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J:\CLIENT_DATA\EPA\CYP2178-R1\RBC Assay\Results_summary\Set 1\"/>
    </mc:Choice>
  </mc:AlternateContent>
  <bookViews>
    <workbookView xWindow="0" yWindow="0" windowWidth="28800" windowHeight="12300" tabRatio="761" activeTab="1"/>
  </bookViews>
  <sheets>
    <sheet name="Summary" sheetId="7" r:id="rId1"/>
    <sheet name="Data 5uM" sheetId="8" r:id="rId2"/>
    <sheet name="Data 10uM" sheetId="9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Toc260649410" localSheetId="0">Summary!#REF!</definedName>
    <definedName name="_Toc322532477" localSheetId="0">Summary!$A$7</definedName>
    <definedName name="_Toc326062979" localSheetId="0">Summary!$A$46</definedName>
    <definedName name="ActivationCondition">'[1]Code and call-out'!#REF!</definedName>
    <definedName name="Analyte">'[1]Code and call-out'!#REF!</definedName>
    <definedName name="AnimalAssayName">'[1]Code and call-out'!$D:$D</definedName>
    <definedName name="Assay">'[2]PK-GeneralInformation'!$B$5</definedName>
    <definedName name="AssayFormat">'[1]Code and call-out'!#REF!</definedName>
    <definedName name="CellBasedAssayName">'[1]Code and call-out'!#REF!</definedName>
    <definedName name="CellLine">'[1]Code and call-out'!#REF!</definedName>
    <definedName name="ColHeaders">#REF!</definedName>
    <definedName name="CompDataRng" localSheetId="0">#REF!</definedName>
    <definedName name="CompDataRng">#REF!</definedName>
    <definedName name="CORP_ID">#REF!</definedName>
    <definedName name="DataEntry">#REF!</definedName>
    <definedName name="DEHeaders">#REF!</definedName>
    <definedName name="DoseDosage">'[1]Code and call-out'!$P:$P</definedName>
    <definedName name="Duration">'[1]Code and call-out'!$T:$T</definedName>
    <definedName name="Equipment">'[1]Code and call-out'!#REF!</definedName>
    <definedName name="Experimenter">'[1]Code and call-out'!$X:$X</definedName>
    <definedName name="Field">'[2]PK-GeneralInformation'!$B$8</definedName>
    <definedName name="Formulation">'[1]Code and call-out'!$F:$F</definedName>
    <definedName name="Frequency">'[1]Code and call-out'!$R:$R</definedName>
    <definedName name="Gender">'[1]Code and call-out'!$L:$L</definedName>
    <definedName name="InVitroReadOut">'[1]Code and call-out'!#REF!</definedName>
    <definedName name="InVivoReadOut">'[1]Code and call-out'!#REF!</definedName>
    <definedName name="LockedRange">#REF!</definedName>
    <definedName name="MolecularAssayName">'[3]Code and call-out'!#REF!</definedName>
    <definedName name="Plate1" localSheetId="0">#REF!</definedName>
    <definedName name="Plate1">#REF!</definedName>
    <definedName name="Plate2" localSheetId="0">#REF!</definedName>
    <definedName name="Plate2">#REF!</definedName>
    <definedName name="Plate3">'[4]Plate Map'!$B$33:$N$40</definedName>
    <definedName name="PlateMap">[5]Platemap!$A$4:$M$11</definedName>
    <definedName name="Project">'[6]Project Name'!$A:$A</definedName>
    <definedName name="ProjectName">'[1]Code and call-out'!$A:$A</definedName>
    <definedName name="Protocol">'[2]PK-GeneralInformation'!$B$6</definedName>
    <definedName name="Readout">'[1]Code and call-out'!$Z:$Z</definedName>
    <definedName name="Res_Type">'[2]PK-GeneralInformation'!$B$7</definedName>
    <definedName name="ResultDefinition">'[1]Code and call-out'!$AB:$AB</definedName>
    <definedName name="Route">'[1]Code and call-out'!$N:$N</definedName>
    <definedName name="RS3BookType">5</definedName>
    <definedName name="SampleType">'[1]Code and call-out'!$AD:$AD</definedName>
    <definedName name="Species">'[1]Code and call-out'!$H:$H</definedName>
    <definedName name="Strain">'[1]Code and call-out'!$J:$J</definedName>
    <definedName name="STRUCTURE_ID">#REF!</definedName>
    <definedName name="Summary1">Summary!$A$7:$E$9</definedName>
    <definedName name="Summary2">Summary!#REF!</definedName>
    <definedName name="TimeRange" localSheetId="0">#REF!</definedName>
    <definedName name="TimeRange">#REF!</definedName>
    <definedName name="TimeSeriesRng" localSheetId="0">#REF!</definedName>
    <definedName name="TimeSeriesRng">#REF!</definedName>
    <definedName name="Type">'[1]Code and call-out'!#REF!</definedName>
    <definedName name="Unit">'[1]Code and call-out'!$V:$V</definedName>
    <definedName name="Vitro">#REF!</definedName>
    <definedName name="Vivo">#REF!</definedName>
  </definedNames>
  <calcPr calcId="162913"/>
</workbook>
</file>

<file path=xl/calcChain.xml><?xml version="1.0" encoding="utf-8"?>
<calcChain xmlns="http://schemas.openxmlformats.org/spreadsheetml/2006/main">
  <c r="E532" i="8" l="1"/>
  <c r="D532" i="8"/>
  <c r="C532" i="8"/>
  <c r="B532" i="8"/>
  <c r="A532" i="8"/>
  <c r="D531" i="8"/>
  <c r="C531" i="8"/>
  <c r="B531" i="8"/>
  <c r="A531" i="8"/>
  <c r="E530" i="8"/>
  <c r="D530" i="8"/>
  <c r="C530" i="8"/>
  <c r="B530" i="8"/>
  <c r="A530" i="8"/>
  <c r="D529" i="8"/>
  <c r="E529" i="8" s="1"/>
  <c r="F525" i="8" s="1"/>
  <c r="G525" i="8" s="1"/>
  <c r="C529" i="8"/>
  <c r="B529" i="8"/>
  <c r="A529" i="8"/>
  <c r="E528" i="8"/>
  <c r="D528" i="8"/>
  <c r="C528" i="8"/>
  <c r="B528" i="8"/>
  <c r="A528" i="8"/>
  <c r="D527" i="8"/>
  <c r="E527" i="8" s="1"/>
  <c r="F523" i="8" s="1"/>
  <c r="C527" i="8"/>
  <c r="B527" i="8"/>
  <c r="A527" i="8"/>
  <c r="G526" i="8"/>
  <c r="F526" i="8"/>
  <c r="E526" i="8"/>
  <c r="D526" i="8"/>
  <c r="C526" i="8"/>
  <c r="B526" i="8"/>
  <c r="A526" i="8"/>
  <c r="D525" i="8"/>
  <c r="E525" i="8" s="1"/>
  <c r="C525" i="8"/>
  <c r="B525" i="8"/>
  <c r="A525" i="8"/>
  <c r="G524" i="8"/>
  <c r="F524" i="8"/>
  <c r="E524" i="8"/>
  <c r="D524" i="8"/>
  <c r="C524" i="8"/>
  <c r="B524" i="8"/>
  <c r="A524" i="8"/>
  <c r="D523" i="8"/>
  <c r="E523" i="8" s="1"/>
  <c r="C523" i="8"/>
  <c r="B523" i="8"/>
  <c r="A523" i="8"/>
  <c r="D522" i="8"/>
  <c r="C522" i="8"/>
  <c r="B522" i="8"/>
  <c r="A522" i="8"/>
  <c r="F528" i="8" l="1"/>
  <c r="G523" i="8"/>
  <c r="G528" i="8" s="1"/>
  <c r="E527" i="9" l="1"/>
  <c r="D527" i="9"/>
  <c r="C527" i="9"/>
  <c r="B527" i="9"/>
  <c r="A527" i="9"/>
  <c r="D526" i="9"/>
  <c r="C526" i="9"/>
  <c r="B526" i="9"/>
  <c r="A526" i="9"/>
  <c r="E525" i="9"/>
  <c r="D525" i="9"/>
  <c r="C525" i="9"/>
  <c r="B525" i="9"/>
  <c r="A525" i="9"/>
  <c r="D524" i="9"/>
  <c r="E524" i="9" s="1"/>
  <c r="F520" i="9" s="1"/>
  <c r="G520" i="9" s="1"/>
  <c r="C524" i="9"/>
  <c r="B524" i="9"/>
  <c r="A524" i="9"/>
  <c r="E523" i="9"/>
  <c r="F519" i="9" s="1"/>
  <c r="G519" i="9" s="1"/>
  <c r="D523" i="9"/>
  <c r="C523" i="9"/>
  <c r="B523" i="9"/>
  <c r="A523" i="9"/>
  <c r="D522" i="9"/>
  <c r="E522" i="9" s="1"/>
  <c r="F518" i="9" s="1"/>
  <c r="C522" i="9"/>
  <c r="B522" i="9"/>
  <c r="A522" i="9"/>
  <c r="F521" i="9"/>
  <c r="G521" i="9" s="1"/>
  <c r="E521" i="9"/>
  <c r="D521" i="9"/>
  <c r="C521" i="9"/>
  <c r="B521" i="9"/>
  <c r="A521" i="9"/>
  <c r="D520" i="9"/>
  <c r="E520" i="9" s="1"/>
  <c r="C520" i="9"/>
  <c r="B520" i="9"/>
  <c r="A520" i="9"/>
  <c r="D519" i="9"/>
  <c r="E519" i="9" s="1"/>
  <c r="C519" i="9"/>
  <c r="B519" i="9"/>
  <c r="A519" i="9"/>
  <c r="D518" i="9"/>
  <c r="E518" i="9" s="1"/>
  <c r="C518" i="9"/>
  <c r="B518" i="9"/>
  <c r="A518" i="9"/>
  <c r="D517" i="9"/>
  <c r="C517" i="9"/>
  <c r="B517" i="9"/>
  <c r="A517" i="9"/>
  <c r="E499" i="9"/>
  <c r="D499" i="9"/>
  <c r="C499" i="9"/>
  <c r="B499" i="9"/>
  <c r="A499" i="9"/>
  <c r="D498" i="9"/>
  <c r="C498" i="9"/>
  <c r="B498" i="9"/>
  <c r="A498" i="9"/>
  <c r="E497" i="9"/>
  <c r="D497" i="9"/>
  <c r="C497" i="9"/>
  <c r="B497" i="9"/>
  <c r="A497" i="9"/>
  <c r="D496" i="9"/>
  <c r="E496" i="9" s="1"/>
  <c r="F492" i="9" s="1"/>
  <c r="G492" i="9" s="1"/>
  <c r="C496" i="9"/>
  <c r="B496" i="9"/>
  <c r="A496" i="9"/>
  <c r="E495" i="9"/>
  <c r="D495" i="9"/>
  <c r="C495" i="9"/>
  <c r="B495" i="9"/>
  <c r="A495" i="9"/>
  <c r="D494" i="9"/>
  <c r="E494" i="9" s="1"/>
  <c r="F490" i="9" s="1"/>
  <c r="C494" i="9"/>
  <c r="B494" i="9"/>
  <c r="A494" i="9"/>
  <c r="G493" i="9"/>
  <c r="F493" i="9"/>
  <c r="E493" i="9"/>
  <c r="D493" i="9"/>
  <c r="C493" i="9"/>
  <c r="B493" i="9"/>
  <c r="A493" i="9"/>
  <c r="E492" i="9"/>
  <c r="D492" i="9"/>
  <c r="C492" i="9"/>
  <c r="B492" i="9"/>
  <c r="A492" i="9"/>
  <c r="G491" i="9"/>
  <c r="F491" i="9"/>
  <c r="E491" i="9"/>
  <c r="D491" i="9"/>
  <c r="C491" i="9"/>
  <c r="B491" i="9"/>
  <c r="A491" i="9"/>
  <c r="D490" i="9"/>
  <c r="E490" i="9" s="1"/>
  <c r="C490" i="9"/>
  <c r="B490" i="9"/>
  <c r="A490" i="9"/>
  <c r="D489" i="9"/>
  <c r="C489" i="9"/>
  <c r="B489" i="9"/>
  <c r="A489" i="9"/>
  <c r="G518" i="9" l="1"/>
  <c r="G523" i="9" s="1"/>
  <c r="F523" i="9"/>
  <c r="F495" i="9"/>
  <c r="G490" i="9"/>
  <c r="G495" i="9" s="1"/>
  <c r="E471" i="9" l="1"/>
  <c r="D471" i="9"/>
  <c r="C471" i="9"/>
  <c r="B471" i="9"/>
  <c r="A471" i="9"/>
  <c r="D470" i="9"/>
  <c r="C470" i="9"/>
  <c r="B470" i="9"/>
  <c r="A470" i="9"/>
  <c r="E469" i="9"/>
  <c r="D469" i="9"/>
  <c r="C469" i="9"/>
  <c r="B469" i="9"/>
  <c r="A469" i="9"/>
  <c r="D468" i="9"/>
  <c r="E468" i="9" s="1"/>
  <c r="F464" i="9" s="1"/>
  <c r="G464" i="9" s="1"/>
  <c r="C468" i="9"/>
  <c r="B468" i="9"/>
  <c r="A468" i="9"/>
  <c r="E467" i="9"/>
  <c r="D467" i="9"/>
  <c r="C467" i="9"/>
  <c r="B467" i="9"/>
  <c r="A467" i="9"/>
  <c r="D466" i="9"/>
  <c r="E466" i="9" s="1"/>
  <c r="F462" i="9" s="1"/>
  <c r="C466" i="9"/>
  <c r="B466" i="9"/>
  <c r="A466" i="9"/>
  <c r="G465" i="9"/>
  <c r="F465" i="9"/>
  <c r="E465" i="9"/>
  <c r="D465" i="9"/>
  <c r="C465" i="9"/>
  <c r="B465" i="9"/>
  <c r="A465" i="9"/>
  <c r="E464" i="9"/>
  <c r="D464" i="9"/>
  <c r="C464" i="9"/>
  <c r="B464" i="9"/>
  <c r="A464" i="9"/>
  <c r="F463" i="9"/>
  <c r="G463" i="9" s="1"/>
  <c r="E463" i="9"/>
  <c r="D463" i="9"/>
  <c r="C463" i="9"/>
  <c r="B463" i="9"/>
  <c r="A463" i="9"/>
  <c r="D462" i="9"/>
  <c r="E462" i="9" s="1"/>
  <c r="C462" i="9"/>
  <c r="B462" i="9"/>
  <c r="A462" i="9"/>
  <c r="D461" i="9"/>
  <c r="C461" i="9"/>
  <c r="B461" i="9"/>
  <c r="A461" i="9"/>
  <c r="E443" i="9"/>
  <c r="D443" i="9"/>
  <c r="C443" i="9"/>
  <c r="B443" i="9"/>
  <c r="A443" i="9"/>
  <c r="D442" i="9"/>
  <c r="C442" i="9"/>
  <c r="B442" i="9"/>
  <c r="A442" i="9"/>
  <c r="E441" i="9"/>
  <c r="D441" i="9"/>
  <c r="C441" i="9"/>
  <c r="B441" i="9"/>
  <c r="A441" i="9"/>
  <c r="D440" i="9"/>
  <c r="E440" i="9" s="1"/>
  <c r="F436" i="9" s="1"/>
  <c r="G436" i="9" s="1"/>
  <c r="C440" i="9"/>
  <c r="B440" i="9"/>
  <c r="A440" i="9"/>
  <c r="E439" i="9"/>
  <c r="D439" i="9"/>
  <c r="C439" i="9"/>
  <c r="B439" i="9"/>
  <c r="A439" i="9"/>
  <c r="D438" i="9"/>
  <c r="E438" i="9" s="1"/>
  <c r="F434" i="9" s="1"/>
  <c r="C438" i="9"/>
  <c r="B438" i="9"/>
  <c r="A438" i="9"/>
  <c r="G437" i="9"/>
  <c r="F437" i="9"/>
  <c r="E437" i="9"/>
  <c r="D437" i="9"/>
  <c r="C437" i="9"/>
  <c r="B437" i="9"/>
  <c r="A437" i="9"/>
  <c r="E436" i="9"/>
  <c r="D436" i="9"/>
  <c r="C436" i="9"/>
  <c r="B436" i="9"/>
  <c r="A436" i="9"/>
  <c r="F435" i="9"/>
  <c r="G435" i="9" s="1"/>
  <c r="E435" i="9"/>
  <c r="D435" i="9"/>
  <c r="C435" i="9"/>
  <c r="B435" i="9"/>
  <c r="A435" i="9"/>
  <c r="D434" i="9"/>
  <c r="E434" i="9" s="1"/>
  <c r="C434" i="9"/>
  <c r="B434" i="9"/>
  <c r="A434" i="9"/>
  <c r="D433" i="9"/>
  <c r="C433" i="9"/>
  <c r="B433" i="9"/>
  <c r="A433" i="9"/>
  <c r="D415" i="9"/>
  <c r="C415" i="9"/>
  <c r="B415" i="9"/>
  <c r="A415" i="9"/>
  <c r="D414" i="9"/>
  <c r="E415" i="9" s="1"/>
  <c r="C414" i="9"/>
  <c r="B414" i="9"/>
  <c r="A414" i="9"/>
  <c r="D413" i="9"/>
  <c r="E413" i="9" s="1"/>
  <c r="F409" i="9" s="1"/>
  <c r="G409" i="9" s="1"/>
  <c r="C413" i="9"/>
  <c r="B413" i="9"/>
  <c r="A413" i="9"/>
  <c r="D412" i="9"/>
  <c r="E412" i="9" s="1"/>
  <c r="F408" i="9" s="1"/>
  <c r="G408" i="9" s="1"/>
  <c r="C412" i="9"/>
  <c r="B412" i="9"/>
  <c r="A412" i="9"/>
  <c r="E411" i="9"/>
  <c r="D411" i="9"/>
  <c r="C411" i="9"/>
  <c r="B411" i="9"/>
  <c r="A411" i="9"/>
  <c r="D410" i="9"/>
  <c r="E410" i="9" s="1"/>
  <c r="F406" i="9" s="1"/>
  <c r="C410" i="9"/>
  <c r="B410" i="9"/>
  <c r="A410" i="9"/>
  <c r="E409" i="9"/>
  <c r="D409" i="9"/>
  <c r="C409" i="9"/>
  <c r="B409" i="9"/>
  <c r="A409" i="9"/>
  <c r="E408" i="9"/>
  <c r="D408" i="9"/>
  <c r="C408" i="9"/>
  <c r="B408" i="9"/>
  <c r="A408" i="9"/>
  <c r="F407" i="9"/>
  <c r="G407" i="9" s="1"/>
  <c r="E407" i="9"/>
  <c r="D407" i="9"/>
  <c r="C407" i="9"/>
  <c r="B407" i="9"/>
  <c r="A407" i="9"/>
  <c r="D406" i="9"/>
  <c r="E406" i="9" s="1"/>
  <c r="C406" i="9"/>
  <c r="B406" i="9"/>
  <c r="A406" i="9"/>
  <c r="D405" i="9"/>
  <c r="C405" i="9"/>
  <c r="B405" i="9"/>
  <c r="A405" i="9"/>
  <c r="D387" i="9"/>
  <c r="C387" i="9"/>
  <c r="B387" i="9"/>
  <c r="A387" i="9"/>
  <c r="D386" i="9"/>
  <c r="E387" i="9" s="1"/>
  <c r="C386" i="9"/>
  <c r="B386" i="9"/>
  <c r="A386" i="9"/>
  <c r="E385" i="9"/>
  <c r="F381" i="9" s="1"/>
  <c r="G381" i="9" s="1"/>
  <c r="D385" i="9"/>
  <c r="C385" i="9"/>
  <c r="B385" i="9"/>
  <c r="A385" i="9"/>
  <c r="D384" i="9"/>
  <c r="E384" i="9" s="1"/>
  <c r="F380" i="9" s="1"/>
  <c r="G380" i="9" s="1"/>
  <c r="C384" i="9"/>
  <c r="B384" i="9"/>
  <c r="A384" i="9"/>
  <c r="E383" i="9"/>
  <c r="F379" i="9" s="1"/>
  <c r="G379" i="9" s="1"/>
  <c r="D383" i="9"/>
  <c r="C383" i="9"/>
  <c r="B383" i="9"/>
  <c r="A383" i="9"/>
  <c r="D382" i="9"/>
  <c r="E382" i="9" s="1"/>
  <c r="F378" i="9" s="1"/>
  <c r="C382" i="9"/>
  <c r="B382" i="9"/>
  <c r="A382" i="9"/>
  <c r="E381" i="9"/>
  <c r="D381" i="9"/>
  <c r="C381" i="9"/>
  <c r="B381" i="9"/>
  <c r="A381" i="9"/>
  <c r="D380" i="9"/>
  <c r="E380" i="9" s="1"/>
  <c r="C380" i="9"/>
  <c r="B380" i="9"/>
  <c r="A380" i="9"/>
  <c r="E379" i="9"/>
  <c r="D379" i="9"/>
  <c r="C379" i="9"/>
  <c r="B379" i="9"/>
  <c r="A379" i="9"/>
  <c r="D378" i="9"/>
  <c r="E378" i="9" s="1"/>
  <c r="C378" i="9"/>
  <c r="B378" i="9"/>
  <c r="A378" i="9"/>
  <c r="D377" i="9"/>
  <c r="C377" i="9"/>
  <c r="B377" i="9"/>
  <c r="A377" i="9"/>
  <c r="F467" i="9" l="1"/>
  <c r="G462" i="9"/>
  <c r="G467" i="9" s="1"/>
  <c r="F439" i="9"/>
  <c r="G434" i="9"/>
  <c r="G439" i="9" s="1"/>
  <c r="F411" i="9"/>
  <c r="G406" i="9"/>
  <c r="G411" i="9" s="1"/>
  <c r="F383" i="9"/>
  <c r="G378" i="9"/>
  <c r="G383" i="9" s="1"/>
  <c r="E359" i="9" l="1"/>
  <c r="D359" i="9"/>
  <c r="C359" i="9"/>
  <c r="B359" i="9"/>
  <c r="A359" i="9"/>
  <c r="D358" i="9"/>
  <c r="C358" i="9"/>
  <c r="B358" i="9"/>
  <c r="A358" i="9"/>
  <c r="E357" i="9"/>
  <c r="D357" i="9"/>
  <c r="C357" i="9"/>
  <c r="B357" i="9"/>
  <c r="A357" i="9"/>
  <c r="D356" i="9"/>
  <c r="E356" i="9" s="1"/>
  <c r="F352" i="9" s="1"/>
  <c r="G352" i="9" s="1"/>
  <c r="C356" i="9"/>
  <c r="B356" i="9"/>
  <c r="A356" i="9"/>
  <c r="E355" i="9"/>
  <c r="D355" i="9"/>
  <c r="C355" i="9"/>
  <c r="B355" i="9"/>
  <c r="A355" i="9"/>
  <c r="D354" i="9"/>
  <c r="E354" i="9" s="1"/>
  <c r="F350" i="9" s="1"/>
  <c r="C354" i="9"/>
  <c r="B354" i="9"/>
  <c r="A354" i="9"/>
  <c r="F353" i="9"/>
  <c r="G353" i="9" s="1"/>
  <c r="E353" i="9"/>
  <c r="D353" i="9"/>
  <c r="C353" i="9"/>
  <c r="B353" i="9"/>
  <c r="A353" i="9"/>
  <c r="E352" i="9"/>
  <c r="D352" i="9"/>
  <c r="C352" i="9"/>
  <c r="B352" i="9"/>
  <c r="A352" i="9"/>
  <c r="F351" i="9"/>
  <c r="G351" i="9" s="1"/>
  <c r="D351" i="9"/>
  <c r="E351" i="9" s="1"/>
  <c r="C351" i="9"/>
  <c r="B351" i="9"/>
  <c r="A351" i="9"/>
  <c r="D350" i="9"/>
  <c r="E350" i="9" s="1"/>
  <c r="C350" i="9"/>
  <c r="B350" i="9"/>
  <c r="A350" i="9"/>
  <c r="D349" i="9"/>
  <c r="C349" i="9"/>
  <c r="B349" i="9"/>
  <c r="A349" i="9"/>
  <c r="E331" i="9"/>
  <c r="D331" i="9"/>
  <c r="C331" i="9"/>
  <c r="B331" i="9"/>
  <c r="A331" i="9"/>
  <c r="D330" i="9"/>
  <c r="C330" i="9"/>
  <c r="B330" i="9"/>
  <c r="A330" i="9"/>
  <c r="E329" i="9"/>
  <c r="D329" i="9"/>
  <c r="C329" i="9"/>
  <c r="B329" i="9"/>
  <c r="A329" i="9"/>
  <c r="D328" i="9"/>
  <c r="E328" i="9" s="1"/>
  <c r="F324" i="9" s="1"/>
  <c r="G324" i="9" s="1"/>
  <c r="C328" i="9"/>
  <c r="B328" i="9"/>
  <c r="A328" i="9"/>
  <c r="E327" i="9"/>
  <c r="D327" i="9"/>
  <c r="C327" i="9"/>
  <c r="B327" i="9"/>
  <c r="A327" i="9"/>
  <c r="D326" i="9"/>
  <c r="E326" i="9" s="1"/>
  <c r="F322" i="9" s="1"/>
  <c r="C326" i="9"/>
  <c r="B326" i="9"/>
  <c r="A326" i="9"/>
  <c r="F325" i="9"/>
  <c r="G325" i="9" s="1"/>
  <c r="E325" i="9"/>
  <c r="D325" i="9"/>
  <c r="C325" i="9"/>
  <c r="B325" i="9"/>
  <c r="A325" i="9"/>
  <c r="E324" i="9"/>
  <c r="D324" i="9"/>
  <c r="C324" i="9"/>
  <c r="B324" i="9"/>
  <c r="A324" i="9"/>
  <c r="F323" i="9"/>
  <c r="G323" i="9" s="1"/>
  <c r="D323" i="9"/>
  <c r="E323" i="9" s="1"/>
  <c r="C323" i="9"/>
  <c r="B323" i="9"/>
  <c r="A323" i="9"/>
  <c r="D322" i="9"/>
  <c r="E322" i="9" s="1"/>
  <c r="C322" i="9"/>
  <c r="B322" i="9"/>
  <c r="A322" i="9"/>
  <c r="D321" i="9"/>
  <c r="C321" i="9"/>
  <c r="B321" i="9"/>
  <c r="A321" i="9"/>
  <c r="E303" i="9"/>
  <c r="D303" i="9"/>
  <c r="C303" i="9"/>
  <c r="B303" i="9"/>
  <c r="A303" i="9"/>
  <c r="D302" i="9"/>
  <c r="C302" i="9"/>
  <c r="B302" i="9"/>
  <c r="A302" i="9"/>
  <c r="D301" i="9"/>
  <c r="E301" i="9" s="1"/>
  <c r="F297" i="9" s="1"/>
  <c r="G297" i="9" s="1"/>
  <c r="C301" i="9"/>
  <c r="B301" i="9"/>
  <c r="A301" i="9"/>
  <c r="D300" i="9"/>
  <c r="E300" i="9" s="1"/>
  <c r="F296" i="9" s="1"/>
  <c r="G296" i="9" s="1"/>
  <c r="C300" i="9"/>
  <c r="B300" i="9"/>
  <c r="A300" i="9"/>
  <c r="E299" i="9"/>
  <c r="D299" i="9"/>
  <c r="C299" i="9"/>
  <c r="B299" i="9"/>
  <c r="A299" i="9"/>
  <c r="D298" i="9"/>
  <c r="E298" i="9" s="1"/>
  <c r="F294" i="9" s="1"/>
  <c r="C298" i="9"/>
  <c r="B298" i="9"/>
  <c r="A298" i="9"/>
  <c r="E297" i="9"/>
  <c r="D297" i="9"/>
  <c r="C297" i="9"/>
  <c r="B297" i="9"/>
  <c r="A297" i="9"/>
  <c r="D296" i="9"/>
  <c r="E296" i="9" s="1"/>
  <c r="C296" i="9"/>
  <c r="B296" i="9"/>
  <c r="A296" i="9"/>
  <c r="F295" i="9"/>
  <c r="G295" i="9" s="1"/>
  <c r="E295" i="9"/>
  <c r="D295" i="9"/>
  <c r="C295" i="9"/>
  <c r="B295" i="9"/>
  <c r="A295" i="9"/>
  <c r="D294" i="9"/>
  <c r="E294" i="9" s="1"/>
  <c r="C294" i="9"/>
  <c r="B294" i="9"/>
  <c r="A294" i="9"/>
  <c r="D293" i="9"/>
  <c r="C293" i="9"/>
  <c r="B293" i="9"/>
  <c r="A293" i="9"/>
  <c r="E275" i="9"/>
  <c r="D275" i="9"/>
  <c r="C275" i="9"/>
  <c r="B275" i="9"/>
  <c r="A275" i="9"/>
  <c r="D274" i="9"/>
  <c r="C274" i="9"/>
  <c r="B274" i="9"/>
  <c r="A274" i="9"/>
  <c r="D273" i="9"/>
  <c r="E273" i="9" s="1"/>
  <c r="F269" i="9" s="1"/>
  <c r="G269" i="9" s="1"/>
  <c r="C273" i="9"/>
  <c r="B273" i="9"/>
  <c r="A273" i="9"/>
  <c r="D272" i="9"/>
  <c r="E272" i="9" s="1"/>
  <c r="F268" i="9" s="1"/>
  <c r="G268" i="9" s="1"/>
  <c r="C272" i="9"/>
  <c r="B272" i="9"/>
  <c r="A272" i="9"/>
  <c r="D271" i="9"/>
  <c r="E271" i="9" s="1"/>
  <c r="F267" i="9" s="1"/>
  <c r="G267" i="9" s="1"/>
  <c r="C271" i="9"/>
  <c r="B271" i="9"/>
  <c r="A271" i="9"/>
  <c r="D270" i="9"/>
  <c r="E270" i="9" s="1"/>
  <c r="F266" i="9" s="1"/>
  <c r="C270" i="9"/>
  <c r="B270" i="9"/>
  <c r="A270" i="9"/>
  <c r="D269" i="9"/>
  <c r="E269" i="9" s="1"/>
  <c r="C269" i="9"/>
  <c r="B269" i="9"/>
  <c r="A269" i="9"/>
  <c r="E268" i="9"/>
  <c r="D268" i="9"/>
  <c r="C268" i="9"/>
  <c r="B268" i="9"/>
  <c r="A268" i="9"/>
  <c r="E267" i="9"/>
  <c r="D267" i="9"/>
  <c r="C267" i="9"/>
  <c r="B267" i="9"/>
  <c r="A267" i="9"/>
  <c r="D266" i="9"/>
  <c r="E266" i="9" s="1"/>
  <c r="C266" i="9"/>
  <c r="B266" i="9"/>
  <c r="A266" i="9"/>
  <c r="D265" i="9"/>
  <c r="C265" i="9"/>
  <c r="B265" i="9"/>
  <c r="A265" i="9"/>
  <c r="E247" i="9"/>
  <c r="D247" i="9"/>
  <c r="C247" i="9"/>
  <c r="B247" i="9"/>
  <c r="A247" i="9"/>
  <c r="D246" i="9"/>
  <c r="C246" i="9"/>
  <c r="B246" i="9"/>
  <c r="A246" i="9"/>
  <c r="E245" i="9"/>
  <c r="D245" i="9"/>
  <c r="C245" i="9"/>
  <c r="B245" i="9"/>
  <c r="A245" i="9"/>
  <c r="D244" i="9"/>
  <c r="E244" i="9" s="1"/>
  <c r="F240" i="9" s="1"/>
  <c r="G240" i="9" s="1"/>
  <c r="C244" i="9"/>
  <c r="B244" i="9"/>
  <c r="A244" i="9"/>
  <c r="E243" i="9"/>
  <c r="F239" i="9" s="1"/>
  <c r="G239" i="9" s="1"/>
  <c r="D243" i="9"/>
  <c r="C243" i="9"/>
  <c r="B243" i="9"/>
  <c r="A243" i="9"/>
  <c r="D242" i="9"/>
  <c r="E242" i="9" s="1"/>
  <c r="F238" i="9" s="1"/>
  <c r="C242" i="9"/>
  <c r="B242" i="9"/>
  <c r="A242" i="9"/>
  <c r="F241" i="9"/>
  <c r="G241" i="9" s="1"/>
  <c r="E241" i="9"/>
  <c r="D241" i="9"/>
  <c r="C241" i="9"/>
  <c r="B241" i="9"/>
  <c r="A241" i="9"/>
  <c r="D240" i="9"/>
  <c r="E240" i="9" s="1"/>
  <c r="C240" i="9"/>
  <c r="B240" i="9"/>
  <c r="A240" i="9"/>
  <c r="D239" i="9"/>
  <c r="E239" i="9" s="1"/>
  <c r="C239" i="9"/>
  <c r="B239" i="9"/>
  <c r="A239" i="9"/>
  <c r="D238" i="9"/>
  <c r="E238" i="9" s="1"/>
  <c r="C238" i="9"/>
  <c r="B238" i="9"/>
  <c r="A238" i="9"/>
  <c r="D237" i="9"/>
  <c r="C237" i="9"/>
  <c r="B237" i="9"/>
  <c r="A237" i="9"/>
  <c r="D219" i="9"/>
  <c r="C219" i="9"/>
  <c r="B219" i="9"/>
  <c r="A219" i="9"/>
  <c r="D218" i="9"/>
  <c r="E219" i="9" s="1"/>
  <c r="C218" i="9"/>
  <c r="B218" i="9"/>
  <c r="A218" i="9"/>
  <c r="D217" i="9"/>
  <c r="E217" i="9" s="1"/>
  <c r="F213" i="9" s="1"/>
  <c r="G213" i="9" s="1"/>
  <c r="C217" i="9"/>
  <c r="B217" i="9"/>
  <c r="A217" i="9"/>
  <c r="D216" i="9"/>
  <c r="E216" i="9" s="1"/>
  <c r="F212" i="9" s="1"/>
  <c r="G212" i="9" s="1"/>
  <c r="C216" i="9"/>
  <c r="B216" i="9"/>
  <c r="A216" i="9"/>
  <c r="D215" i="9"/>
  <c r="E215" i="9" s="1"/>
  <c r="F211" i="9" s="1"/>
  <c r="G211" i="9" s="1"/>
  <c r="C215" i="9"/>
  <c r="B215" i="9"/>
  <c r="A215" i="9"/>
  <c r="D214" i="9"/>
  <c r="E214" i="9" s="1"/>
  <c r="F210" i="9" s="1"/>
  <c r="C214" i="9"/>
  <c r="B214" i="9"/>
  <c r="A214" i="9"/>
  <c r="E213" i="9"/>
  <c r="D213" i="9"/>
  <c r="C213" i="9"/>
  <c r="B213" i="9"/>
  <c r="A213" i="9"/>
  <c r="D212" i="9"/>
  <c r="E212" i="9" s="1"/>
  <c r="C212" i="9"/>
  <c r="B212" i="9"/>
  <c r="A212" i="9"/>
  <c r="E211" i="9"/>
  <c r="D211" i="9"/>
  <c r="C211" i="9"/>
  <c r="B211" i="9"/>
  <c r="A211" i="9"/>
  <c r="D210" i="9"/>
  <c r="E210" i="9" s="1"/>
  <c r="C210" i="9"/>
  <c r="B210" i="9"/>
  <c r="A210" i="9"/>
  <c r="D209" i="9"/>
  <c r="C209" i="9"/>
  <c r="B209" i="9"/>
  <c r="A209" i="9"/>
  <c r="F355" i="9" l="1"/>
  <c r="G350" i="9"/>
  <c r="G355" i="9" s="1"/>
  <c r="F327" i="9"/>
  <c r="G322" i="9"/>
  <c r="G327" i="9" s="1"/>
  <c r="F299" i="9"/>
  <c r="G294" i="9"/>
  <c r="G299" i="9" s="1"/>
  <c r="F271" i="9"/>
  <c r="G266" i="9"/>
  <c r="G271" i="9" s="1"/>
  <c r="F243" i="9"/>
  <c r="G238" i="9"/>
  <c r="G243" i="9" s="1"/>
  <c r="F215" i="9"/>
  <c r="G210" i="9"/>
  <c r="G215" i="9" s="1"/>
  <c r="D191" i="9" l="1"/>
  <c r="C191" i="9"/>
  <c r="B191" i="9"/>
  <c r="A191" i="9"/>
  <c r="D190" i="9"/>
  <c r="E191" i="9" s="1"/>
  <c r="C190" i="9"/>
  <c r="B190" i="9"/>
  <c r="A190" i="9"/>
  <c r="D189" i="9"/>
  <c r="E189" i="9" s="1"/>
  <c r="F185" i="9" s="1"/>
  <c r="G185" i="9" s="1"/>
  <c r="C189" i="9"/>
  <c r="B189" i="9"/>
  <c r="A189" i="9"/>
  <c r="D188" i="9"/>
  <c r="E188" i="9" s="1"/>
  <c r="F184" i="9" s="1"/>
  <c r="G184" i="9" s="1"/>
  <c r="C188" i="9"/>
  <c r="B188" i="9"/>
  <c r="A188" i="9"/>
  <c r="E187" i="9"/>
  <c r="F183" i="9" s="1"/>
  <c r="G183" i="9" s="1"/>
  <c r="D187" i="9"/>
  <c r="C187" i="9"/>
  <c r="B187" i="9"/>
  <c r="A187" i="9"/>
  <c r="D186" i="9"/>
  <c r="E186" i="9" s="1"/>
  <c r="F182" i="9" s="1"/>
  <c r="C186" i="9"/>
  <c r="B186" i="9"/>
  <c r="A186" i="9"/>
  <c r="E185" i="9"/>
  <c r="D185" i="9"/>
  <c r="C185" i="9"/>
  <c r="B185" i="9"/>
  <c r="A185" i="9"/>
  <c r="D184" i="9"/>
  <c r="E184" i="9" s="1"/>
  <c r="C184" i="9"/>
  <c r="B184" i="9"/>
  <c r="A184" i="9"/>
  <c r="E183" i="9"/>
  <c r="D183" i="9"/>
  <c r="C183" i="9"/>
  <c r="B183" i="9"/>
  <c r="A183" i="9"/>
  <c r="D182" i="9"/>
  <c r="E182" i="9" s="1"/>
  <c r="C182" i="9"/>
  <c r="B182" i="9"/>
  <c r="A182" i="9"/>
  <c r="D181" i="9"/>
  <c r="C181" i="9"/>
  <c r="B181" i="9"/>
  <c r="A181" i="9"/>
  <c r="E163" i="9"/>
  <c r="D163" i="9"/>
  <c r="C163" i="9"/>
  <c r="B163" i="9"/>
  <c r="A163" i="9"/>
  <c r="D162" i="9"/>
  <c r="C162" i="9"/>
  <c r="B162" i="9"/>
  <c r="A162" i="9"/>
  <c r="E161" i="9"/>
  <c r="D161" i="9"/>
  <c r="C161" i="9"/>
  <c r="B161" i="9"/>
  <c r="A161" i="9"/>
  <c r="D160" i="9"/>
  <c r="E160" i="9" s="1"/>
  <c r="F156" i="9" s="1"/>
  <c r="G156" i="9" s="1"/>
  <c r="C160" i="9"/>
  <c r="B160" i="9"/>
  <c r="A160" i="9"/>
  <c r="E159" i="9"/>
  <c r="D159" i="9"/>
  <c r="C159" i="9"/>
  <c r="B159" i="9"/>
  <c r="A159" i="9"/>
  <c r="D158" i="9"/>
  <c r="E158" i="9" s="1"/>
  <c r="F154" i="9" s="1"/>
  <c r="C158" i="9"/>
  <c r="B158" i="9"/>
  <c r="A158" i="9"/>
  <c r="F157" i="9"/>
  <c r="G157" i="9" s="1"/>
  <c r="E157" i="9"/>
  <c r="D157" i="9"/>
  <c r="C157" i="9"/>
  <c r="B157" i="9"/>
  <c r="A157" i="9"/>
  <c r="E156" i="9"/>
  <c r="D156" i="9"/>
  <c r="C156" i="9"/>
  <c r="B156" i="9"/>
  <c r="A156" i="9"/>
  <c r="F155" i="9"/>
  <c r="G155" i="9" s="1"/>
  <c r="D155" i="9"/>
  <c r="E155" i="9" s="1"/>
  <c r="C155" i="9"/>
  <c r="B155" i="9"/>
  <c r="A155" i="9"/>
  <c r="D154" i="9"/>
  <c r="E154" i="9" s="1"/>
  <c r="C154" i="9"/>
  <c r="B154" i="9"/>
  <c r="A154" i="9"/>
  <c r="D153" i="9"/>
  <c r="C153" i="9"/>
  <c r="B153" i="9"/>
  <c r="A153" i="9"/>
  <c r="D135" i="9"/>
  <c r="C135" i="9"/>
  <c r="B135" i="9"/>
  <c r="A135" i="9"/>
  <c r="D134" i="9"/>
  <c r="E135" i="9" s="1"/>
  <c r="C134" i="9"/>
  <c r="B134" i="9"/>
  <c r="A134" i="9"/>
  <c r="E133" i="9"/>
  <c r="D133" i="9"/>
  <c r="C133" i="9"/>
  <c r="B133" i="9"/>
  <c r="A133" i="9"/>
  <c r="D132" i="9"/>
  <c r="E132" i="9" s="1"/>
  <c r="F128" i="9" s="1"/>
  <c r="G128" i="9" s="1"/>
  <c r="C132" i="9"/>
  <c r="B132" i="9"/>
  <c r="A132" i="9"/>
  <c r="E131" i="9"/>
  <c r="D131" i="9"/>
  <c r="C131" i="9"/>
  <c r="B131" i="9"/>
  <c r="A131" i="9"/>
  <c r="D130" i="9"/>
  <c r="E130" i="9" s="1"/>
  <c r="F126" i="9" s="1"/>
  <c r="C130" i="9"/>
  <c r="B130" i="9"/>
  <c r="A130" i="9"/>
  <c r="G129" i="9"/>
  <c r="F129" i="9"/>
  <c r="E129" i="9"/>
  <c r="D129" i="9"/>
  <c r="C129" i="9"/>
  <c r="B129" i="9"/>
  <c r="A129" i="9"/>
  <c r="D128" i="9"/>
  <c r="E128" i="9" s="1"/>
  <c r="C128" i="9"/>
  <c r="B128" i="9"/>
  <c r="A128" i="9"/>
  <c r="G127" i="9"/>
  <c r="F127" i="9"/>
  <c r="E127" i="9"/>
  <c r="D127" i="9"/>
  <c r="C127" i="9"/>
  <c r="B127" i="9"/>
  <c r="A127" i="9"/>
  <c r="D126" i="9"/>
  <c r="E126" i="9" s="1"/>
  <c r="C126" i="9"/>
  <c r="B126" i="9"/>
  <c r="A126" i="9"/>
  <c r="D125" i="9"/>
  <c r="C125" i="9"/>
  <c r="B125" i="9"/>
  <c r="A125" i="9"/>
  <c r="D107" i="9"/>
  <c r="C107" i="9"/>
  <c r="B107" i="9"/>
  <c r="A107" i="9"/>
  <c r="D106" i="9"/>
  <c r="E107" i="9" s="1"/>
  <c r="C106" i="9"/>
  <c r="B106" i="9"/>
  <c r="A106" i="9"/>
  <c r="E105" i="9"/>
  <c r="D105" i="9"/>
  <c r="C105" i="9"/>
  <c r="B105" i="9"/>
  <c r="A105" i="9"/>
  <c r="D104" i="9"/>
  <c r="E104" i="9" s="1"/>
  <c r="F100" i="9" s="1"/>
  <c r="G100" i="9" s="1"/>
  <c r="C104" i="9"/>
  <c r="B104" i="9"/>
  <c r="A104" i="9"/>
  <c r="E103" i="9"/>
  <c r="D103" i="9"/>
  <c r="C103" i="9"/>
  <c r="B103" i="9"/>
  <c r="A103" i="9"/>
  <c r="D102" i="9"/>
  <c r="E102" i="9" s="1"/>
  <c r="F98" i="9" s="1"/>
  <c r="C102" i="9"/>
  <c r="B102" i="9"/>
  <c r="A102" i="9"/>
  <c r="G101" i="9"/>
  <c r="F101" i="9"/>
  <c r="E101" i="9"/>
  <c r="D101" i="9"/>
  <c r="C101" i="9"/>
  <c r="B101" i="9"/>
  <c r="A101" i="9"/>
  <c r="E100" i="9"/>
  <c r="D100" i="9"/>
  <c r="C100" i="9"/>
  <c r="B100" i="9"/>
  <c r="A100" i="9"/>
  <c r="F99" i="9"/>
  <c r="G99" i="9" s="1"/>
  <c r="E99" i="9"/>
  <c r="D99" i="9"/>
  <c r="C99" i="9"/>
  <c r="B99" i="9"/>
  <c r="A99" i="9"/>
  <c r="D98" i="9"/>
  <c r="E98" i="9" s="1"/>
  <c r="C98" i="9"/>
  <c r="B98" i="9"/>
  <c r="A98" i="9"/>
  <c r="D97" i="9"/>
  <c r="C97" i="9"/>
  <c r="B97" i="9"/>
  <c r="A97" i="9"/>
  <c r="D79" i="9"/>
  <c r="C79" i="9"/>
  <c r="B79" i="9"/>
  <c r="A79" i="9"/>
  <c r="D78" i="9"/>
  <c r="E79" i="9" s="1"/>
  <c r="C78" i="9"/>
  <c r="B78" i="9"/>
  <c r="A78" i="9"/>
  <c r="D77" i="9"/>
  <c r="E77" i="9" s="1"/>
  <c r="F73" i="9" s="1"/>
  <c r="G73" i="9" s="1"/>
  <c r="C77" i="9"/>
  <c r="B77" i="9"/>
  <c r="A77" i="9"/>
  <c r="D76" i="9"/>
  <c r="E76" i="9" s="1"/>
  <c r="F72" i="9" s="1"/>
  <c r="G72" i="9" s="1"/>
  <c r="C76" i="9"/>
  <c r="B76" i="9"/>
  <c r="A76" i="9"/>
  <c r="D75" i="9"/>
  <c r="E75" i="9" s="1"/>
  <c r="F71" i="9" s="1"/>
  <c r="G71" i="9" s="1"/>
  <c r="C75" i="9"/>
  <c r="B75" i="9"/>
  <c r="A75" i="9"/>
  <c r="D74" i="9"/>
  <c r="E74" i="9" s="1"/>
  <c r="F70" i="9" s="1"/>
  <c r="C74" i="9"/>
  <c r="B74" i="9"/>
  <c r="A74" i="9"/>
  <c r="D73" i="9"/>
  <c r="E73" i="9" s="1"/>
  <c r="C73" i="9"/>
  <c r="B73" i="9"/>
  <c r="A73" i="9"/>
  <c r="E72" i="9"/>
  <c r="D72" i="9"/>
  <c r="C72" i="9"/>
  <c r="B72" i="9"/>
  <c r="A72" i="9"/>
  <c r="E71" i="9"/>
  <c r="D71" i="9"/>
  <c r="C71" i="9"/>
  <c r="B71" i="9"/>
  <c r="A71" i="9"/>
  <c r="D70" i="9"/>
  <c r="E70" i="9" s="1"/>
  <c r="C70" i="9"/>
  <c r="B70" i="9"/>
  <c r="A70" i="9"/>
  <c r="D69" i="9"/>
  <c r="C69" i="9"/>
  <c r="B69" i="9"/>
  <c r="A69" i="9"/>
  <c r="D26" i="9"/>
  <c r="C26" i="9"/>
  <c r="B26" i="9"/>
  <c r="A26" i="9"/>
  <c r="D25" i="9"/>
  <c r="E26" i="9" s="1"/>
  <c r="E18" i="9" s="1"/>
  <c r="C25" i="9"/>
  <c r="B25" i="9"/>
  <c r="A25" i="9"/>
  <c r="D24" i="9"/>
  <c r="E24" i="9" s="1"/>
  <c r="C24" i="9"/>
  <c r="B24" i="9"/>
  <c r="A24" i="9"/>
  <c r="D23" i="9"/>
  <c r="E23" i="9" s="1"/>
  <c r="F19" i="9" s="1"/>
  <c r="G19" i="9" s="1"/>
  <c r="C23" i="9"/>
  <c r="B23" i="9"/>
  <c r="A23" i="9"/>
  <c r="D22" i="9"/>
  <c r="E22" i="9" s="1"/>
  <c r="F18" i="9" s="1"/>
  <c r="G18" i="9" s="1"/>
  <c r="C22" i="9"/>
  <c r="B22" i="9"/>
  <c r="A22" i="9"/>
  <c r="D21" i="9"/>
  <c r="E21" i="9" s="1"/>
  <c r="C21" i="9"/>
  <c r="B21" i="9"/>
  <c r="A21" i="9"/>
  <c r="D20" i="9"/>
  <c r="E20" i="9" s="1"/>
  <c r="C20" i="9"/>
  <c r="B20" i="9"/>
  <c r="A20" i="9"/>
  <c r="D19" i="9"/>
  <c r="E19" i="9" s="1"/>
  <c r="C19" i="9"/>
  <c r="B19" i="9"/>
  <c r="A19" i="9"/>
  <c r="D18" i="9"/>
  <c r="C18" i="9"/>
  <c r="B18" i="9"/>
  <c r="A18" i="9"/>
  <c r="D17" i="9"/>
  <c r="E17" i="9" s="1"/>
  <c r="C17" i="9"/>
  <c r="B17" i="9"/>
  <c r="A17" i="9"/>
  <c r="D16" i="9"/>
  <c r="C16" i="9"/>
  <c r="B16" i="9"/>
  <c r="A16" i="9"/>
  <c r="D51" i="9"/>
  <c r="C51" i="9"/>
  <c r="B51" i="9"/>
  <c r="A51" i="9"/>
  <c r="D50" i="9"/>
  <c r="E51" i="9" s="1"/>
  <c r="E43" i="9" s="1"/>
  <c r="C50" i="9"/>
  <c r="B50" i="9"/>
  <c r="A50" i="9"/>
  <c r="D49" i="9"/>
  <c r="C49" i="9"/>
  <c r="B49" i="9"/>
  <c r="A49" i="9"/>
  <c r="D48" i="9"/>
  <c r="C48" i="9"/>
  <c r="B48" i="9"/>
  <c r="A48" i="9"/>
  <c r="D47" i="9"/>
  <c r="C47" i="9"/>
  <c r="B47" i="9"/>
  <c r="A47" i="9"/>
  <c r="D46" i="9"/>
  <c r="C46" i="9"/>
  <c r="B46" i="9"/>
  <c r="A46" i="9"/>
  <c r="D45" i="9"/>
  <c r="C45" i="9"/>
  <c r="B45" i="9"/>
  <c r="A45" i="9"/>
  <c r="D44" i="9"/>
  <c r="C44" i="9"/>
  <c r="B44" i="9"/>
  <c r="A44" i="9"/>
  <c r="D43" i="9"/>
  <c r="C43" i="9"/>
  <c r="B43" i="9"/>
  <c r="A43" i="9"/>
  <c r="D42" i="9"/>
  <c r="C42" i="9"/>
  <c r="B42" i="9"/>
  <c r="A42" i="9"/>
  <c r="D41" i="9"/>
  <c r="C41" i="9"/>
  <c r="B41" i="9"/>
  <c r="A41" i="9"/>
  <c r="F187" i="9" l="1"/>
  <c r="G182" i="9"/>
  <c r="G187" i="9" s="1"/>
  <c r="G154" i="9"/>
  <c r="G159" i="9" s="1"/>
  <c r="F159" i="9"/>
  <c r="F131" i="9"/>
  <c r="G126" i="9"/>
  <c r="G131" i="9" s="1"/>
  <c r="F103" i="9"/>
  <c r="G98" i="9"/>
  <c r="G103" i="9" s="1"/>
  <c r="F75" i="9"/>
  <c r="G70" i="9"/>
  <c r="G75" i="9" s="1"/>
  <c r="F17" i="9"/>
  <c r="F20" i="9"/>
  <c r="G20" i="9" s="1"/>
  <c r="E42" i="9"/>
  <c r="E44" i="9"/>
  <c r="E45" i="9"/>
  <c r="E46" i="9"/>
  <c r="F42" i="9" s="1"/>
  <c r="E47" i="9"/>
  <c r="E48" i="9"/>
  <c r="F44" i="9" s="1"/>
  <c r="G44" i="9" s="1"/>
  <c r="E49" i="9"/>
  <c r="F45" i="9" s="1"/>
  <c r="G45" i="9" s="1"/>
  <c r="F22" i="9" l="1"/>
  <c r="G17" i="9"/>
  <c r="G22" i="9" s="1"/>
  <c r="G42" i="9"/>
  <c r="G47" i="9" s="1"/>
  <c r="F43" i="9"/>
  <c r="G43" i="9" s="1"/>
  <c r="F47" i="9" l="1"/>
  <c r="D504" i="8" l="1"/>
  <c r="C504" i="8"/>
  <c r="B504" i="8"/>
  <c r="A504" i="8"/>
  <c r="D503" i="8"/>
  <c r="E504" i="8" s="1"/>
  <c r="C503" i="8"/>
  <c r="B503" i="8"/>
  <c r="A503" i="8"/>
  <c r="E502" i="8"/>
  <c r="D502" i="8"/>
  <c r="C502" i="8"/>
  <c r="B502" i="8"/>
  <c r="A502" i="8"/>
  <c r="D501" i="8"/>
  <c r="E501" i="8" s="1"/>
  <c r="F497" i="8" s="1"/>
  <c r="G497" i="8" s="1"/>
  <c r="C501" i="8"/>
  <c r="B501" i="8"/>
  <c r="A501" i="8"/>
  <c r="E500" i="8"/>
  <c r="D500" i="8"/>
  <c r="C500" i="8"/>
  <c r="B500" i="8"/>
  <c r="A500" i="8"/>
  <c r="D499" i="8"/>
  <c r="E499" i="8" s="1"/>
  <c r="F495" i="8" s="1"/>
  <c r="C499" i="8"/>
  <c r="B499" i="8"/>
  <c r="A499" i="8"/>
  <c r="G498" i="8"/>
  <c r="F498" i="8"/>
  <c r="E498" i="8"/>
  <c r="D498" i="8"/>
  <c r="C498" i="8"/>
  <c r="B498" i="8"/>
  <c r="A498" i="8"/>
  <c r="E497" i="8"/>
  <c r="D497" i="8"/>
  <c r="C497" i="8"/>
  <c r="B497" i="8"/>
  <c r="A497" i="8"/>
  <c r="F496" i="8"/>
  <c r="G496" i="8" s="1"/>
  <c r="E496" i="8"/>
  <c r="D496" i="8"/>
  <c r="C496" i="8"/>
  <c r="B496" i="8"/>
  <c r="A496" i="8"/>
  <c r="D495" i="8"/>
  <c r="E495" i="8" s="1"/>
  <c r="C495" i="8"/>
  <c r="B495" i="8"/>
  <c r="A495" i="8"/>
  <c r="D494" i="8"/>
  <c r="C494" i="8"/>
  <c r="B494" i="8"/>
  <c r="A494" i="8"/>
  <c r="D476" i="8"/>
  <c r="C476" i="8"/>
  <c r="B476" i="8"/>
  <c r="A476" i="8"/>
  <c r="D475" i="8"/>
  <c r="E476" i="8" s="1"/>
  <c r="C475" i="8"/>
  <c r="B475" i="8"/>
  <c r="A475" i="8"/>
  <c r="D474" i="8"/>
  <c r="E474" i="8" s="1"/>
  <c r="F470" i="8" s="1"/>
  <c r="G470" i="8" s="1"/>
  <c r="C474" i="8"/>
  <c r="B474" i="8"/>
  <c r="A474" i="8"/>
  <c r="D473" i="8"/>
  <c r="E473" i="8" s="1"/>
  <c r="F469" i="8" s="1"/>
  <c r="G469" i="8" s="1"/>
  <c r="C473" i="8"/>
  <c r="B473" i="8"/>
  <c r="A473" i="8"/>
  <c r="E472" i="8"/>
  <c r="D472" i="8"/>
  <c r="C472" i="8"/>
  <c r="B472" i="8"/>
  <c r="A472" i="8"/>
  <c r="D471" i="8"/>
  <c r="E471" i="8" s="1"/>
  <c r="F467" i="8" s="1"/>
  <c r="C471" i="8"/>
  <c r="B471" i="8"/>
  <c r="A471" i="8"/>
  <c r="E470" i="8"/>
  <c r="D470" i="8"/>
  <c r="C470" i="8"/>
  <c r="B470" i="8"/>
  <c r="A470" i="8"/>
  <c r="D469" i="8"/>
  <c r="E469" i="8" s="1"/>
  <c r="C469" i="8"/>
  <c r="B469" i="8"/>
  <c r="A469" i="8"/>
  <c r="G468" i="8"/>
  <c r="F468" i="8"/>
  <c r="E468" i="8"/>
  <c r="D468" i="8"/>
  <c r="C468" i="8"/>
  <c r="B468" i="8"/>
  <c r="A468" i="8"/>
  <c r="D467" i="8"/>
  <c r="E467" i="8" s="1"/>
  <c r="C467" i="8"/>
  <c r="B467" i="8"/>
  <c r="A467" i="8"/>
  <c r="D466" i="8"/>
  <c r="C466" i="8"/>
  <c r="B466" i="8"/>
  <c r="A466" i="8"/>
  <c r="D448" i="8"/>
  <c r="C448" i="8"/>
  <c r="B448" i="8"/>
  <c r="A448" i="8"/>
  <c r="D447" i="8"/>
  <c r="E448" i="8" s="1"/>
  <c r="C447" i="8"/>
  <c r="B447" i="8"/>
  <c r="A447" i="8"/>
  <c r="E446" i="8"/>
  <c r="D446" i="8"/>
  <c r="C446" i="8"/>
  <c r="B446" i="8"/>
  <c r="A446" i="8"/>
  <c r="D445" i="8"/>
  <c r="E445" i="8" s="1"/>
  <c r="F441" i="8" s="1"/>
  <c r="G441" i="8" s="1"/>
  <c r="C445" i="8"/>
  <c r="B445" i="8"/>
  <c r="A445" i="8"/>
  <c r="E444" i="8"/>
  <c r="D444" i="8"/>
  <c r="C444" i="8"/>
  <c r="B444" i="8"/>
  <c r="A444" i="8"/>
  <c r="D443" i="8"/>
  <c r="E443" i="8" s="1"/>
  <c r="F439" i="8" s="1"/>
  <c r="C443" i="8"/>
  <c r="B443" i="8"/>
  <c r="A443" i="8"/>
  <c r="G442" i="8"/>
  <c r="F442" i="8"/>
  <c r="E442" i="8"/>
  <c r="D442" i="8"/>
  <c r="C442" i="8"/>
  <c r="B442" i="8"/>
  <c r="A442" i="8"/>
  <c r="E441" i="8"/>
  <c r="D441" i="8"/>
  <c r="C441" i="8"/>
  <c r="B441" i="8"/>
  <c r="A441" i="8"/>
  <c r="F440" i="8"/>
  <c r="G440" i="8" s="1"/>
  <c r="E440" i="8"/>
  <c r="D440" i="8"/>
  <c r="C440" i="8"/>
  <c r="B440" i="8"/>
  <c r="A440" i="8"/>
  <c r="D439" i="8"/>
  <c r="E439" i="8" s="1"/>
  <c r="C439" i="8"/>
  <c r="B439" i="8"/>
  <c r="A439" i="8"/>
  <c r="D438" i="8"/>
  <c r="C438" i="8"/>
  <c r="B438" i="8"/>
  <c r="A438" i="8"/>
  <c r="D420" i="8"/>
  <c r="C420" i="8"/>
  <c r="B420" i="8"/>
  <c r="A420" i="8"/>
  <c r="D419" i="8"/>
  <c r="E420" i="8" s="1"/>
  <c r="C419" i="8"/>
  <c r="B419" i="8"/>
  <c r="A419" i="8"/>
  <c r="D418" i="8"/>
  <c r="E418" i="8" s="1"/>
  <c r="F414" i="8" s="1"/>
  <c r="G414" i="8" s="1"/>
  <c r="C418" i="8"/>
  <c r="B418" i="8"/>
  <c r="A418" i="8"/>
  <c r="D417" i="8"/>
  <c r="E417" i="8" s="1"/>
  <c r="F413" i="8" s="1"/>
  <c r="G413" i="8" s="1"/>
  <c r="C417" i="8"/>
  <c r="B417" i="8"/>
  <c r="A417" i="8"/>
  <c r="D416" i="8"/>
  <c r="E416" i="8" s="1"/>
  <c r="F412" i="8" s="1"/>
  <c r="G412" i="8" s="1"/>
  <c r="C416" i="8"/>
  <c r="B416" i="8"/>
  <c r="A416" i="8"/>
  <c r="D415" i="8"/>
  <c r="E415" i="8" s="1"/>
  <c r="F411" i="8" s="1"/>
  <c r="C415" i="8"/>
  <c r="B415" i="8"/>
  <c r="A415" i="8"/>
  <c r="D414" i="8"/>
  <c r="E414" i="8" s="1"/>
  <c r="C414" i="8"/>
  <c r="B414" i="8"/>
  <c r="A414" i="8"/>
  <c r="E413" i="8"/>
  <c r="D413" i="8"/>
  <c r="C413" i="8"/>
  <c r="B413" i="8"/>
  <c r="A413" i="8"/>
  <c r="D412" i="8"/>
  <c r="E412" i="8" s="1"/>
  <c r="C412" i="8"/>
  <c r="B412" i="8"/>
  <c r="A412" i="8"/>
  <c r="D411" i="8"/>
  <c r="E411" i="8" s="1"/>
  <c r="C411" i="8"/>
  <c r="B411" i="8"/>
  <c r="A411" i="8"/>
  <c r="D410" i="8"/>
  <c r="C410" i="8"/>
  <c r="B410" i="8"/>
  <c r="A410" i="8"/>
  <c r="F500" i="8" l="1"/>
  <c r="G495" i="8"/>
  <c r="G500" i="8" s="1"/>
  <c r="F472" i="8"/>
  <c r="G467" i="8"/>
  <c r="G472" i="8" s="1"/>
  <c r="F444" i="8"/>
  <c r="G439" i="8"/>
  <c r="G444" i="8" s="1"/>
  <c r="F416" i="8"/>
  <c r="G411" i="8"/>
  <c r="G416" i="8" s="1"/>
  <c r="D392" i="8" l="1"/>
  <c r="C392" i="8"/>
  <c r="B392" i="8"/>
  <c r="A392" i="8"/>
  <c r="D391" i="8"/>
  <c r="E392" i="8" s="1"/>
  <c r="C391" i="8"/>
  <c r="B391" i="8"/>
  <c r="A391" i="8"/>
  <c r="D390" i="8"/>
  <c r="E390" i="8" s="1"/>
  <c r="F386" i="8" s="1"/>
  <c r="G386" i="8" s="1"/>
  <c r="C390" i="8"/>
  <c r="B390" i="8"/>
  <c r="A390" i="8"/>
  <c r="D389" i="8"/>
  <c r="E389" i="8" s="1"/>
  <c r="F385" i="8" s="1"/>
  <c r="G385" i="8" s="1"/>
  <c r="C389" i="8"/>
  <c r="B389" i="8"/>
  <c r="A389" i="8"/>
  <c r="E388" i="8"/>
  <c r="D388" i="8"/>
  <c r="C388" i="8"/>
  <c r="B388" i="8"/>
  <c r="A388" i="8"/>
  <c r="D387" i="8"/>
  <c r="E387" i="8" s="1"/>
  <c r="F383" i="8" s="1"/>
  <c r="C387" i="8"/>
  <c r="B387" i="8"/>
  <c r="A387" i="8"/>
  <c r="E386" i="8"/>
  <c r="D386" i="8"/>
  <c r="C386" i="8"/>
  <c r="B386" i="8"/>
  <c r="A386" i="8"/>
  <c r="D385" i="8"/>
  <c r="E385" i="8" s="1"/>
  <c r="C385" i="8"/>
  <c r="B385" i="8"/>
  <c r="A385" i="8"/>
  <c r="F384" i="8"/>
  <c r="G384" i="8" s="1"/>
  <c r="E384" i="8"/>
  <c r="D384" i="8"/>
  <c r="C384" i="8"/>
  <c r="B384" i="8"/>
  <c r="A384" i="8"/>
  <c r="D383" i="8"/>
  <c r="E383" i="8" s="1"/>
  <c r="C383" i="8"/>
  <c r="B383" i="8"/>
  <c r="A383" i="8"/>
  <c r="D382" i="8"/>
  <c r="C382" i="8"/>
  <c r="B382" i="8"/>
  <c r="A382" i="8"/>
  <c r="D364" i="8"/>
  <c r="C364" i="8"/>
  <c r="B364" i="8"/>
  <c r="A364" i="8"/>
  <c r="D363" i="8"/>
  <c r="E364" i="8" s="1"/>
  <c r="C363" i="8"/>
  <c r="B363" i="8"/>
  <c r="A363" i="8"/>
  <c r="D362" i="8"/>
  <c r="E362" i="8" s="1"/>
  <c r="F358" i="8" s="1"/>
  <c r="G358" i="8" s="1"/>
  <c r="C362" i="8"/>
  <c r="B362" i="8"/>
  <c r="A362" i="8"/>
  <c r="D361" i="8"/>
  <c r="E361" i="8" s="1"/>
  <c r="F357" i="8" s="1"/>
  <c r="G357" i="8" s="1"/>
  <c r="C361" i="8"/>
  <c r="B361" i="8"/>
  <c r="A361" i="8"/>
  <c r="D360" i="8"/>
  <c r="E360" i="8" s="1"/>
  <c r="F356" i="8" s="1"/>
  <c r="G356" i="8" s="1"/>
  <c r="C360" i="8"/>
  <c r="B360" i="8"/>
  <c r="A360" i="8"/>
  <c r="D359" i="8"/>
  <c r="E359" i="8" s="1"/>
  <c r="F355" i="8" s="1"/>
  <c r="C359" i="8"/>
  <c r="B359" i="8"/>
  <c r="A359" i="8"/>
  <c r="D358" i="8"/>
  <c r="E358" i="8" s="1"/>
  <c r="C358" i="8"/>
  <c r="B358" i="8"/>
  <c r="A358" i="8"/>
  <c r="E357" i="8"/>
  <c r="D357" i="8"/>
  <c r="C357" i="8"/>
  <c r="B357" i="8"/>
  <c r="A357" i="8"/>
  <c r="E356" i="8"/>
  <c r="D356" i="8"/>
  <c r="C356" i="8"/>
  <c r="B356" i="8"/>
  <c r="A356" i="8"/>
  <c r="D355" i="8"/>
  <c r="E355" i="8" s="1"/>
  <c r="C355" i="8"/>
  <c r="B355" i="8"/>
  <c r="A355" i="8"/>
  <c r="D354" i="8"/>
  <c r="C354" i="8"/>
  <c r="B354" i="8"/>
  <c r="A354" i="8"/>
  <c r="D336" i="8"/>
  <c r="C336" i="8"/>
  <c r="B336" i="8"/>
  <c r="A336" i="8"/>
  <c r="D335" i="8"/>
  <c r="E336" i="8" s="1"/>
  <c r="C335" i="8"/>
  <c r="B335" i="8"/>
  <c r="A335" i="8"/>
  <c r="E334" i="8"/>
  <c r="D334" i="8"/>
  <c r="C334" i="8"/>
  <c r="B334" i="8"/>
  <c r="A334" i="8"/>
  <c r="D333" i="8"/>
  <c r="E333" i="8" s="1"/>
  <c r="F329" i="8" s="1"/>
  <c r="G329" i="8" s="1"/>
  <c r="C333" i="8"/>
  <c r="B333" i="8"/>
  <c r="A333" i="8"/>
  <c r="E332" i="8"/>
  <c r="D332" i="8"/>
  <c r="C332" i="8"/>
  <c r="B332" i="8"/>
  <c r="A332" i="8"/>
  <c r="D331" i="8"/>
  <c r="E331" i="8" s="1"/>
  <c r="F327" i="8" s="1"/>
  <c r="C331" i="8"/>
  <c r="B331" i="8"/>
  <c r="A331" i="8"/>
  <c r="G330" i="8"/>
  <c r="F330" i="8"/>
  <c r="E330" i="8"/>
  <c r="D330" i="8"/>
  <c r="C330" i="8"/>
  <c r="B330" i="8"/>
  <c r="A330" i="8"/>
  <c r="E329" i="8"/>
  <c r="D329" i="8"/>
  <c r="C329" i="8"/>
  <c r="B329" i="8"/>
  <c r="A329" i="8"/>
  <c r="F328" i="8"/>
  <c r="G328" i="8" s="1"/>
  <c r="E328" i="8"/>
  <c r="D328" i="8"/>
  <c r="C328" i="8"/>
  <c r="B328" i="8"/>
  <c r="A328" i="8"/>
  <c r="D327" i="8"/>
  <c r="E327" i="8" s="1"/>
  <c r="C327" i="8"/>
  <c r="B327" i="8"/>
  <c r="A327" i="8"/>
  <c r="D326" i="8"/>
  <c r="C326" i="8"/>
  <c r="B326" i="8"/>
  <c r="A326" i="8"/>
  <c r="D308" i="8"/>
  <c r="C308" i="8"/>
  <c r="B308" i="8"/>
  <c r="A308" i="8"/>
  <c r="D307" i="8"/>
  <c r="E308" i="8" s="1"/>
  <c r="C307" i="8"/>
  <c r="B307" i="8"/>
  <c r="A307" i="8"/>
  <c r="D306" i="8"/>
  <c r="E306" i="8" s="1"/>
  <c r="F302" i="8" s="1"/>
  <c r="G302" i="8" s="1"/>
  <c r="C306" i="8"/>
  <c r="B306" i="8"/>
  <c r="A306" i="8"/>
  <c r="D305" i="8"/>
  <c r="E305" i="8" s="1"/>
  <c r="F301" i="8" s="1"/>
  <c r="G301" i="8" s="1"/>
  <c r="C305" i="8"/>
  <c r="B305" i="8"/>
  <c r="A305" i="8"/>
  <c r="D304" i="8"/>
  <c r="E304" i="8" s="1"/>
  <c r="F300" i="8" s="1"/>
  <c r="G300" i="8" s="1"/>
  <c r="C304" i="8"/>
  <c r="B304" i="8"/>
  <c r="A304" i="8"/>
  <c r="D303" i="8"/>
  <c r="E303" i="8" s="1"/>
  <c r="F299" i="8" s="1"/>
  <c r="C303" i="8"/>
  <c r="B303" i="8"/>
  <c r="A303" i="8"/>
  <c r="D302" i="8"/>
  <c r="E302" i="8" s="1"/>
  <c r="C302" i="8"/>
  <c r="B302" i="8"/>
  <c r="A302" i="8"/>
  <c r="E301" i="8"/>
  <c r="D301" i="8"/>
  <c r="C301" i="8"/>
  <c r="B301" i="8"/>
  <c r="A301" i="8"/>
  <c r="E300" i="8"/>
  <c r="D300" i="8"/>
  <c r="C300" i="8"/>
  <c r="B300" i="8"/>
  <c r="A300" i="8"/>
  <c r="D299" i="8"/>
  <c r="E299" i="8" s="1"/>
  <c r="C299" i="8"/>
  <c r="B299" i="8"/>
  <c r="A299" i="8"/>
  <c r="D298" i="8"/>
  <c r="C298" i="8"/>
  <c r="B298" i="8"/>
  <c r="A298" i="8"/>
  <c r="D280" i="8"/>
  <c r="C280" i="8"/>
  <c r="B280" i="8"/>
  <c r="A280" i="8"/>
  <c r="D279" i="8"/>
  <c r="E280" i="8" s="1"/>
  <c r="C279" i="8"/>
  <c r="B279" i="8"/>
  <c r="A279" i="8"/>
  <c r="E278" i="8"/>
  <c r="D278" i="8"/>
  <c r="C278" i="8"/>
  <c r="B278" i="8"/>
  <c r="A278" i="8"/>
  <c r="D277" i="8"/>
  <c r="E277" i="8" s="1"/>
  <c r="F273" i="8" s="1"/>
  <c r="G273" i="8" s="1"/>
  <c r="C277" i="8"/>
  <c r="B277" i="8"/>
  <c r="A277" i="8"/>
  <c r="E276" i="8"/>
  <c r="F272" i="8" s="1"/>
  <c r="G272" i="8" s="1"/>
  <c r="D276" i="8"/>
  <c r="C276" i="8"/>
  <c r="B276" i="8"/>
  <c r="A276" i="8"/>
  <c r="D275" i="8"/>
  <c r="E275" i="8" s="1"/>
  <c r="F271" i="8" s="1"/>
  <c r="C275" i="8"/>
  <c r="B275" i="8"/>
  <c r="A275" i="8"/>
  <c r="F274" i="8"/>
  <c r="G274" i="8" s="1"/>
  <c r="E274" i="8"/>
  <c r="D274" i="8"/>
  <c r="C274" i="8"/>
  <c r="B274" i="8"/>
  <c r="A274" i="8"/>
  <c r="D273" i="8"/>
  <c r="E273" i="8" s="1"/>
  <c r="C273" i="8"/>
  <c r="B273" i="8"/>
  <c r="A273" i="8"/>
  <c r="D272" i="8"/>
  <c r="E272" i="8" s="1"/>
  <c r="C272" i="8"/>
  <c r="B272" i="8"/>
  <c r="A272" i="8"/>
  <c r="D271" i="8"/>
  <c r="E271" i="8" s="1"/>
  <c r="C271" i="8"/>
  <c r="B271" i="8"/>
  <c r="A271" i="8"/>
  <c r="D270" i="8"/>
  <c r="C270" i="8"/>
  <c r="B270" i="8"/>
  <c r="A270" i="8"/>
  <c r="D252" i="8"/>
  <c r="C252" i="8"/>
  <c r="B252" i="8"/>
  <c r="A252" i="8"/>
  <c r="D251" i="8"/>
  <c r="E252" i="8" s="1"/>
  <c r="C251" i="8"/>
  <c r="B251" i="8"/>
  <c r="A251" i="8"/>
  <c r="D250" i="8"/>
  <c r="E250" i="8" s="1"/>
  <c r="F246" i="8" s="1"/>
  <c r="G246" i="8" s="1"/>
  <c r="C250" i="8"/>
  <c r="B250" i="8"/>
  <c r="A250" i="8"/>
  <c r="D249" i="8"/>
  <c r="E249" i="8" s="1"/>
  <c r="F245" i="8" s="1"/>
  <c r="G245" i="8" s="1"/>
  <c r="C249" i="8"/>
  <c r="B249" i="8"/>
  <c r="A249" i="8"/>
  <c r="D248" i="8"/>
  <c r="E248" i="8" s="1"/>
  <c r="F244" i="8" s="1"/>
  <c r="G244" i="8" s="1"/>
  <c r="C248" i="8"/>
  <c r="B248" i="8"/>
  <c r="A248" i="8"/>
  <c r="D247" i="8"/>
  <c r="E247" i="8" s="1"/>
  <c r="F243" i="8" s="1"/>
  <c r="C247" i="8"/>
  <c r="B247" i="8"/>
  <c r="A247" i="8"/>
  <c r="D246" i="8"/>
  <c r="E246" i="8" s="1"/>
  <c r="C246" i="8"/>
  <c r="B246" i="8"/>
  <c r="A246" i="8"/>
  <c r="D245" i="8"/>
  <c r="E245" i="8" s="1"/>
  <c r="C245" i="8"/>
  <c r="B245" i="8"/>
  <c r="A245" i="8"/>
  <c r="E244" i="8"/>
  <c r="D244" i="8"/>
  <c r="C244" i="8"/>
  <c r="B244" i="8"/>
  <c r="A244" i="8"/>
  <c r="D243" i="8"/>
  <c r="E243" i="8" s="1"/>
  <c r="C243" i="8"/>
  <c r="B243" i="8"/>
  <c r="A243" i="8"/>
  <c r="D242" i="8"/>
  <c r="C242" i="8"/>
  <c r="B242" i="8"/>
  <c r="A242" i="8"/>
  <c r="E224" i="8"/>
  <c r="D224" i="8"/>
  <c r="C224" i="8"/>
  <c r="B224" i="8"/>
  <c r="A224" i="8"/>
  <c r="D223" i="8"/>
  <c r="C223" i="8"/>
  <c r="B223" i="8"/>
  <c r="A223" i="8"/>
  <c r="E222" i="8"/>
  <c r="D222" i="8"/>
  <c r="C222" i="8"/>
  <c r="B222" i="8"/>
  <c r="A222" i="8"/>
  <c r="D221" i="8"/>
  <c r="E221" i="8" s="1"/>
  <c r="F217" i="8" s="1"/>
  <c r="G217" i="8" s="1"/>
  <c r="C221" i="8"/>
  <c r="B221" i="8"/>
  <c r="A221" i="8"/>
  <c r="E220" i="8"/>
  <c r="D220" i="8"/>
  <c r="C220" i="8"/>
  <c r="B220" i="8"/>
  <c r="A220" i="8"/>
  <c r="D219" i="8"/>
  <c r="E219" i="8" s="1"/>
  <c r="F215" i="8" s="1"/>
  <c r="C219" i="8"/>
  <c r="B219" i="8"/>
  <c r="A219" i="8"/>
  <c r="G218" i="8"/>
  <c r="F218" i="8"/>
  <c r="E218" i="8"/>
  <c r="D218" i="8"/>
  <c r="C218" i="8"/>
  <c r="B218" i="8"/>
  <c r="A218" i="8"/>
  <c r="E217" i="8"/>
  <c r="D217" i="8"/>
  <c r="C217" i="8"/>
  <c r="B217" i="8"/>
  <c r="A217" i="8"/>
  <c r="F216" i="8"/>
  <c r="G216" i="8" s="1"/>
  <c r="E216" i="8"/>
  <c r="D216" i="8"/>
  <c r="C216" i="8"/>
  <c r="B216" i="8"/>
  <c r="A216" i="8"/>
  <c r="D215" i="8"/>
  <c r="E215" i="8" s="1"/>
  <c r="C215" i="8"/>
  <c r="B215" i="8"/>
  <c r="A215" i="8"/>
  <c r="D214" i="8"/>
  <c r="C214" i="8"/>
  <c r="B214" i="8"/>
  <c r="A214" i="8"/>
  <c r="F388" i="8" l="1"/>
  <c r="G383" i="8"/>
  <c r="G388" i="8" s="1"/>
  <c r="F360" i="8"/>
  <c r="G355" i="8"/>
  <c r="G360" i="8" s="1"/>
  <c r="F332" i="8"/>
  <c r="G327" i="8"/>
  <c r="G332" i="8" s="1"/>
  <c r="F304" i="8"/>
  <c r="G299" i="8"/>
  <c r="G304" i="8" s="1"/>
  <c r="G271" i="8"/>
  <c r="G276" i="8" s="1"/>
  <c r="F276" i="8"/>
  <c r="F248" i="8"/>
  <c r="G243" i="8"/>
  <c r="G248" i="8" s="1"/>
  <c r="F220" i="8"/>
  <c r="G215" i="8"/>
  <c r="G220" i="8" s="1"/>
  <c r="D196" i="8" l="1"/>
  <c r="C196" i="8"/>
  <c r="B196" i="8"/>
  <c r="A196" i="8"/>
  <c r="D195" i="8"/>
  <c r="E196" i="8" s="1"/>
  <c r="C195" i="8"/>
  <c r="B195" i="8"/>
  <c r="A195" i="8"/>
  <c r="D194" i="8"/>
  <c r="E194" i="8" s="1"/>
  <c r="F190" i="8" s="1"/>
  <c r="G190" i="8" s="1"/>
  <c r="C194" i="8"/>
  <c r="B194" i="8"/>
  <c r="A194" i="8"/>
  <c r="D193" i="8"/>
  <c r="E193" i="8" s="1"/>
  <c r="F189" i="8" s="1"/>
  <c r="G189" i="8" s="1"/>
  <c r="C193" i="8"/>
  <c r="B193" i="8"/>
  <c r="A193" i="8"/>
  <c r="D192" i="8"/>
  <c r="E192" i="8" s="1"/>
  <c r="F188" i="8" s="1"/>
  <c r="G188" i="8" s="1"/>
  <c r="C192" i="8"/>
  <c r="B192" i="8"/>
  <c r="A192" i="8"/>
  <c r="D191" i="8"/>
  <c r="E191" i="8" s="1"/>
  <c r="F187" i="8" s="1"/>
  <c r="C191" i="8"/>
  <c r="B191" i="8"/>
  <c r="A191" i="8"/>
  <c r="D190" i="8"/>
  <c r="E190" i="8" s="1"/>
  <c r="C190" i="8"/>
  <c r="B190" i="8"/>
  <c r="A190" i="8"/>
  <c r="E189" i="8"/>
  <c r="D189" i="8"/>
  <c r="C189" i="8"/>
  <c r="B189" i="8"/>
  <c r="A189" i="8"/>
  <c r="E188" i="8"/>
  <c r="D188" i="8"/>
  <c r="C188" i="8"/>
  <c r="B188" i="8"/>
  <c r="A188" i="8"/>
  <c r="D187" i="8"/>
  <c r="E187" i="8" s="1"/>
  <c r="C187" i="8"/>
  <c r="B187" i="8"/>
  <c r="A187" i="8"/>
  <c r="D186" i="8"/>
  <c r="C186" i="8"/>
  <c r="B186" i="8"/>
  <c r="A186" i="8"/>
  <c r="E168" i="8"/>
  <c r="D168" i="8"/>
  <c r="C168" i="8"/>
  <c r="B168" i="8"/>
  <c r="A168" i="8"/>
  <c r="D167" i="8"/>
  <c r="C167" i="8"/>
  <c r="B167" i="8"/>
  <c r="A167" i="8"/>
  <c r="E166" i="8"/>
  <c r="D166" i="8"/>
  <c r="C166" i="8"/>
  <c r="B166" i="8"/>
  <c r="A166" i="8"/>
  <c r="D165" i="8"/>
  <c r="E165" i="8" s="1"/>
  <c r="F161" i="8" s="1"/>
  <c r="G161" i="8" s="1"/>
  <c r="C165" i="8"/>
  <c r="B165" i="8"/>
  <c r="A165" i="8"/>
  <c r="E164" i="8"/>
  <c r="F160" i="8" s="1"/>
  <c r="G160" i="8" s="1"/>
  <c r="D164" i="8"/>
  <c r="C164" i="8"/>
  <c r="B164" i="8"/>
  <c r="A164" i="8"/>
  <c r="D163" i="8"/>
  <c r="E163" i="8" s="1"/>
  <c r="F159" i="8" s="1"/>
  <c r="C163" i="8"/>
  <c r="B163" i="8"/>
  <c r="A163" i="8"/>
  <c r="G162" i="8"/>
  <c r="F162" i="8"/>
  <c r="E162" i="8"/>
  <c r="D162" i="8"/>
  <c r="C162" i="8"/>
  <c r="B162" i="8"/>
  <c r="A162" i="8"/>
  <c r="E161" i="8"/>
  <c r="D161" i="8"/>
  <c r="C161" i="8"/>
  <c r="B161" i="8"/>
  <c r="A161" i="8"/>
  <c r="E160" i="8"/>
  <c r="D160" i="8"/>
  <c r="C160" i="8"/>
  <c r="B160" i="8"/>
  <c r="A160" i="8"/>
  <c r="D159" i="8"/>
  <c r="E159" i="8" s="1"/>
  <c r="C159" i="8"/>
  <c r="B159" i="8"/>
  <c r="A159" i="8"/>
  <c r="D158" i="8"/>
  <c r="C158" i="8"/>
  <c r="B158" i="8"/>
  <c r="A158" i="8"/>
  <c r="D140" i="8"/>
  <c r="C140" i="8"/>
  <c r="B140" i="8"/>
  <c r="A140" i="8"/>
  <c r="D139" i="8"/>
  <c r="E140" i="8" s="1"/>
  <c r="C139" i="8"/>
  <c r="B139" i="8"/>
  <c r="A139" i="8"/>
  <c r="D138" i="8"/>
  <c r="E138" i="8" s="1"/>
  <c r="F134" i="8" s="1"/>
  <c r="G134" i="8" s="1"/>
  <c r="C138" i="8"/>
  <c r="B138" i="8"/>
  <c r="A138" i="8"/>
  <c r="D137" i="8"/>
  <c r="E137" i="8" s="1"/>
  <c r="F133" i="8" s="1"/>
  <c r="G133" i="8" s="1"/>
  <c r="C137" i="8"/>
  <c r="B137" i="8"/>
  <c r="A137" i="8"/>
  <c r="D136" i="8"/>
  <c r="E136" i="8" s="1"/>
  <c r="F132" i="8" s="1"/>
  <c r="G132" i="8" s="1"/>
  <c r="C136" i="8"/>
  <c r="B136" i="8"/>
  <c r="A136" i="8"/>
  <c r="D135" i="8"/>
  <c r="E135" i="8" s="1"/>
  <c r="F131" i="8" s="1"/>
  <c r="C135" i="8"/>
  <c r="B135" i="8"/>
  <c r="A135" i="8"/>
  <c r="D134" i="8"/>
  <c r="E134" i="8" s="1"/>
  <c r="C134" i="8"/>
  <c r="B134" i="8"/>
  <c r="A134" i="8"/>
  <c r="D133" i="8"/>
  <c r="E133" i="8" s="1"/>
  <c r="C133" i="8"/>
  <c r="B133" i="8"/>
  <c r="A133" i="8"/>
  <c r="E132" i="8"/>
  <c r="D132" i="8"/>
  <c r="C132" i="8"/>
  <c r="B132" i="8"/>
  <c r="A132" i="8"/>
  <c r="D131" i="8"/>
  <c r="E131" i="8" s="1"/>
  <c r="C131" i="8"/>
  <c r="B131" i="8"/>
  <c r="A131" i="8"/>
  <c r="D130" i="8"/>
  <c r="C130" i="8"/>
  <c r="B130" i="8"/>
  <c r="A130" i="8"/>
  <c r="D112" i="8"/>
  <c r="C112" i="8"/>
  <c r="B112" i="8"/>
  <c r="A112" i="8"/>
  <c r="D111" i="8"/>
  <c r="E112" i="8" s="1"/>
  <c r="C111" i="8"/>
  <c r="B111" i="8"/>
  <c r="A111" i="8"/>
  <c r="D110" i="8"/>
  <c r="E110" i="8" s="1"/>
  <c r="F106" i="8" s="1"/>
  <c r="G106" i="8" s="1"/>
  <c r="C110" i="8"/>
  <c r="B110" i="8"/>
  <c r="A110" i="8"/>
  <c r="D109" i="8"/>
  <c r="E109" i="8" s="1"/>
  <c r="F105" i="8" s="1"/>
  <c r="G105" i="8" s="1"/>
  <c r="C109" i="8"/>
  <c r="B109" i="8"/>
  <c r="A109" i="8"/>
  <c r="D108" i="8"/>
  <c r="E108" i="8" s="1"/>
  <c r="F104" i="8" s="1"/>
  <c r="G104" i="8" s="1"/>
  <c r="C108" i="8"/>
  <c r="B108" i="8"/>
  <c r="A108" i="8"/>
  <c r="D107" i="8"/>
  <c r="E107" i="8" s="1"/>
  <c r="F103" i="8" s="1"/>
  <c r="C107" i="8"/>
  <c r="B107" i="8"/>
  <c r="A107" i="8"/>
  <c r="D106" i="8"/>
  <c r="E106" i="8" s="1"/>
  <c r="C106" i="8"/>
  <c r="B106" i="8"/>
  <c r="A106" i="8"/>
  <c r="E105" i="8"/>
  <c r="D105" i="8"/>
  <c r="C105" i="8"/>
  <c r="B105" i="8"/>
  <c r="A105" i="8"/>
  <c r="E104" i="8"/>
  <c r="D104" i="8"/>
  <c r="C104" i="8"/>
  <c r="B104" i="8"/>
  <c r="A104" i="8"/>
  <c r="D103" i="8"/>
  <c r="E103" i="8" s="1"/>
  <c r="C103" i="8"/>
  <c r="B103" i="8"/>
  <c r="A103" i="8"/>
  <c r="D102" i="8"/>
  <c r="C102" i="8"/>
  <c r="B102" i="8"/>
  <c r="A102" i="8"/>
  <c r="E84" i="8"/>
  <c r="D84" i="8"/>
  <c r="C84" i="8"/>
  <c r="B84" i="8"/>
  <c r="A84" i="8"/>
  <c r="D83" i="8"/>
  <c r="C83" i="8"/>
  <c r="B83" i="8"/>
  <c r="A83" i="8"/>
  <c r="E82" i="8"/>
  <c r="D82" i="8"/>
  <c r="C82" i="8"/>
  <c r="B82" i="8"/>
  <c r="A82" i="8"/>
  <c r="D81" i="8"/>
  <c r="E81" i="8" s="1"/>
  <c r="F77" i="8" s="1"/>
  <c r="G77" i="8" s="1"/>
  <c r="C81" i="8"/>
  <c r="B81" i="8"/>
  <c r="A81" i="8"/>
  <c r="E80" i="8"/>
  <c r="F76" i="8" s="1"/>
  <c r="G76" i="8" s="1"/>
  <c r="D80" i="8"/>
  <c r="C80" i="8"/>
  <c r="B80" i="8"/>
  <c r="A80" i="8"/>
  <c r="D79" i="8"/>
  <c r="E79" i="8" s="1"/>
  <c r="F75" i="8" s="1"/>
  <c r="C79" i="8"/>
  <c r="B79" i="8"/>
  <c r="A79" i="8"/>
  <c r="F78" i="8"/>
  <c r="G78" i="8" s="1"/>
  <c r="E78" i="8"/>
  <c r="D78" i="8"/>
  <c r="C78" i="8"/>
  <c r="B78" i="8"/>
  <c r="A78" i="8"/>
  <c r="E77" i="8"/>
  <c r="D77" i="8"/>
  <c r="C77" i="8"/>
  <c r="B77" i="8"/>
  <c r="A77" i="8"/>
  <c r="D76" i="8"/>
  <c r="E76" i="8" s="1"/>
  <c r="C76" i="8"/>
  <c r="B76" i="8"/>
  <c r="A76" i="8"/>
  <c r="D75" i="8"/>
  <c r="E75" i="8" s="1"/>
  <c r="C75" i="8"/>
  <c r="B75" i="8"/>
  <c r="A75" i="8"/>
  <c r="D74" i="8"/>
  <c r="C74" i="8"/>
  <c r="B74" i="8"/>
  <c r="A74" i="8"/>
  <c r="F192" i="8" l="1"/>
  <c r="G187" i="8"/>
  <c r="G192" i="8" s="1"/>
  <c r="F164" i="8"/>
  <c r="G159" i="8"/>
  <c r="G164" i="8" s="1"/>
  <c r="F136" i="8"/>
  <c r="G131" i="8"/>
  <c r="G136" i="8" s="1"/>
  <c r="F108" i="8"/>
  <c r="G103" i="8"/>
  <c r="G108" i="8" s="1"/>
  <c r="F80" i="8"/>
  <c r="G75" i="8"/>
  <c r="G80" i="8" s="1"/>
  <c r="E56" i="8"/>
  <c r="D56" i="8"/>
  <c r="C56" i="8"/>
  <c r="B56" i="8"/>
  <c r="A56" i="8"/>
  <c r="D55" i="8"/>
  <c r="C55" i="8"/>
  <c r="B55" i="8"/>
  <c r="A55" i="8"/>
  <c r="E54" i="8"/>
  <c r="D54" i="8"/>
  <c r="C54" i="8"/>
  <c r="B54" i="8"/>
  <c r="A54" i="8"/>
  <c r="D53" i="8"/>
  <c r="E53" i="8" s="1"/>
  <c r="F49" i="8" s="1"/>
  <c r="G49" i="8" s="1"/>
  <c r="C53" i="8"/>
  <c r="B53" i="8"/>
  <c r="A53" i="8"/>
  <c r="E52" i="8"/>
  <c r="F48" i="8" s="1"/>
  <c r="G48" i="8" s="1"/>
  <c r="D52" i="8"/>
  <c r="C52" i="8"/>
  <c r="B52" i="8"/>
  <c r="A52" i="8"/>
  <c r="D51" i="8"/>
  <c r="E51" i="8" s="1"/>
  <c r="F47" i="8" s="1"/>
  <c r="C51" i="8"/>
  <c r="B51" i="8"/>
  <c r="A51" i="8"/>
  <c r="F50" i="8"/>
  <c r="G50" i="8" s="1"/>
  <c r="E50" i="8"/>
  <c r="D50" i="8"/>
  <c r="C50" i="8"/>
  <c r="B50" i="8"/>
  <c r="A50" i="8"/>
  <c r="E49" i="8"/>
  <c r="D49" i="8"/>
  <c r="C49" i="8"/>
  <c r="B49" i="8"/>
  <c r="A49" i="8"/>
  <c r="D48" i="8"/>
  <c r="E48" i="8" s="1"/>
  <c r="C48" i="8"/>
  <c r="B48" i="8"/>
  <c r="A48" i="8"/>
  <c r="D47" i="8"/>
  <c r="E47" i="8" s="1"/>
  <c r="C47" i="8"/>
  <c r="B47" i="8"/>
  <c r="A47" i="8"/>
  <c r="D46" i="8"/>
  <c r="C46" i="8"/>
  <c r="B46" i="8"/>
  <c r="A46" i="8"/>
  <c r="D26" i="8"/>
  <c r="C26" i="8"/>
  <c r="B26" i="8"/>
  <c r="A26" i="8"/>
  <c r="D25" i="8"/>
  <c r="E26" i="8" s="1"/>
  <c r="E18" i="8" s="1"/>
  <c r="C25" i="8"/>
  <c r="B25" i="8"/>
  <c r="A25" i="8"/>
  <c r="D24" i="8"/>
  <c r="C24" i="8"/>
  <c r="B24" i="8"/>
  <c r="A24" i="8"/>
  <c r="D23" i="8"/>
  <c r="C23" i="8"/>
  <c r="B23" i="8"/>
  <c r="A23" i="8"/>
  <c r="D22" i="8"/>
  <c r="C22" i="8"/>
  <c r="B22" i="8"/>
  <c r="A22" i="8"/>
  <c r="D21" i="8"/>
  <c r="C21" i="8"/>
  <c r="B21" i="8"/>
  <c r="A21" i="8"/>
  <c r="D20" i="8"/>
  <c r="E20" i="8" s="1"/>
  <c r="C20" i="8"/>
  <c r="B20" i="8"/>
  <c r="A20" i="8"/>
  <c r="D19" i="8"/>
  <c r="E19" i="8" s="1"/>
  <c r="C19" i="8"/>
  <c r="B19" i="8"/>
  <c r="A19" i="8"/>
  <c r="D18" i="8"/>
  <c r="C18" i="8"/>
  <c r="B18" i="8"/>
  <c r="A18" i="8"/>
  <c r="D17" i="8"/>
  <c r="E17" i="8" s="1"/>
  <c r="C17" i="8"/>
  <c r="B17" i="8"/>
  <c r="A17" i="8"/>
  <c r="D16" i="8"/>
  <c r="C16" i="8"/>
  <c r="B16" i="8"/>
  <c r="A16" i="8"/>
  <c r="F52" i="8" l="1"/>
  <c r="G47" i="8"/>
  <c r="G52" i="8" s="1"/>
  <c r="E21" i="8"/>
  <c r="F17" i="8" s="1"/>
  <c r="E22" i="8"/>
  <c r="F18" i="8" s="1"/>
  <c r="G18" i="8" s="1"/>
  <c r="E23" i="8"/>
  <c r="F19" i="8" s="1"/>
  <c r="G19" i="8" s="1"/>
  <c r="E24" i="8"/>
  <c r="F20" i="8" s="1"/>
  <c r="G20" i="8" s="1"/>
  <c r="F22" i="8" l="1"/>
  <c r="G17" i="8"/>
  <c r="G22" i="8" s="1"/>
</calcChain>
</file>

<file path=xl/sharedStrings.xml><?xml version="1.0" encoding="utf-8"?>
<sst xmlns="http://schemas.openxmlformats.org/spreadsheetml/2006/main" count="2795" uniqueCount="411">
  <si>
    <t>Verapamil</t>
  </si>
  <si>
    <t>Species</t>
  </si>
  <si>
    <t>Positive control</t>
  </si>
  <si>
    <t>Negative control</t>
  </si>
  <si>
    <t>Comment</t>
  </si>
  <si>
    <t>(µM)</t>
  </si>
  <si>
    <t>Methazolamide</t>
  </si>
  <si>
    <t>Mean</t>
  </si>
  <si>
    <t>Test</t>
  </si>
  <si>
    <t xml:space="preserve">Conc. </t>
  </si>
  <si>
    <t xml:space="preserve">Sample </t>
  </si>
  <si>
    <t>Cb/Cp</t>
  </si>
  <si>
    <r>
      <t>K</t>
    </r>
    <r>
      <rPr>
        <b/>
        <vertAlign val="subscript"/>
        <sz val="11"/>
        <color rgb="FF000000"/>
        <rFont val="Times New Roman"/>
        <family val="1"/>
      </rPr>
      <t>RBC/Pl</t>
    </r>
  </si>
  <si>
    <t>Article</t>
  </si>
  <si>
    <t>Type</t>
  </si>
  <si>
    <t xml:space="preserve"> Ratio</t>
  </si>
  <si>
    <t>Replicate-1</t>
  </si>
  <si>
    <t>Replicate-2</t>
  </si>
  <si>
    <r>
      <t>K</t>
    </r>
    <r>
      <rPr>
        <b/>
        <vertAlign val="subscript"/>
        <sz val="11"/>
        <color rgb="FF000000"/>
        <rFont val="Times New Roman"/>
        <family val="1"/>
      </rPr>
      <t>RBC/PL</t>
    </r>
  </si>
  <si>
    <r>
      <t>Mean K</t>
    </r>
    <r>
      <rPr>
        <b/>
        <vertAlign val="subscript"/>
        <sz val="11"/>
        <color rgb="FF000000"/>
        <rFont val="Times New Roman"/>
        <family val="1"/>
      </rPr>
      <t>RBC/Pl</t>
    </r>
  </si>
  <si>
    <t>Replicate-3</t>
  </si>
  <si>
    <t>Replicate-4</t>
  </si>
  <si>
    <t>HB-169702</t>
  </si>
  <si>
    <t xml:space="preserve">Cb/Cp: Blood-to-Plasma ratio </t>
  </si>
  <si>
    <r>
      <rPr>
        <sz val="12"/>
        <color rgb="FF000000"/>
        <rFont val="Calibri"/>
        <family val="2"/>
        <scheme val="minor"/>
      </rPr>
      <t>K</t>
    </r>
    <r>
      <rPr>
        <sz val="8"/>
        <color rgb="FF000000"/>
        <rFont val="Calibri"/>
        <family val="2"/>
        <scheme val="minor"/>
      </rPr>
      <t xml:space="preserve">RBC/PL: </t>
    </r>
    <r>
      <rPr>
        <sz val="12"/>
        <color rgb="FF000000"/>
        <rFont val="Calibri"/>
        <family val="2"/>
        <scheme val="minor"/>
      </rPr>
      <t>Red Blood Cell partitioning coefficient</t>
    </r>
  </si>
  <si>
    <t>Blood to Plasma Ratio Individual Data</t>
  </si>
  <si>
    <t>Blood to Plasma Ratio Summary</t>
  </si>
  <si>
    <t>10 µM</t>
  </si>
  <si>
    <t>5 µM</t>
  </si>
  <si>
    <t>Human</t>
  </si>
  <si>
    <t>EPA</t>
  </si>
  <si>
    <t>CYP2178-R1</t>
  </si>
  <si>
    <t>DTXSID7042190</t>
  </si>
  <si>
    <t>DTXSID0020577</t>
  </si>
  <si>
    <t>DTXSID0042080</t>
  </si>
  <si>
    <t>DTXSID1037515</t>
  </si>
  <si>
    <t>DTXSID6021371</t>
  </si>
  <si>
    <t>DTXSID0047296</t>
  </si>
  <si>
    <t>DTXSID8020202</t>
  </si>
  <si>
    <t>DTXSID5042297</t>
  </si>
  <si>
    <t>DTXSID6047313</t>
  </si>
  <si>
    <t>DTXSID5023796</t>
  </si>
  <si>
    <t>DTXSID7042352</t>
  </si>
  <si>
    <t>DTXSID0022777</t>
  </si>
  <si>
    <t>DTXSID7041966</t>
  </si>
  <si>
    <t>DTXSID1032484</t>
  </si>
  <si>
    <t>DTXSID9041289</t>
  </si>
  <si>
    <t>Blanked</t>
  </si>
  <si>
    <t>Cb/Cp Ratio</t>
  </si>
  <si>
    <t>Kp, Partition ratio</t>
  </si>
  <si>
    <t>average</t>
  </si>
  <si>
    <t>HCT</t>
  </si>
  <si>
    <t>Human Data :</t>
  </si>
  <si>
    <t>SampleName</t>
  </si>
  <si>
    <t>DataPathName</t>
  </si>
  <si>
    <t>SamplePosition</t>
  </si>
  <si>
    <t>SampleType</t>
  </si>
  <si>
    <t>LevelName</t>
  </si>
  <si>
    <t>AcqTime</t>
  </si>
  <si>
    <t>CompoundName</t>
  </si>
  <si>
    <t>ExpectedConcentration</t>
  </si>
  <si>
    <t>ISTD RetentionTime</t>
  </si>
  <si>
    <t>Transition</t>
  </si>
  <si>
    <t>Accuracy</t>
  </si>
  <si>
    <t>Area</t>
  </si>
  <si>
    <t>Dilution</t>
  </si>
  <si>
    <t>ISTD Area</t>
  </si>
  <si>
    <t>ISTDResponseRatio</t>
  </si>
  <si>
    <t>RetentionTime</t>
  </si>
  <si>
    <t>Conc.</t>
  </si>
  <si>
    <t>ManuallyIntegrated</t>
  </si>
  <si>
    <t>AcqMethodFileName</t>
  </si>
  <si>
    <t xml:space="preserve">Verapamil_Human_Ref Plasma__1_____XP1-A10_Inj EPA_061820_5uM_11  </t>
  </si>
  <si>
    <t>455.304 &gt; 150.097</t>
  </si>
  <si>
    <t>bb</t>
  </si>
  <si>
    <t xml:space="preserve">Verapamil_Human_Ref Plasma__2_____XP1-B10_Inj EPA_061820_5uM_12  </t>
  </si>
  <si>
    <t xml:space="preserve">Verapamil_Human_Ref Plasma__3_____XP1-A6_Inj EPA_061820_5uM_13  </t>
  </si>
  <si>
    <t xml:space="preserve">Verapamil_Human_Ref Plasma__4_____XP1F15_Inj EPA_061820_5uM_14  </t>
  </si>
  <si>
    <t xml:space="preserve">Verapamil_Human_Plasma__1_____XP1-A10_Inj EPA_061820_5uM_6  </t>
  </si>
  <si>
    <t xml:space="preserve">Verapamil_Human_Plasma__2_____XP1-B10_Inj EPA_061820_5uM_7  </t>
  </si>
  <si>
    <t xml:space="preserve">Verapamil_Human_Plasma__3_____XP1-A6_Inj EPA_061820_5uM_8  </t>
  </si>
  <si>
    <t xml:space="preserve">Verapamil_Human_Plasma__4_____XP1F15_Inj EPA_061820_5uM_9  </t>
  </si>
  <si>
    <t xml:space="preserve">BLANK_Human___1_____X_Inj EPA_061820_5uM_2  </t>
  </si>
  <si>
    <t xml:space="preserve">BLANK_Human___2_____X_Inj EPA_061820_5uM_3  </t>
  </si>
  <si>
    <t>MM</t>
  </si>
  <si>
    <t xml:space="preserve">Methazolamide_Human_Ref Plasma__1_____XP1-A10_Inj EPA_061820_5uM_22  </t>
  </si>
  <si>
    <t>237.186 &gt; 195.157</t>
  </si>
  <si>
    <t xml:space="preserve">Methazolamide_Human_Ref Plasma__2_____XP1-B10_Inj EPA_061820_5uM_23  </t>
  </si>
  <si>
    <t xml:space="preserve">Methazolamide_Human_Ref Plasma__3_____XP1-A6_Inj EPA_061820_5uM_24  </t>
  </si>
  <si>
    <t xml:space="preserve">Methazolamide_Human_Ref Plasma__4_____XP1F15_Inj EPA_061820_5uM_25  </t>
  </si>
  <si>
    <t xml:space="preserve">Methazolamide_Human_Plasma__1_____XP1-A10_Inj EPA_061820_5uM_17  </t>
  </si>
  <si>
    <t xml:space="preserve">Methazolamide_Human_Plasma__2_____XP1-B10_Inj EPA_061820_5uM_18  </t>
  </si>
  <si>
    <t xml:space="preserve">Methazolamide_Human_Plasma__3_____XP1-A6_Inj EPA_061820_5uM_19  </t>
  </si>
  <si>
    <t xml:space="preserve">Methazolamide_Human_Plasma__4_____XP1F15_Inj EPA_061820_5uM_20  </t>
  </si>
  <si>
    <t>202.164 &gt; 57.939</t>
  </si>
  <si>
    <t>166.992 &gt; 139.905</t>
  </si>
  <si>
    <t>314.052 &gt; 104.895</t>
  </si>
  <si>
    <t>292.045 &gt; 235.949</t>
  </si>
  <si>
    <t>435.233 &gt; 415.049</t>
  </si>
  <si>
    <t xml:space="preserve">BLANK_Human___1_____X_Inj EPA_062220_5uM_2  </t>
  </si>
  <si>
    <t xml:space="preserve">BLANK_Human___2_____X_Inj EPA_062220_5uM_3  </t>
  </si>
  <si>
    <t>431.265 &gt; 413.075</t>
  </si>
  <si>
    <t>BLANK_Human___1_____X_Inj EPA_062220_5uM_set2</t>
  </si>
  <si>
    <t xml:space="preserve">BLANK_Human___1_____X_Inj EPA_062220_5uM_set2 </t>
  </si>
  <si>
    <t>334.116 &gt; 198.032</t>
  </si>
  <si>
    <t>356.215 &gt; 134.947</t>
  </si>
  <si>
    <t>341.174 &gt; 119.936</t>
  </si>
  <si>
    <t>374.081 &gt; 221.986</t>
  </si>
  <si>
    <t>331.191 &gt; 96.949</t>
  </si>
  <si>
    <t>382.036 &gt; 361.936</t>
  </si>
  <si>
    <t>326.017 &gt; 92.884</t>
  </si>
  <si>
    <t>BLANK_Human___1_____X_Inj EPA_062220_5uM_set3</t>
  </si>
  <si>
    <t xml:space="preserve">BLANK_Human___1_____X_Inj EPA_062220_5uM_set3 </t>
  </si>
  <si>
    <t>467.004 &gt; 124.816</t>
  </si>
  <si>
    <t>266.036 &gt; 151.918</t>
  </si>
  <si>
    <t>257.246 &gt; 59.921</t>
  </si>
  <si>
    <t xml:space="preserve">Methazolamide_Human_Ref Plasma__1_____XP1-A10_Inj EPA_061820_10uM_22  </t>
  </si>
  <si>
    <t xml:space="preserve">Methazolamide_Human_Ref Plasma__2_____XP1-B10_Inj EPA_061820_10uM_23  </t>
  </si>
  <si>
    <t xml:space="preserve">Methazolamide_Human_Ref Plasma__3_____XP1-A6_Inj EPA_061820_10uM_24  </t>
  </si>
  <si>
    <t xml:space="preserve">Methazolamide_Human_Ref Plasma__4_____XP1F15_Inj EPA_061820_10uM_25  </t>
  </si>
  <si>
    <t xml:space="preserve">Methazolamide_Human_Plasma__1_____XP1-A10_Inj EPA_061820_10uM_17  </t>
  </si>
  <si>
    <t xml:space="preserve">Methazolamide_Human_Plasma__2_____XP1-B10_Inj EPA_061820_10uM_18  </t>
  </si>
  <si>
    <t xml:space="preserve">Methazolamide_Human_Plasma__3_____XP1-A6_Inj EPA_061820_10uM_19  </t>
  </si>
  <si>
    <t xml:space="preserve">Methazolamide_Human_Plasma__4_____XP1F15_Inj EPA_061820_10uM_20  </t>
  </si>
  <si>
    <t xml:space="preserve">BLANK_Human___1_____X_Inj EPA_061820_10uM_2  </t>
  </si>
  <si>
    <t xml:space="preserve">BLANK_Human___2_____X_Inj EPA_061820_10uM_3  </t>
  </si>
  <si>
    <t xml:space="preserve">Verapamil_Human_Ref Plasma__1_____XP1-A10_Inj EPA_061820_10uM_11  </t>
  </si>
  <si>
    <t xml:space="preserve">Verapamil_Human_Ref Plasma__2_____XP1-B10_Inj EPA_061820_10uM_12  </t>
  </si>
  <si>
    <t xml:space="preserve">Verapamil_Human_Ref Plasma__3_____XP1-A6_Inj EPA_061820_10uM_13  </t>
  </si>
  <si>
    <t xml:space="preserve">Verapamil_Human_Ref Plasma__4_____XP1F15_Inj EPA_061820_10uM_14  </t>
  </si>
  <si>
    <t xml:space="preserve">Verapamil_Human_Plasma__1_____XP1-A10_Inj EPA_061820_10uM_6  </t>
  </si>
  <si>
    <t xml:space="preserve">Verapamil_Human_Plasma__2_____XP1-B10_Inj EPA_061820_10uM_7  </t>
  </si>
  <si>
    <t xml:space="preserve">Verapamil_Human_Plasma__3_____XP1-A6_Inj EPA_061820_10uM_8  </t>
  </si>
  <si>
    <t xml:space="preserve">Verapamil_Human_Plasma__4_____XP1F15_Inj EPA_061820_10uM_9  </t>
  </si>
  <si>
    <t xml:space="preserve">BLANK_Human___1_____X_Inj EPA_062220_10uM_2  </t>
  </si>
  <si>
    <t xml:space="preserve">BLANK_Human___2_____X_Inj EPA_062220_10uM_3  </t>
  </si>
  <si>
    <t xml:space="preserve">DTXSID7042190_Human_Ref Plasma__1_____XP1-A10_Inj EPA_061820_10uM_33  </t>
  </si>
  <si>
    <t xml:space="preserve">DTXSID7042190_Human_Ref Plasma__2_____XP1-B10_Inj EPA_061820_10uM_34  </t>
  </si>
  <si>
    <t xml:space="preserve">DTXSID7042190_Human_Ref Plasma__3_____XP1-A6_Inj EPA_061820_10uM_35  </t>
  </si>
  <si>
    <t xml:space="preserve">DTXSID7042190_Human_Ref Plasma__4_____XP1F15_Inj EPA_061820_10uM_36  </t>
  </si>
  <si>
    <t xml:space="preserve">DTXSID7042190_Human_Plasma__1_____XP1-A10_Inj EPA_061820_10uM_28  </t>
  </si>
  <si>
    <t xml:space="preserve">DTXSID7042190_Human_Plasma__2_____XP1-B10_Inj EPA_061820_10uM_29  </t>
  </si>
  <si>
    <t xml:space="preserve">DTXSID7042190_Human_Plasma__3_____XP1-A6_Inj EPA_061820_10uM_30  </t>
  </si>
  <si>
    <t xml:space="preserve">DTXSID7042190_Human_Plasma__4_____XP1F15_Inj EPA_061820_10uM_31  </t>
  </si>
  <si>
    <t xml:space="preserve">DTXSID7042190_Human_Ref Plasma__1_____XP1-A10_Inj EPA_061820_5uM_33  </t>
  </si>
  <si>
    <t xml:space="preserve">DTXSID7042190_Human_Ref Plasma__2_____XP1-B10_Inj EPA_061820_5uM_34  </t>
  </si>
  <si>
    <t xml:space="preserve">DTXSID7042190_Human_Ref Plasma__3_____XP1-A6_Inj EPA_061820_5uM_35  </t>
  </si>
  <si>
    <t xml:space="preserve">DTXSID7042190_Human_Ref Plasma__4_____XP1F15_Inj EPA_061820_5uM_36  </t>
  </si>
  <si>
    <t xml:space="preserve">DTXSID7042190_Human_Plasma__1_____XP1-A10_Inj EPA_061820_5uM_28  </t>
  </si>
  <si>
    <t xml:space="preserve">DTXSID7042190_Human_Plasma__2_____XP1-B10_Inj EPA_061820_5uM_29  </t>
  </si>
  <si>
    <t xml:space="preserve">DTXSID7042190_Human_Plasma__3_____XP1-A6_Inj EPA_061820_5uM_30  </t>
  </si>
  <si>
    <t xml:space="preserve">DTXSID7042190_Human_Plasma__4_____XP1F15_Inj EPA_061820_5uM_31  </t>
  </si>
  <si>
    <t xml:space="preserve">DTXSID0020577_Human_Ref Plasma__1_____XP1-A10_Inj EPA_061820_5uM_44  </t>
  </si>
  <si>
    <t xml:space="preserve">DTXSID0020577_Human_Ref Plasma__2_____XP1-B10_Inj EPA_061820_5uM_45  </t>
  </si>
  <si>
    <t xml:space="preserve">DTXSID0020577_Human_Ref Plasma__3_____XP1-A6_Inj EPA_061820_5uM_46  </t>
  </si>
  <si>
    <t xml:space="preserve">DTXSID0020577_Human_Ref Plasma__4_____XP1F15_Inj EPA_061820_5uM_47  </t>
  </si>
  <si>
    <t xml:space="preserve">DTXSID0020577_Human_Plasma__1_____XP1-A10_Inj EPA_061820_5uM_39  </t>
  </si>
  <si>
    <t xml:space="preserve">DTXSID0020577_Human_Plasma__2_____XP1-B10_Inj EPA_061820_5uM_40  </t>
  </si>
  <si>
    <t xml:space="preserve">DTXSID0020577_Human_Plasma__3_____XP1-A6_Inj EPA_061820_5uM_41  </t>
  </si>
  <si>
    <t xml:space="preserve">DTXSID0020577_Human_Plasma__4_____XP1F15_Inj EPA_061820_5uM_42  </t>
  </si>
  <si>
    <t xml:space="preserve">DTXSID0020577_Human_Ref Plasma__1_____XP1-A10_Inj EPA_061820_10uM_44  </t>
  </si>
  <si>
    <t xml:space="preserve">DTXSID0020577_Human_Ref Plasma__2_____XP1-B10_Inj EPA_061820_10uM_45  </t>
  </si>
  <si>
    <t xml:space="preserve">DTXSID0020577_Human_Ref Plasma__3_____XP1-A6_Inj EPA_061820_10uM_46  </t>
  </si>
  <si>
    <t xml:space="preserve">DTXSID0020577_Human_Ref Plasma__4_____XP1F15_Inj EPA_061820_10uM_47  </t>
  </si>
  <si>
    <t xml:space="preserve">DTXSID0020577_Human_Plasma__1_____XP1-A10_Inj EPA_061820_10uM_39  </t>
  </si>
  <si>
    <t xml:space="preserve">DTXSID0020577_Human_Plasma__2_____XP1-B10_Inj EPA_061820_10uM_40  </t>
  </si>
  <si>
    <t xml:space="preserve">DTXSID0020577_Human_Plasma__3_____XP1-A6_Inj EPA_061820_10uM_41  </t>
  </si>
  <si>
    <t xml:space="preserve">DTXSID0020577_Human_Plasma__4_____XP1F15_Inj EPA_061820_10uM_42  </t>
  </si>
  <si>
    <t xml:space="preserve">DTXSID0042080_Human_Ref Plasma__1_____XP1-A10_Inj EPA_061820_10uM_55  </t>
  </si>
  <si>
    <t xml:space="preserve">DTXSID0042080_Human_Ref Plasma__2_____XP1-B10_Inj EPA_061820_10uM_56  </t>
  </si>
  <si>
    <t xml:space="preserve">DTXSID0042080_Human_Ref Plasma__3_____XP1-A6_Inj EPA_061820_10uM_57  </t>
  </si>
  <si>
    <t xml:space="preserve">DTXSID0042080_Human_Ref Plasma__4_____XP1F15_Inj EPA_061820_10uM_58  </t>
  </si>
  <si>
    <t xml:space="preserve">DTXSID0042080_Human_Plasma__1_____XP1-A10_Inj EPA_061820_10uM_50  </t>
  </si>
  <si>
    <t xml:space="preserve">DTXSID0042080_Human_Plasma__2_____XP1-B10_Inj EPA_061820_10uM_51  </t>
  </si>
  <si>
    <t xml:space="preserve">DTXSID0042080_Human_Plasma__3_____XP1-A6_Inj EPA_061820_10uM_52  </t>
  </si>
  <si>
    <t xml:space="preserve">DTXSID0042080_Human_Plasma__4_____XP1F15_Inj EPA_061820_10uM_53  </t>
  </si>
  <si>
    <t xml:space="preserve">DTXSID0042080_Human_Ref Plasma__1_____XP1-A10_Inj EPA_061820_5uM_55  </t>
  </si>
  <si>
    <t xml:space="preserve">DTXSID0042080_Human_Ref Plasma__2_____XP1-B10_Inj EPA_061820_5uM_56  </t>
  </si>
  <si>
    <t xml:space="preserve">DTXSID0042080_Human_Ref Plasma__3_____XP1-A6_Inj EPA_061820_5uM_57  </t>
  </si>
  <si>
    <t xml:space="preserve">DTXSID0042080_Human_Ref Plasma__4_____XP1F15_Inj EPA_061820_5uM_58  </t>
  </si>
  <si>
    <t xml:space="preserve">DTXSID0042080_Human_Plasma__1_____XP1-A10_Inj EPA_061820_5uM_50  </t>
  </si>
  <si>
    <t xml:space="preserve">DTXSID0042080_Human_Plasma__2_____XP1-B10_Inj EPA_061820_5uM_51  </t>
  </si>
  <si>
    <t xml:space="preserve">DTXSID0042080_Human_Plasma__3_____XP1-A6_Inj EPA_061820_5uM_52  </t>
  </si>
  <si>
    <t xml:space="preserve">DTXSID0042080_Human_Plasma__4_____XP1F15_Inj EPA_061820_5uM_53  </t>
  </si>
  <si>
    <t xml:space="preserve">DTXSID1037515_Human_Ref Plasma__1_____XP1-A10_Inj EPA_061820_5uM_77  </t>
  </si>
  <si>
    <t xml:space="preserve">DTXSID1037515_Human_Ref Plasma__2_____XP1-B10_Inj EPA_061820_5uM_78  </t>
  </si>
  <si>
    <t xml:space="preserve">DTXSID1037515_Human_Ref Plasma__3_____XP1-A6_Inj EPA_061820_5uM_79  </t>
  </si>
  <si>
    <t xml:space="preserve">DTXSID1037515_Human_Ref Plasma__4_____XP1F15_Inj EPA_061820_5uM_80  </t>
  </si>
  <si>
    <t xml:space="preserve">DTXSID1037515_Human_Plasma__1_____XP1-A10_Inj EPA_061820_5uM_72  </t>
  </si>
  <si>
    <t xml:space="preserve">DTXSID1037515_Human_Plasma__2_____XP1-B10_Inj EPA_061820_5uM_73  </t>
  </si>
  <si>
    <t xml:space="preserve">DTXSID1037515_Human_Plasma__3_____XP1-A6_Inj EPA_061820_5uM_74  </t>
  </si>
  <si>
    <t xml:space="preserve">DTXSID1037515_Human_Plasma__4_____XP1F15_Inj EPA_061820_5uM_75  </t>
  </si>
  <si>
    <t xml:space="preserve">DTXSID1037515_Human_Ref Plasma__1_____XP1-A10_Inj EPA_061820_10uM_77  </t>
  </si>
  <si>
    <t xml:space="preserve">DTXSID1037515_Human_Ref Plasma__2_____XP1-B10_Inj EPA_061820_10uM_78  </t>
  </si>
  <si>
    <t xml:space="preserve">DTXSID1037515_Human_Ref Plasma__3_____XP1-A6_Inj EPA_061820_10uM_79  </t>
  </si>
  <si>
    <t xml:space="preserve">DTXSID1037515_Human_Ref Plasma__4_____XP1F15_Inj EPA_061820_10uM_80  </t>
  </si>
  <si>
    <t xml:space="preserve">DTXSID1037515_Human_Plasma__1_____XP1-A10_Inj EPA_061820_10uM_72  </t>
  </si>
  <si>
    <t xml:space="preserve">DTXSID1037515_Human_Plasma__2_____XP1-B10_Inj EPA_061820_10uM_73  </t>
  </si>
  <si>
    <t xml:space="preserve">DTXSID1037515_Human_Plasma__3_____XP1-A6_Inj EPA_061820_10uM_74  </t>
  </si>
  <si>
    <t xml:space="preserve">DTXSID1037515_Human_Plasma__4_____XP1F15_Inj EPA_061820_10uM_75  </t>
  </si>
  <si>
    <t xml:space="preserve">DTXSID6021371_Human_Ref Plasma__1_____XP1-A10_Inj EPA_062220_10uM_88  </t>
  </si>
  <si>
    <t xml:space="preserve">DTXSID6021371_Human_Ref Plasma__2_____XP1-B10_Inj EPA_062220_10uM_89  </t>
  </si>
  <si>
    <t xml:space="preserve">DTXSID6021371_Human_Ref Plasma__3_____XP1-A6_Inj EPA_062220_10uM_90  </t>
  </si>
  <si>
    <t xml:space="preserve">DTXSID6021371_Human_Ref Plasma__4_____XP1F15_Inj EPA_062220_10uM_91  </t>
  </si>
  <si>
    <t xml:space="preserve">DTXSID6021371_Human_Plasma__1_____XP1-A10_Inj EPA_062220_10uM_83  </t>
  </si>
  <si>
    <t xml:space="preserve">DTXSID6021371_Human_Plasma__2_____XP1-B10_Inj EPA_062220_10uM_84  </t>
  </si>
  <si>
    <t xml:space="preserve">DTXSID6021371_Human_Plasma__3_____XP1-A6_Inj EPA_062220_10uM_85  </t>
  </si>
  <si>
    <t xml:space="preserve">DTXSID6021371_Human_Plasma__4_____XP1F15_Inj EPA_062220_10uM_86  </t>
  </si>
  <si>
    <t xml:space="preserve">DTXSID6021371_Human_Ref Plasma__1_____XP1-A10_Inj EPA_062220_5uM_88  </t>
  </si>
  <si>
    <t xml:space="preserve">DTXSID6021371_Human_Ref Plasma__2_____XP1-B10_Inj EPA_062220_5uM_89  </t>
  </si>
  <si>
    <t xml:space="preserve">DTXSID6021371_Human_Ref Plasma__3_____XP1-A6_Inj EPA_062220_5uM_90  </t>
  </si>
  <si>
    <t xml:space="preserve">DTXSID6021371_Human_Ref Plasma__4_____XP1F15_Inj EPA_062220_5uM_91  </t>
  </si>
  <si>
    <t xml:space="preserve">DTXSID6021371_Human_Plasma__1_____XP1-A10_Inj EPA_062220_5uM_83  </t>
  </si>
  <si>
    <t xml:space="preserve">DTXSID6021371_Human_Plasma__2_____XP1-B10_Inj EPA_062220_5uM_84  </t>
  </si>
  <si>
    <t xml:space="preserve">DTXSID6021371_Human_Plasma__3_____XP1-A6_Inj EPA_062220_5uM_85  </t>
  </si>
  <si>
    <t xml:space="preserve">DTXSID6021371_Human_Plasma__4_____XP1F15_Inj EPA_062220_5uM_86  </t>
  </si>
  <si>
    <t xml:space="preserve">DTXSID8020202_Human_Ref Plasma__1_____XP1-A10_Inj EPA_061820_5uM_110  </t>
  </si>
  <si>
    <t xml:space="preserve">DTXSID8020202_Human_Ref Plasma__2_____XP1-B10_Inj EPA_061820_5uM_111  </t>
  </si>
  <si>
    <t xml:space="preserve">DTXSID8020202_Human_Ref Plasma__3_____XP1-A6_Inj EPA_061820_5uM_112  </t>
  </si>
  <si>
    <t xml:space="preserve">DTXSID8020202_Human_Ref Plasma__4_____XP1F15_Inj EPA_061820_5uM_113  </t>
  </si>
  <si>
    <t xml:space="preserve">DTXSID8020202_Human_Plasma__1_____XP1-A10_Inj EPA_061820_5uM_105  </t>
  </si>
  <si>
    <t xml:space="preserve">DTXSID8020202_Human_Plasma__2_____XP1-B10_Inj EPA_061820_5uM_106  </t>
  </si>
  <si>
    <t xml:space="preserve">DTXSID8020202_Human_Plasma__3_____XP1-A6_Inj EPA_061820_5uM_107  </t>
  </si>
  <si>
    <t xml:space="preserve">DTXSID8020202_Human_Plasma__4_____XP1F15_Inj EPA_061820_5uM_108  </t>
  </si>
  <si>
    <t xml:space="preserve">DTXSID8020202_Human_Ref Plasma__1_____XP1-A10_Inj EPA_061820_10uM_110  </t>
  </si>
  <si>
    <t xml:space="preserve">DTXSID8020202_Human_Ref Plasma__2_____XP1-B10_Inj EPA_061820_10uM_111  </t>
  </si>
  <si>
    <t xml:space="preserve">DTXSID8020202_Human_Ref Plasma__3_____XP1-A6_Inj EPA_061820_10uM_112  </t>
  </si>
  <si>
    <t xml:space="preserve">DTXSID8020202_Human_Ref Plasma__4_____XP1F15_Inj EPA_061820_10uM_113  </t>
  </si>
  <si>
    <t xml:space="preserve">DTXSID8020202_Human_Plasma__1_____XP1-A10_Inj EPA_061820_10uM_105  </t>
  </si>
  <si>
    <t xml:space="preserve">DTXSID8020202_Human_Plasma__2_____XP1-B10_Inj EPA_061820_10uM_106  </t>
  </si>
  <si>
    <t xml:space="preserve">DTXSID8020202_Human_Plasma__3_____XP1-A6_Inj EPA_061820_10uM_107  </t>
  </si>
  <si>
    <t xml:space="preserve">DTXSID8020202_Human_Plasma__4_____XP1F15_Inj EPA_061820_10uM_108  </t>
  </si>
  <si>
    <t>442.982 &gt; 188.708</t>
  </si>
  <si>
    <t xml:space="preserve">DTXSID0047296_Human_Ref Plasma__1_____XP1-A10_Inj EPA_061820_10uM_99  </t>
  </si>
  <si>
    <t xml:space="preserve">DTXSID0047296_Human_Ref Plasma__2_____XP1-B10_Inj EPA_061820_10uM_100  </t>
  </si>
  <si>
    <t xml:space="preserve">DTXSID0047296_Human_Ref Plasma__3_____XP1-A6_Inj EPA_061820_10uM_101  </t>
  </si>
  <si>
    <t xml:space="preserve">DTXSID0047296_Human_Ref Plasma__4_____XP1F15_Inj EPA_061820_10uM_102  </t>
  </si>
  <si>
    <t xml:space="preserve">DTXSID0047296_Human_Plasma__1_____XP1-A10_Inj EPA_061820_10uM_94  </t>
  </si>
  <si>
    <t xml:space="preserve">DTXSID0047296_Human_Plasma__2_____XP1-B10_Inj EPA_061820_10uM_95  </t>
  </si>
  <si>
    <t xml:space="preserve">DTXSID0047296_Human_Plasma__3_____XP1-A6_Inj EPA_061820_10uM_96  </t>
  </si>
  <si>
    <t xml:space="preserve">DTXSID0047296_Human_Plasma__4_____XP1F15_Inj EPA_061820_10uM_97  </t>
  </si>
  <si>
    <t xml:space="preserve">DTXSID0047296_Human_Ref Plasma__1_____XP1-A10_Inj EPA_061820_5uM_99  </t>
  </si>
  <si>
    <t xml:space="preserve">DTXSID0047296_Human_Ref Plasma__2_____XP1-B10_Inj EPA_061820_5uM_100  </t>
  </si>
  <si>
    <t xml:space="preserve">DTXSID0047296_Human_Ref Plasma__3_____XP1-A6_Inj EPA_061820_5uM_101  </t>
  </si>
  <si>
    <t xml:space="preserve">DTXSID0047296_Human_Ref Plasma__4_____XP1F15_Inj EPA_061820_5uM_102  </t>
  </si>
  <si>
    <t xml:space="preserve">DTXSID0047296_Human_Plasma__1_____XP1-A10_Inj EPA_061820_5uM_94  </t>
  </si>
  <si>
    <t xml:space="preserve">DTXSID0047296_Human_Plasma__2_____XP1-B10_Inj EPA_061820_5uM_95  </t>
  </si>
  <si>
    <t xml:space="preserve">DTXSID0047296_Human_Plasma__3_____XP1-A6_Inj EPA_061820_5uM_96  </t>
  </si>
  <si>
    <t xml:space="preserve">DTXSID0047296_Human_Plasma__4_____XP1F15_Inj EPA_061820_5uM_97  </t>
  </si>
  <si>
    <t xml:space="preserve">DTXSID5042297_Human_Ref Plasma__1_____XP1-A10_Inj EPA_061820_10uM_121  </t>
  </si>
  <si>
    <t xml:space="preserve">DTXSID5042297_Human_Ref Plasma__2_____XP1-B10_Inj EPA_061820_10uM_122  </t>
  </si>
  <si>
    <t xml:space="preserve">DTXSID5042297_Human_Ref Plasma__3_____XP1-A6_Inj EPA_061820_10uM_123  </t>
  </si>
  <si>
    <t xml:space="preserve">DTXSID5042297_Human_Ref Plasma__4_____XP1F15_Inj EPA_061820_10uM_124  </t>
  </si>
  <si>
    <t xml:space="preserve">DTXSID5042297_Human_Plasma__1_____XP1-A10_Inj EPA_061820_10uM_116  </t>
  </si>
  <si>
    <t xml:space="preserve">DTXSID5042297_Human_Plasma__2_____XP1-B10_Inj EPA_061820_10uM_117  </t>
  </si>
  <si>
    <t xml:space="preserve">DTXSID5042297_Human_Plasma__3_____XP1-A6_Inj EPA_061820_10uM_118  </t>
  </si>
  <si>
    <t xml:space="preserve">DTXSID5042297_Human_Plasma__4_____XP1F15_Inj EPA_061820_10uM_119  </t>
  </si>
  <si>
    <t xml:space="preserve">DTXSID5042297_Human_Ref Plasma__1_____XP1-A10_Inj EPA_061820_5uM_121  </t>
  </si>
  <si>
    <t xml:space="preserve">DTXSID5042297_Human_Ref Plasma__2_____XP1-B10_Inj EPA_061820_5uM_122  </t>
  </si>
  <si>
    <t xml:space="preserve">DTXSID5042297_Human_Ref Plasma__3_____XP1-A6_Inj EPA_061820_5uM_123  </t>
  </si>
  <si>
    <t xml:space="preserve">DTXSID5042297_Human_Ref Plasma__4_____XP1F15_Inj EPA_061820_5uM_124  </t>
  </si>
  <si>
    <t xml:space="preserve">DTXSID5042297_Human_Plasma__1_____XP1-A10_Inj EPA_061820_5uM_116  </t>
  </si>
  <si>
    <t xml:space="preserve">DTXSID5042297_Human_Plasma__2_____XP1-B10_Inj EPA_061820_5uM_117  </t>
  </si>
  <si>
    <t xml:space="preserve">DTXSID5042297_Human_Plasma__3_____XP1-A6_Inj EPA_061820_5uM_118  </t>
  </si>
  <si>
    <t xml:space="preserve">DTXSID5042297_Human_Plasma__4_____XP1F15_Inj EPA_061820_5uM_119  </t>
  </si>
  <si>
    <t xml:space="preserve">DTXSID6047313_Human_Ref Plasma__1_____XP1-A10_Inj EPA_061820_5uM_132  </t>
  </si>
  <si>
    <t xml:space="preserve">DTXSID6047313_Human_Ref Plasma__2_____XP1-B10_Inj EPA_061820_5uM_133  </t>
  </si>
  <si>
    <t xml:space="preserve">DTXSID6047313_Human_Ref Plasma__3_____XP1-A6_Inj EPA_061820_5uM_134  </t>
  </si>
  <si>
    <t xml:space="preserve">DTXSID6047313_Human_Ref Plasma__4_____XP1F15_Inj EPA_061820_5uM_135  </t>
  </si>
  <si>
    <t xml:space="preserve">DTXSID6047313_Human_Plasma__1_____XP1-A10_Inj EPA_061820_5uM_127  </t>
  </si>
  <si>
    <t xml:space="preserve">DTXSID6047313_Human_Plasma__2_____XP1-B10_Inj EPA_061820_5uM_128  </t>
  </si>
  <si>
    <t xml:space="preserve">DTXSID6047313_Human_Plasma__3_____XP1-A6_Inj EPA_061820_5uM_129  </t>
  </si>
  <si>
    <t xml:space="preserve">DTXSID6047313_Human_Plasma__4_____XP1F15_Inj EPA_061820_5uM_130  </t>
  </si>
  <si>
    <t xml:space="preserve">DTXSID6047313_Human_Ref Plasma__1_____XP1-A10_Inj EPA_061820_10uM_132  </t>
  </si>
  <si>
    <t xml:space="preserve">DTXSID6047313_Human_Ref Plasma__2_____XP1-B10_Inj EPA_061820_10uM_133  </t>
  </si>
  <si>
    <t xml:space="preserve">DTXSID6047313_Human_Ref Plasma__3_____XP1-A6_Inj EPA_061820_10uM_134  </t>
  </si>
  <si>
    <t xml:space="preserve">DTXSID6047313_Human_Ref Plasma__4_____XP1F15_Inj EPA_061820_10uM_135  </t>
  </si>
  <si>
    <t xml:space="preserve">DTXSID6047313_Human_Plasma__1_____XP1-A10_Inj EPA_061820_10uM_127  </t>
  </si>
  <si>
    <t xml:space="preserve">DTXSID6047313_Human_Plasma__2_____XP1-B10_Inj EPA_061820_10uM_128  </t>
  </si>
  <si>
    <t xml:space="preserve">DTXSID6047313_Human_Plasma__3_____XP1-A6_Inj EPA_061820_10uM_129  </t>
  </si>
  <si>
    <t xml:space="preserve">DTXSID6047313_Human_Plasma__4_____XP1F15_Inj EPA_061820_10uM_130  </t>
  </si>
  <si>
    <t xml:space="preserve">DTXSID5023796_Human_Ref Plasma__1_____XP1-A10_Inj EPA_061820_10uM_154  </t>
  </si>
  <si>
    <t xml:space="preserve">DTXSID5023796_Human_Ref Plasma__2_____XP1-B10_Inj EPA_061820_10uM_155  </t>
  </si>
  <si>
    <t xml:space="preserve">DTXSID5023796_Human_Ref Plasma__3_____XP1-A6_Inj EPA_061820_10uM_156  </t>
  </si>
  <si>
    <t xml:space="preserve">DTXSID5023796_Human_Ref Plasma__4_____XP1F15_Inj EPA_061820_10uM_157  </t>
  </si>
  <si>
    <t xml:space="preserve">DTXSID5023796_Human_Plasma__1_____XP1-A10_Inj EPA_061820_10uM_149  </t>
  </si>
  <si>
    <t xml:space="preserve">DTXSID5023796_Human_Plasma__2_____XP1-B10_Inj EPA_061820_10uM_150  </t>
  </si>
  <si>
    <t xml:space="preserve">DTXSID5023796_Human_Plasma__3_____XP1-A6_Inj EPA_061820_10uM_151  </t>
  </si>
  <si>
    <t xml:space="preserve">DTXSID5023796_Human_Plasma__4_____XP1F15_Inj EPA_061820_10uM_152  </t>
  </si>
  <si>
    <t xml:space="preserve">DTXSID5023796_Human_Ref Plasma__1_____XP1-A10_Inj EPA_061820_5uM_154  </t>
  </si>
  <si>
    <t xml:space="preserve">DTXSID5023796_Human_Ref Plasma__2_____XP1-B10_Inj EPA_061820_5uM_155  </t>
  </si>
  <si>
    <t xml:space="preserve">DTXSID5023796_Human_Ref Plasma__3_____XP1-A6_Inj EPA_061820_5uM_156  </t>
  </si>
  <si>
    <t xml:space="preserve">DTXSID5023796_Human_Ref Plasma__4_____XP1F15_Inj EPA_061820_5uM_157  </t>
  </si>
  <si>
    <t xml:space="preserve">DTXSID5023796_Human_Plasma__1_____XP1-A10_Inj EPA_061820_5uM_149  </t>
  </si>
  <si>
    <t xml:space="preserve">DTXSID5023796_Human_Plasma__2_____XP1-B10_Inj EPA_061820_5uM_150  </t>
  </si>
  <si>
    <t xml:space="preserve">DTXSID5023796_Human_Plasma__3_____XP1-A6_Inj EPA_061820_5uM_151  </t>
  </si>
  <si>
    <t xml:space="preserve">DTXSID5023796_Human_Plasma__4_____XP1F15_Inj EPA_061820_5uM_152  </t>
  </si>
  <si>
    <t xml:space="preserve">DTXSID0022777_Human_Ref Plasma__1_____XP1-A10_Inj EPA_061820_5uM_165  </t>
  </si>
  <si>
    <t xml:space="preserve">DTXSID0022777_Human_Ref Plasma__2_____XP1-B10_Inj EPA_061820_5uM_166  </t>
  </si>
  <si>
    <t xml:space="preserve">DTXSID0022777_Human_Ref Plasma__3_____XP1-A6_Inj EPA_061820_5uM_167  </t>
  </si>
  <si>
    <t xml:space="preserve">DTXSID0022777_Human_Ref Plasma__4_____XP1F15_Inj EPA_061820_5uM_168  </t>
  </si>
  <si>
    <t xml:space="preserve">DTXSID0022777_Human_Plasma__1_____XP1-A10_Inj EPA_061820_5uM_160  </t>
  </si>
  <si>
    <t xml:space="preserve">DTXSID0022777_Human_Plasma__2_____XP1-B10_Inj EPA_061820_5uM_161  </t>
  </si>
  <si>
    <t xml:space="preserve">DTXSID0022777_Human_Plasma__3_____XP1-A6_Inj EPA_061820_5uM_162  </t>
  </si>
  <si>
    <t xml:space="preserve">DTXSID0022777_Human_Plasma__4_____XP1F15_Inj EPA_061820_5uM_163  </t>
  </si>
  <si>
    <t xml:space="preserve">DTXSID0022777_Human_Ref Plasma__1_____XP1-A10_Inj EPA_061820_10uM_165  </t>
  </si>
  <si>
    <t xml:space="preserve">DTXSID0022777_Human_Ref Plasma__2_____XP1-B10_Inj EPA_061820_10uM_166  </t>
  </si>
  <si>
    <t xml:space="preserve">DTXSID0022777_Human_Ref Plasma__3_____XP1-A6_Inj EPA_061820_10uM_167  </t>
  </si>
  <si>
    <t xml:space="preserve">DTXSID0022777_Human_Ref Plasma__4_____XP1F15_Inj EPA_061820_10uM_168  </t>
  </si>
  <si>
    <t xml:space="preserve">DTXSID0022777_Human_Plasma__1_____XP1-A10_Inj EPA_061820_10uM_160  </t>
  </si>
  <si>
    <t xml:space="preserve">DTXSID0022777_Human_Plasma__2_____XP1-B10_Inj EPA_061820_10uM_161  </t>
  </si>
  <si>
    <t xml:space="preserve">DTXSID0022777_Human_Plasma__3_____XP1-A6_Inj EPA_061820_10uM_162  </t>
  </si>
  <si>
    <t xml:space="preserve">DTXSID0022777_Human_Plasma__4_____XP1F15_Inj EPA_061820_10uM_163  </t>
  </si>
  <si>
    <t xml:space="preserve">DTXSID6040747_Human_Ref Plasma__1_____XP1-A10_Inj EPA_061820_5uM_143  </t>
  </si>
  <si>
    <t>DTXSID6040747</t>
  </si>
  <si>
    <t xml:space="preserve">DTXSID6040747_Human_Ref Plasma__2_____XP1-B10_Inj EPA_061820_5uM_144  </t>
  </si>
  <si>
    <t xml:space="preserve">DTXSID6040747_Human_Ref Plasma__3_____XP1-A6_Inj EPA_061820_5uM_145  </t>
  </si>
  <si>
    <t xml:space="preserve">DTXSID6040747_Human_Ref Plasma__4_____XP1F15_Inj EPA_061820_5uM_146  </t>
  </si>
  <si>
    <t xml:space="preserve">DTXSID6040747_Human_Plasma__1_____XP1-A10_Inj EPA_061820_5uM_138  </t>
  </si>
  <si>
    <t xml:space="preserve">DTXSID6040747_Human_Plasma__2_____XP1-B10_Inj EPA_061820_5uM_139  </t>
  </si>
  <si>
    <t xml:space="preserve">DTXSID6040747_Human_Plasma__3_____XP1-A6_Inj EPA_061820_5uM_140  </t>
  </si>
  <si>
    <t xml:space="preserve">DTXSID6040747_Human_Plasma__4_____XP1F15_Inj EPA_061820_5uM_141  </t>
  </si>
  <si>
    <t xml:space="preserve">DTXSID6040747_Human_Ref Plasma__1_____XP1-A10_Inj EPA_061820_10uM_143  </t>
  </si>
  <si>
    <t xml:space="preserve">DTXSID6040747_Human_Ref Plasma__2_____XP1-B10_Inj EPA_061820_10uM_144  </t>
  </si>
  <si>
    <t xml:space="preserve">DTXSID6040747_Human_Ref Plasma__3_____XP1-A6_Inj EPA_061820_10uM_145  </t>
  </si>
  <si>
    <t xml:space="preserve">DTXSID6040747_Human_Ref Plasma__4_____XP1F15_Inj EPA_061820_10uM_146  </t>
  </si>
  <si>
    <t xml:space="preserve">DTXSID6040747_Human_Plasma__1_____XP1-A10_Inj EPA_061820_10uM_138  </t>
  </si>
  <si>
    <t xml:space="preserve">DTXSID6040747_Human_Plasma__2_____XP1-B10_Inj EPA_061820_10uM_139  </t>
  </si>
  <si>
    <t xml:space="preserve">DTXSID6040747_Human_Plasma__3_____XP1-A6_Inj EPA_061820_10uM_140  </t>
  </si>
  <si>
    <t xml:space="preserve">DTXSID6040747_Human_Plasma__4_____XP1F15_Inj EPA_061820_10uM_141  </t>
  </si>
  <si>
    <t xml:space="preserve">DTXSID7042352_Human_Ref Plasma__1_____XP1-A10_Inj EPA_061820_5uM_176  </t>
  </si>
  <si>
    <t xml:space="preserve">DTXSID7042352_Human_Ref Plasma__2_____XP1-B10_Inj EPA_061820_5uM_177  </t>
  </si>
  <si>
    <t xml:space="preserve">DTXSID7042352_Human_Ref Plasma__3_____XP1-A6_Inj EPA_061820_5uM_178  </t>
  </si>
  <si>
    <t xml:space="preserve">DTXSID7042352_Human_Ref Plasma__4_____XP1F15_Inj EPA_061820_5uM_179  </t>
  </si>
  <si>
    <t xml:space="preserve">DTXSID7042352_Human_Plasma__1_____XP1-A10_Inj EPA_061820_5uM_171  </t>
  </si>
  <si>
    <t xml:space="preserve">DTXSID7042352_Human_Plasma__2_____XP1-B10_Inj EPA_061820_5uM_172  </t>
  </si>
  <si>
    <t xml:space="preserve">DTXSID7042352_Human_Plasma__3_____XP1-A6_Inj EPA_061820_5uM_173  </t>
  </si>
  <si>
    <t xml:space="preserve">DTXSID7042352_Human_Plasma__4_____XP1F15_Inj EPA_061820_5uM_174  </t>
  </si>
  <si>
    <t xml:space="preserve">DTXSID7042352_Human_Ref Plasma__1_____XP1-A10_Inj EPA_061820_10uM_176  </t>
  </si>
  <si>
    <t xml:space="preserve">DTXSID7042352_Human_Ref Plasma__2_____XP1-B10_Inj EPA_061820_10uM_177  </t>
  </si>
  <si>
    <t xml:space="preserve">DTXSID7042352_Human_Ref Plasma__3_____XP1-A6_Inj EPA_061820_10uM_178  </t>
  </si>
  <si>
    <t xml:space="preserve">DTXSID7042352_Human_Ref Plasma__4_____XP1F15_Inj EPA_061820_10uM_179  </t>
  </si>
  <si>
    <t xml:space="preserve">DTXSID7042352_Human_Plasma__1_____XP1-A10_Inj EPA_061820_10uM_171  </t>
  </si>
  <si>
    <t xml:space="preserve">DTXSID7042352_Human_Plasma__2_____XP1-B10_Inj EPA_061820_10uM_172  </t>
  </si>
  <si>
    <t xml:space="preserve">DTXSID7042352_Human_Plasma__3_____XP1-A6_Inj EPA_061820_10uM_173  </t>
  </si>
  <si>
    <t xml:space="preserve">DTXSID7042352_Human_Plasma__4_____XP1F15_Inj EPA_061820_10uM_174  </t>
  </si>
  <si>
    <t xml:space="preserve">DTXSID7041966_Human_Ref Plasma__1_____XP1-A10_Inj EPA_061820_10uM_187  </t>
  </si>
  <si>
    <t xml:space="preserve">DTXSID7041966_Human_Ref Plasma__2_____XP1-B10_Inj EPA_061820_10uM_188  </t>
  </si>
  <si>
    <t xml:space="preserve">DTXSID7041966_Human_Ref Plasma__3_____XP1-A6_Inj EPA_061820_10uM_189  </t>
  </si>
  <si>
    <t xml:space="preserve">DTXSID7041966_Human_Ref Plasma__4_____XP1F15_Inj EPA_061820_10uM_190  </t>
  </si>
  <si>
    <t xml:space="preserve">DTXSID7041966_Human_Plasma__1_____XP1-A10_Inj EPA_061820_10uM_182  </t>
  </si>
  <si>
    <t xml:space="preserve">DTXSID7041966_Human_Plasma__2_____XP1-B10_Inj EPA_061820_10uM_183  </t>
  </si>
  <si>
    <t xml:space="preserve">DTXSID7041966_Human_Plasma__3_____XP1-A6_Inj EPA_061820_10uM_184  </t>
  </si>
  <si>
    <t xml:space="preserve">DTXSID7041966_Human_Plasma__4_____XP1F15_Inj EPA_061820_10uM_185  </t>
  </si>
  <si>
    <t xml:space="preserve">DTXSID7041966_Human_Ref Plasma__1_____XP1-A10_Inj EPA_061820_5uM_187  </t>
  </si>
  <si>
    <t xml:space="preserve">DTXSID7041966_Human_Ref Plasma__2_____XP1-B10_Inj EPA_061820_5uM_188  </t>
  </si>
  <si>
    <t xml:space="preserve">DTXSID7041966_Human_Ref Plasma__3_____XP1-A6_Inj EPA_061820_5uM_189  </t>
  </si>
  <si>
    <t xml:space="preserve">DTXSID7041966_Human_Ref Plasma__4_____XP1F15_Inj EPA_061820_5uM_190  </t>
  </si>
  <si>
    <t xml:space="preserve">DTXSID7041966_Human_Plasma__1_____XP1-A10_Inj EPA_061820_5uM_182  </t>
  </si>
  <si>
    <t xml:space="preserve">DTXSID7041966_Human_Plasma__2_____XP1-B10_Inj EPA_061820_5uM_183  </t>
  </si>
  <si>
    <t xml:space="preserve">DTXSID7041966_Human_Plasma__3_____XP1-A6_Inj EPA_061820_5uM_184  </t>
  </si>
  <si>
    <t xml:space="preserve">DTXSID7041966_Human_Plasma__4_____XP1F15_Inj EPA_061820_5uM_185  </t>
  </si>
  <si>
    <t xml:space="preserve">DTXSID1032484_Human_Ref Plasma__1_____XP1-A10_Inj EPA_061820_5uM_198  </t>
  </si>
  <si>
    <t xml:space="preserve">DTXSID1032484_Human_Ref Plasma__2_____XP1-B10_Inj EPA_061820_5uM_199  </t>
  </si>
  <si>
    <t xml:space="preserve">DTXSID1032484_Human_Ref Plasma__3_____XP1-A6_Inj EPA_061820_5uM_200  </t>
  </si>
  <si>
    <t xml:space="preserve">DTXSID1032484_Human_Ref Plasma__4_____XP1F15_Inj EPA_061820_5uM_201  </t>
  </si>
  <si>
    <t xml:space="preserve">DTXSID1032484_Human_Plasma__1_____XP1-A10_Inj EPA_061820_5uM_193  </t>
  </si>
  <si>
    <t xml:space="preserve">DTXSID1032484_Human_Plasma__2_____XP1-B10_Inj EPA_061820_5uM_194  </t>
  </si>
  <si>
    <t xml:space="preserve">DTXSID1032484_Human_Plasma__3_____XP1-A6_Inj EPA_061820_5uM_195  </t>
  </si>
  <si>
    <t xml:space="preserve">DTXSID1032484_Human_Plasma__4_____XP1F15_Inj EPA_061820_5uM_196  </t>
  </si>
  <si>
    <t xml:space="preserve">DTXSID1032484_Human_Ref Plasma__1_____XP1-A10_Inj EPA_061820_10uM_198  </t>
  </si>
  <si>
    <t xml:space="preserve">DTXSID1032484_Human_Ref Plasma__2_____XP1-B10_Inj EPA_061820_10uM_199  </t>
  </si>
  <si>
    <t xml:space="preserve">DTXSID1032484_Human_Ref Plasma__3_____XP1-A6_Inj EPA_061820_10uM_200  </t>
  </si>
  <si>
    <t xml:space="preserve">DTXSID1032484_Human_Ref Plasma__4_____XP1F15_Inj EPA_061820_10uM_201  </t>
  </si>
  <si>
    <t xml:space="preserve">DTXSID1032484_Human_Plasma__1_____XP1-A10_Inj EPA_061820_10uM_193  </t>
  </si>
  <si>
    <t xml:space="preserve">DTXSID1032484_Human_Plasma__2_____XP1-B10_Inj EPA_061820_10uM_194  </t>
  </si>
  <si>
    <t xml:space="preserve">DTXSID1032484_Human_Plasma__3_____XP1-A6_Inj EPA_061820_10uM_195  </t>
  </si>
  <si>
    <t xml:space="preserve">DTXSID1032484_Human_Plasma__4_____XP1F15_Inj EPA_061820_10uM_196  </t>
  </si>
  <si>
    <t xml:space="preserve">DTXSID3047261_Human_Ref Plasma__1_____XP1-A10_Inj EPA_061820_10uM_209  </t>
  </si>
  <si>
    <t>DTXSID3047261</t>
  </si>
  <si>
    <t xml:space="preserve">DTXSID3047261_Human_Ref Plasma__2_____XP1-B10_Inj EPA_061820_10uM_210  </t>
  </si>
  <si>
    <t xml:space="preserve">DTXSID3047261_Human_Ref Plasma__3_____XP1-A6_Inj EPA_061820_10uM_211  </t>
  </si>
  <si>
    <t xml:space="preserve">DTXSID3047261_Human_Ref Plasma__4_____XP1F15_Inj EPA_061820_10uM_212  </t>
  </si>
  <si>
    <t xml:space="preserve">DTXSID3047261_Human_Plasma__1_____XP1-A10_Inj EPA_061820_10uM_204  </t>
  </si>
  <si>
    <t xml:space="preserve">DTXSID3047261_Human_Plasma__2_____XP1-B10_Inj EPA_061820_10uM_205  </t>
  </si>
  <si>
    <t xml:space="preserve">DTXSID3047261_Human_Plasma__3_____XP1-A6_Inj EPA_061820_10uM_206  </t>
  </si>
  <si>
    <t xml:space="preserve">DTXSID3047261_Human_Plasma__4_____XP1F15_Inj EPA_061820_10uM_207  </t>
  </si>
  <si>
    <t xml:space="preserve">DTXSID3047261_Human_Ref Plasma__1_____XP1-A10_Inj EPA_061820_5uM_209  </t>
  </si>
  <si>
    <t xml:space="preserve">DTXSID3047261_Human_Ref Plasma__2_____XP1-B10_Inj EPA_061820_5uM_210  </t>
  </si>
  <si>
    <t xml:space="preserve">DTXSID3047261_Human_Ref Plasma__3_____XP1-A6_Inj EPA_061820_5uM_211  </t>
  </si>
  <si>
    <t xml:space="preserve">DTXSID3047261_Human_Ref Plasma__4_____XP1F15_Inj EPA_061820_5uM_212  </t>
  </si>
  <si>
    <t xml:space="preserve">DTXSID3047261_Human_Plasma__1_____XP1-A10_Inj EPA_061820_5uM_204  </t>
  </si>
  <si>
    <t xml:space="preserve">DTXSID3047261_Human_Plasma__2_____XP1-B10_Inj EPA_061820_5uM_205  </t>
  </si>
  <si>
    <t xml:space="preserve">DTXSID3047261_Human_Plasma__3_____XP1-A6_Inj EPA_061820_5uM_206  </t>
  </si>
  <si>
    <t xml:space="preserve">DTXSID3047261_Human_Plasma__4_____XP1F15_Inj EPA_061820_5uM_207  </t>
  </si>
  <si>
    <t xml:space="preserve">DTXSID9041289_Human_Ref Plasma__1_____XP1-A10_Inj EPA_061820_5uM_220  </t>
  </si>
  <si>
    <t xml:space="preserve">DTXSID9041289_Human_Ref Plasma__2_____XP1-B10_Inj EPA_061820_5uM_221  </t>
  </si>
  <si>
    <t xml:space="preserve">DTXSID9041289_Human_Ref Plasma__3_____XP1-A6_Inj EPA_061820_5uM_222  </t>
  </si>
  <si>
    <t xml:space="preserve">DTXSID9041289_Human_Ref Plasma__4_____XP1F15_Inj EPA_061820_5uM_223  </t>
  </si>
  <si>
    <t xml:space="preserve">DTXSID9041289_Human_Plasma__1_____XP1-A10_Inj EPA_061820_5uM_215  </t>
  </si>
  <si>
    <t xml:space="preserve">DTXSID9041289_Human_Plasma__2_____XP1-B10_Inj EPA_061820_5uM_216  </t>
  </si>
  <si>
    <t xml:space="preserve">DTXSID9041289_Human_Plasma__3_____XP1-A6_Inj EPA_061820_5uM_217  </t>
  </si>
  <si>
    <t xml:space="preserve">DTXSID9041289_Human_Plasma__4_____XP1F15_Inj EPA_061820_5uM_218  </t>
  </si>
  <si>
    <t xml:space="preserve">DTXSID9041289_Human_Ref Plasma__1_____XP1-A10_Inj EPA_061820_10uM_220  </t>
  </si>
  <si>
    <t xml:space="preserve">DTXSID9041289_Human_Ref Plasma__2_____XP1-B10_Inj EPA_061820_10uM_221  </t>
  </si>
  <si>
    <t xml:space="preserve">DTXSID9041289_Human_Ref Plasma__3_____XP1-A6_Inj EPA_061820_10uM_222  </t>
  </si>
  <si>
    <t xml:space="preserve">DTXSID9041289_Human_Ref Plasma__4_____XP1F15_Inj EPA_061820_10uM_223  </t>
  </si>
  <si>
    <t xml:space="preserve">DTXSID9041289_Human_Plasma__1_____XP1-A10_Inj EPA_061820_10uM_215  </t>
  </si>
  <si>
    <t xml:space="preserve">DTXSID9041289_Human_Plasma__2_____XP1-B10_Inj EPA_061820_10uM_216  </t>
  </si>
  <si>
    <t xml:space="preserve">DTXSID9041289_Human_Plasma__3_____XP1-A6_Inj EPA_061820_10uM_217  </t>
  </si>
  <si>
    <t xml:space="preserve">DTXSID9041289_Human_Plasma__4_____XP1F15_Inj EPA_061820_10uM_218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</si>
</sst>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(* #,##0.000_);_(* \(#,##0.000\);_(* &quot;-&quot;??_);_(@_)"/>
    <numFmt numFmtId="167" formatCode="0.000"/>
    <numFmt numFmtId="168" formatCode="_(* #,##0.00000_);_(* \(#,##0.00000\);_(* &quot;-&quot;??_);_(@_)"/>
  </numFmts>
  <fonts count="66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vertAlign val="subscript"/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8"/>
      <name val="Arial"/>
      <family val="2"/>
    </font>
    <font>
      <b/>
      <sz val="12"/>
      <name val="Times"/>
      <family val="1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sz val="10"/>
      <color indexed="8"/>
      <name val="MS Sans Serif"/>
      <family val="2"/>
    </font>
    <font>
      <sz val="10"/>
      <color indexed="11"/>
      <name val="Arial"/>
      <family val="2"/>
    </font>
    <font>
      <b/>
      <sz val="11"/>
      <color indexed="63"/>
      <name val="Calibri"/>
      <family val="2"/>
    </font>
    <font>
      <sz val="8"/>
      <color indexed="8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8"/>
      <color rgb="FF000000"/>
      <name val="Arial"/>
      <family val="2"/>
    </font>
    <font>
      <b/>
      <sz val="8"/>
      <color theme="1"/>
      <name val="Tahoma"/>
      <family val="2"/>
    </font>
  </fonts>
  <fills count="60">
    <fill>
      <patternFill patternType="none"/>
    </fill>
    <fill>
      <patternFill patternType="gray125"/>
    </fill>
    <fill>
      <patternFill patternType="none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20"/>
      </patternFill>
    </fill>
    <fill>
      <patternFill patternType="solid">
        <fgColor indexed="52"/>
      </patternFill>
    </fill>
    <fill>
      <patternFill patternType="solid">
        <fgColor indexed="5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4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11701">
    <xf numFmtId="0" fontId="0" fillId="2" borderId="0"/>
    <xf numFmtId="9" fontId="8" fillId="2" borderId="0" applyFont="0" applyFill="0" applyBorder="0" applyAlignment="0" applyProtection="0"/>
    <xf numFmtId="0" fontId="7" fillId="2" borderId="0"/>
    <xf numFmtId="0" fontId="8" fillId="2" borderId="0"/>
    <xf numFmtId="0" fontId="6" fillId="2" borderId="0"/>
    <xf numFmtId="0" fontId="5" fillId="2" borderId="0"/>
    <xf numFmtId="0" fontId="5" fillId="3" borderId="9" applyNumberFormat="0" applyFont="0" applyAlignment="0" applyProtection="0"/>
    <xf numFmtId="0" fontId="4" fillId="2" borderId="0"/>
    <xf numFmtId="0" fontId="4" fillId="2" borderId="0"/>
    <xf numFmtId="0" fontId="4" fillId="3" borderId="9" applyNumberFormat="0" applyFont="0" applyAlignment="0" applyProtection="0"/>
    <xf numFmtId="0" fontId="4" fillId="2" borderId="0"/>
    <xf numFmtId="0" fontId="4" fillId="2" borderId="0"/>
    <xf numFmtId="0" fontId="4" fillId="2" borderId="0"/>
    <xf numFmtId="0" fontId="4" fillId="3" borderId="9" applyNumberFormat="0" applyFont="0" applyAlignment="0" applyProtection="0"/>
    <xf numFmtId="0" fontId="4" fillId="2" borderId="0"/>
    <xf numFmtId="0" fontId="4" fillId="2" borderId="0"/>
    <xf numFmtId="0" fontId="4" fillId="2" borderId="0"/>
    <xf numFmtId="0" fontId="4" fillId="3" borderId="9" applyNumberFormat="0" applyFont="0" applyAlignment="0" applyProtection="0"/>
    <xf numFmtId="0" fontId="4" fillId="2" borderId="0"/>
    <xf numFmtId="0" fontId="4" fillId="2" borderId="0"/>
    <xf numFmtId="0" fontId="4" fillId="3" borderId="9" applyNumberFormat="0" applyFont="0" applyAlignment="0" applyProtection="0"/>
    <xf numFmtId="0" fontId="4" fillId="2" borderId="0"/>
    <xf numFmtId="0" fontId="4" fillId="2" borderId="0"/>
    <xf numFmtId="0" fontId="4" fillId="3" borderId="9" applyNumberFormat="0" applyFont="0" applyAlignment="0" applyProtection="0"/>
    <xf numFmtId="0" fontId="4" fillId="2" borderId="0"/>
    <xf numFmtId="0" fontId="4" fillId="2" borderId="0"/>
    <xf numFmtId="0" fontId="4" fillId="3" borderId="9" applyNumberFormat="0" applyFont="0" applyAlignment="0" applyProtection="0"/>
    <xf numFmtId="0" fontId="4" fillId="2" borderId="0"/>
    <xf numFmtId="0" fontId="4" fillId="2" borderId="0"/>
    <xf numFmtId="0" fontId="4" fillId="2" borderId="0"/>
    <xf numFmtId="0" fontId="4" fillId="3" borderId="9" applyNumberFormat="0" applyFont="0" applyAlignment="0" applyProtection="0"/>
    <xf numFmtId="0" fontId="4" fillId="2" borderId="0"/>
    <xf numFmtId="0" fontId="4" fillId="2" borderId="0"/>
    <xf numFmtId="0" fontId="4" fillId="2" borderId="0"/>
    <xf numFmtId="0" fontId="4" fillId="3" borderId="9" applyNumberFormat="0" applyFont="0" applyAlignment="0" applyProtection="0"/>
    <xf numFmtId="0" fontId="4" fillId="2" borderId="0"/>
    <xf numFmtId="0" fontId="4" fillId="2" borderId="0"/>
    <xf numFmtId="0" fontId="4" fillId="3" borderId="9" applyNumberFormat="0" applyFont="0" applyAlignment="0" applyProtection="0"/>
    <xf numFmtId="0" fontId="3" fillId="2" borderId="0"/>
    <xf numFmtId="0" fontId="8" fillId="3" borderId="9" applyNumberFormat="0" applyFont="0" applyAlignment="0" applyProtection="0"/>
    <xf numFmtId="0" fontId="2" fillId="2" borderId="0"/>
    <xf numFmtId="0" fontId="7" fillId="2" borderId="0"/>
    <xf numFmtId="0" fontId="1" fillId="2" borderId="0"/>
    <xf numFmtId="9" fontId="1" fillId="2" borderId="0" applyFont="0" applyFill="0" applyBorder="0" applyAlignment="0" applyProtection="0"/>
    <xf numFmtId="0" fontId="8" fillId="2" borderId="0"/>
    <xf numFmtId="0" fontId="1" fillId="3" borderId="9" applyNumberFormat="0" applyFont="0" applyAlignment="0" applyProtection="0"/>
    <xf numFmtId="0" fontId="1" fillId="2" borderId="0"/>
    <xf numFmtId="0" fontId="15" fillId="2" borderId="0"/>
    <xf numFmtId="0" fontId="8" fillId="2" borderId="0"/>
    <xf numFmtId="0" fontId="1" fillId="2" borderId="0"/>
    <xf numFmtId="0" fontId="15" fillId="2" borderId="0"/>
    <xf numFmtId="0" fontId="8" fillId="2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7" fillId="3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7" fillId="3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7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7" fillId="4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7" fillId="4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7" fillId="3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7" fillId="4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7" fillId="3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7" fillId="43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37" fillId="3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37" fillId="42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7" fillId="3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4" fillId="13" borderId="0" applyNumberFormat="0" applyBorder="0" applyAlignment="0" applyProtection="0"/>
    <xf numFmtId="0" fontId="38" fillId="42" borderId="0" applyNumberFormat="0" applyBorder="0" applyAlignment="0" applyProtection="0"/>
    <xf numFmtId="0" fontId="38" fillId="46" borderId="0" applyNumberFormat="0" applyBorder="0" applyAlignment="0" applyProtection="0"/>
    <xf numFmtId="0" fontId="34" fillId="17" borderId="0" applyNumberFormat="0" applyBorder="0" applyAlignment="0" applyProtection="0"/>
    <xf numFmtId="0" fontId="38" fillId="47" borderId="0" applyNumberFormat="0" applyBorder="0" applyAlignment="0" applyProtection="0"/>
    <xf numFmtId="0" fontId="38" fillId="36" borderId="0" applyNumberFormat="0" applyBorder="0" applyAlignment="0" applyProtection="0"/>
    <xf numFmtId="0" fontId="34" fillId="21" borderId="0" applyNumberFormat="0" applyBorder="0" applyAlignment="0" applyProtection="0"/>
    <xf numFmtId="0" fontId="38" fillId="45" borderId="0" applyNumberFormat="0" applyBorder="0" applyAlignment="0" applyProtection="0"/>
    <xf numFmtId="0" fontId="38" fillId="44" borderId="0" applyNumberFormat="0" applyBorder="0" applyAlignment="0" applyProtection="0"/>
    <xf numFmtId="0" fontId="34" fillId="25" borderId="0" applyNumberFormat="0" applyBorder="0" applyAlignment="0" applyProtection="0"/>
    <xf numFmtId="0" fontId="38" fillId="37" borderId="0" applyNumberFormat="0" applyBorder="0" applyAlignment="0" applyProtection="0"/>
    <xf numFmtId="0" fontId="38" fillId="48" borderId="0" applyNumberFormat="0" applyBorder="0" applyAlignment="0" applyProtection="0"/>
    <xf numFmtId="0" fontId="34" fillId="29" borderId="0" applyNumberFormat="0" applyBorder="0" applyAlignment="0" applyProtection="0"/>
    <xf numFmtId="0" fontId="38" fillId="42" borderId="0" applyNumberFormat="0" applyBorder="0" applyAlignment="0" applyProtection="0"/>
    <xf numFmtId="0" fontId="34" fillId="33" borderId="0" applyNumberFormat="0" applyBorder="0" applyAlignment="0" applyProtection="0"/>
    <xf numFmtId="0" fontId="38" fillId="36" borderId="0" applyNumberFormat="0" applyBorder="0" applyAlignment="0" applyProtection="0"/>
    <xf numFmtId="0" fontId="38" fillId="49" borderId="0" applyNumberFormat="0" applyBorder="0" applyAlignment="0" applyProtection="0"/>
    <xf numFmtId="0" fontId="34" fillId="10" borderId="0" applyNumberFormat="0" applyBorder="0" applyAlignment="0" applyProtection="0"/>
    <xf numFmtId="0" fontId="38" fillId="50" borderId="0" applyNumberFormat="0" applyBorder="0" applyAlignment="0" applyProtection="0"/>
    <xf numFmtId="0" fontId="38" fillId="51" borderId="0" applyNumberFormat="0" applyBorder="0" applyAlignment="0" applyProtection="0"/>
    <xf numFmtId="0" fontId="34" fillId="14" borderId="0" applyNumberFormat="0" applyBorder="0" applyAlignment="0" applyProtection="0"/>
    <xf numFmtId="0" fontId="38" fillId="47" borderId="0" applyNumberFormat="0" applyBorder="0" applyAlignment="0" applyProtection="0"/>
    <xf numFmtId="0" fontId="38" fillId="52" borderId="0" applyNumberFormat="0" applyBorder="0" applyAlignment="0" applyProtection="0"/>
    <xf numFmtId="0" fontId="34" fillId="18" borderId="0" applyNumberFormat="0" applyBorder="0" applyAlignment="0" applyProtection="0"/>
    <xf numFmtId="0" fontId="38" fillId="45" borderId="0" applyNumberFormat="0" applyBorder="0" applyAlignment="0" applyProtection="0"/>
    <xf numFmtId="0" fontId="38" fillId="53" borderId="0" applyNumberFormat="0" applyBorder="0" applyAlignment="0" applyProtection="0"/>
    <xf numFmtId="0" fontId="34" fillId="22" borderId="0" applyNumberFormat="0" applyBorder="0" applyAlignment="0" applyProtection="0"/>
    <xf numFmtId="0" fontId="38" fillId="54" borderId="0" applyNumberFormat="0" applyBorder="0" applyAlignment="0" applyProtection="0"/>
    <xf numFmtId="0" fontId="38" fillId="48" borderId="0" applyNumberFormat="0" applyBorder="0" applyAlignment="0" applyProtection="0"/>
    <xf numFmtId="0" fontId="34" fillId="26" borderId="0" applyNumberFormat="0" applyBorder="0" applyAlignment="0" applyProtection="0"/>
    <xf numFmtId="0" fontId="38" fillId="55" borderId="0" applyNumberFormat="0" applyBorder="0" applyAlignment="0" applyProtection="0"/>
    <xf numFmtId="0" fontId="34" fillId="30" borderId="0" applyNumberFormat="0" applyBorder="0" applyAlignment="0" applyProtection="0"/>
    <xf numFmtId="0" fontId="38" fillId="52" borderId="0" applyNumberFormat="0" applyBorder="0" applyAlignment="0" applyProtection="0"/>
    <xf numFmtId="0" fontId="38" fillId="47" borderId="0" applyNumberFormat="0" applyBorder="0" applyAlignment="0" applyProtection="0"/>
    <xf numFmtId="0" fontId="25" fillId="5" borderId="0" applyNumberFormat="0" applyBorder="0" applyAlignment="0" applyProtection="0"/>
    <xf numFmtId="0" fontId="39" fillId="41" borderId="0" applyNumberFormat="0" applyBorder="0" applyAlignment="0" applyProtection="0"/>
    <xf numFmtId="0" fontId="39" fillId="37" borderId="0" applyNumberFormat="0" applyBorder="0" applyAlignment="0" applyProtection="0"/>
    <xf numFmtId="0" fontId="29" fillId="8" borderId="23" applyNumberFormat="0" applyAlignment="0" applyProtection="0"/>
    <xf numFmtId="0" fontId="40" fillId="56" borderId="28" applyNumberFormat="0" applyAlignment="0" applyProtection="0"/>
    <xf numFmtId="0" fontId="41" fillId="57" borderId="28" applyNumberFormat="0" applyAlignment="0" applyProtection="0"/>
    <xf numFmtId="0" fontId="31" fillId="9" borderId="26" applyNumberFormat="0" applyAlignment="0" applyProtection="0"/>
    <xf numFmtId="0" fontId="42" fillId="58" borderId="29" applyNumberFormat="0" applyAlignment="0" applyProtection="0"/>
    <xf numFmtId="0" fontId="33" fillId="2" borderId="0" applyNumberFormat="0" applyFill="0" applyBorder="0" applyAlignment="0" applyProtection="0"/>
    <xf numFmtId="0" fontId="43" fillId="2" borderId="0" applyNumberFormat="0" applyFill="0" applyBorder="0" applyAlignment="0" applyProtection="0"/>
    <xf numFmtId="0" fontId="24" fillId="4" borderId="0" applyNumberFormat="0" applyBorder="0" applyAlignment="0" applyProtection="0"/>
    <xf numFmtId="0" fontId="44" fillId="42" borderId="0" applyNumberFormat="0" applyBorder="0" applyAlignment="0" applyProtection="0"/>
    <xf numFmtId="0" fontId="44" fillId="39" borderId="0" applyNumberFormat="0" applyBorder="0" applyAlignment="0" applyProtection="0"/>
    <xf numFmtId="0" fontId="21" fillId="2" borderId="20" applyNumberFormat="0" applyFill="0" applyAlignment="0" applyProtection="0"/>
    <xf numFmtId="0" fontId="45" fillId="2" borderId="30" applyNumberFormat="0" applyFill="0" applyAlignment="0" applyProtection="0"/>
    <xf numFmtId="0" fontId="46" fillId="2" borderId="31" applyNumberFormat="0" applyFill="0" applyAlignment="0" applyProtection="0"/>
    <xf numFmtId="0" fontId="22" fillId="2" borderId="21" applyNumberFormat="0" applyFill="0" applyAlignment="0" applyProtection="0"/>
    <xf numFmtId="0" fontId="47" fillId="2" borderId="32" applyNumberFormat="0" applyFill="0" applyAlignment="0" applyProtection="0"/>
    <xf numFmtId="0" fontId="48" fillId="2" borderId="33" applyNumberFormat="0" applyFill="0" applyAlignment="0" applyProtection="0"/>
    <xf numFmtId="0" fontId="23" fillId="2" borderId="22" applyNumberFormat="0" applyFill="0" applyAlignment="0" applyProtection="0"/>
    <xf numFmtId="0" fontId="49" fillId="2" borderId="34" applyNumberFormat="0" applyFill="0" applyAlignment="0" applyProtection="0"/>
    <xf numFmtId="0" fontId="50" fillId="2" borderId="35" applyNumberFormat="0" applyFill="0" applyAlignment="0" applyProtection="0"/>
    <xf numFmtId="0" fontId="23" fillId="2" borderId="0" applyNumberFormat="0" applyFill="0" applyBorder="0" applyAlignment="0" applyProtection="0"/>
    <xf numFmtId="0" fontId="49" fillId="2" borderId="0" applyNumberFormat="0" applyFill="0" applyBorder="0" applyAlignment="0" applyProtection="0"/>
    <xf numFmtId="0" fontId="50" fillId="2" borderId="0" applyNumberFormat="0" applyFill="0" applyBorder="0" applyAlignment="0" applyProtection="0"/>
    <xf numFmtId="0" fontId="51" fillId="2" borderId="0" applyNumberFormat="0" applyFill="0" applyBorder="0" applyAlignment="0" applyProtection="0">
      <alignment vertical="top"/>
      <protection locked="0"/>
    </xf>
    <xf numFmtId="0" fontId="27" fillId="7" borderId="23" applyNumberFormat="0" applyAlignment="0" applyProtection="0"/>
    <xf numFmtId="0" fontId="52" fillId="43" borderId="28" applyNumberFormat="0" applyAlignment="0" applyProtection="0"/>
    <xf numFmtId="0" fontId="52" fillId="40" borderId="28" applyNumberFormat="0" applyAlignment="0" applyProtection="0"/>
    <xf numFmtId="0" fontId="51" fillId="2" borderId="0" applyNumberFormat="0" applyFill="0" applyBorder="0" applyAlignment="0" applyProtection="0">
      <alignment vertical="top"/>
      <protection locked="0"/>
    </xf>
    <xf numFmtId="0" fontId="30" fillId="2" borderId="25" applyNumberFormat="0" applyFill="0" applyAlignment="0" applyProtection="0"/>
    <xf numFmtId="0" fontId="53" fillId="2" borderId="36" applyNumberFormat="0" applyFill="0" applyAlignment="0" applyProtection="0"/>
    <xf numFmtId="0" fontId="54" fillId="2" borderId="37" applyNumberFormat="0" applyFill="0" applyAlignment="0" applyProtection="0"/>
    <xf numFmtId="0" fontId="26" fillId="6" borderId="0" applyNumberFormat="0" applyBorder="0" applyAlignment="0" applyProtection="0"/>
    <xf numFmtId="0" fontId="55" fillId="43" borderId="0" applyNumberFormat="0" applyBorder="0" applyAlignment="0" applyProtection="0"/>
    <xf numFmtId="0" fontId="56" fillId="43" borderId="0" applyNumberFormat="0" applyBorder="0" applyAlignment="0" applyProtection="0"/>
    <xf numFmtId="0" fontId="8" fillId="2" borderId="0"/>
    <xf numFmtId="0" fontId="8" fillId="2" borderId="0"/>
    <xf numFmtId="0" fontId="8" fillId="2" borderId="0"/>
    <xf numFmtId="0" fontId="1" fillId="2" borderId="0"/>
    <xf numFmtId="0" fontId="8" fillId="2" borderId="0"/>
    <xf numFmtId="0" fontId="8" fillId="2" borderId="0"/>
    <xf numFmtId="0" fontId="35" fillId="2" borderId="0"/>
    <xf numFmtId="0" fontId="8" fillId="2" borderId="0"/>
    <xf numFmtId="0" fontId="8" fillId="2" borderId="0"/>
    <xf numFmtId="0" fontId="8" fillId="2" borderId="0"/>
    <xf numFmtId="0" fontId="1" fillId="2" borderId="0"/>
    <xf numFmtId="0" fontId="8" fillId="2" borderId="0"/>
    <xf numFmtId="0" fontId="7" fillId="2" borderId="0"/>
    <xf numFmtId="0" fontId="57" fillId="2" borderId="0"/>
    <xf numFmtId="0" fontId="57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8" fillId="2" borderId="0"/>
    <xf numFmtId="0" fontId="58" fillId="2" borderId="0"/>
    <xf numFmtId="0" fontId="58" fillId="2" borderId="0"/>
    <xf numFmtId="0" fontId="20" fillId="2" borderId="0"/>
    <xf numFmtId="0" fontId="58" fillId="2" borderId="0"/>
    <xf numFmtId="0" fontId="1" fillId="2" borderId="0"/>
    <xf numFmtId="0" fontId="15" fillId="2" borderId="0"/>
    <xf numFmtId="0" fontId="1" fillId="2" borderId="0"/>
    <xf numFmtId="0" fontId="15" fillId="2" borderId="0"/>
    <xf numFmtId="0" fontId="1" fillId="2" borderId="0"/>
    <xf numFmtId="0" fontId="58" fillId="2" borderId="0"/>
    <xf numFmtId="0" fontId="58" fillId="2" borderId="0"/>
    <xf numFmtId="0" fontId="1" fillId="2" borderId="0"/>
    <xf numFmtId="0" fontId="58" fillId="2" borderId="0"/>
    <xf numFmtId="0" fontId="8" fillId="2" borderId="0"/>
    <xf numFmtId="0" fontId="8" fillId="2" borderId="0"/>
    <xf numFmtId="0" fontId="7" fillId="2" borderId="0"/>
    <xf numFmtId="0" fontId="8" fillId="2" borderId="0"/>
    <xf numFmtId="0" fontId="8" fillId="3" borderId="9" applyNumberFormat="0" applyFont="0" applyAlignment="0" applyProtection="0"/>
    <xf numFmtId="0" fontId="37" fillId="3" borderId="9" applyNumberFormat="0" applyFont="0" applyAlignment="0" applyProtection="0"/>
    <xf numFmtId="0" fontId="1" fillId="3" borderId="9" applyNumberFormat="0" applyFont="0" applyAlignment="0" applyProtection="0"/>
    <xf numFmtId="0" fontId="37" fillId="3" borderId="9" applyNumberFormat="0" applyFont="0" applyAlignment="0" applyProtection="0"/>
    <xf numFmtId="0" fontId="8" fillId="3" borderId="9" applyNumberFormat="0" applyFont="0" applyAlignment="0" applyProtection="0"/>
    <xf numFmtId="0" fontId="8" fillId="38" borderId="38" applyNumberFormat="0" applyFont="0" applyAlignment="0" applyProtection="0"/>
    <xf numFmtId="0" fontId="8" fillId="3" borderId="9" applyNumberFormat="0" applyFont="0" applyAlignment="0" applyProtection="0"/>
    <xf numFmtId="0" fontId="8" fillId="3" borderId="9" applyNumberFormat="0" applyFont="0" applyAlignment="0" applyProtection="0"/>
    <xf numFmtId="0" fontId="28" fillId="8" borderId="24" applyNumberFormat="0" applyAlignment="0" applyProtection="0"/>
    <xf numFmtId="0" fontId="59" fillId="56" borderId="39" applyNumberFormat="0" applyAlignment="0" applyProtection="0"/>
    <xf numFmtId="0" fontId="59" fillId="57" borderId="39" applyNumberFormat="0" applyAlignment="0" applyProtection="0"/>
    <xf numFmtId="9" fontId="1" fillId="2" borderId="0" applyFont="0" applyFill="0" applyBorder="0" applyAlignment="0" applyProtection="0"/>
    <xf numFmtId="9" fontId="8" fillId="2" borderId="0" applyFont="0" applyFill="0" applyBorder="0" applyAlignment="0" applyProtection="0"/>
    <xf numFmtId="49" fontId="60" fillId="59" borderId="0">
      <alignment horizontal="center" vertical="center" wrapText="1"/>
    </xf>
    <xf numFmtId="0" fontId="36" fillId="2" borderId="0" applyNumberFormat="0" applyFill="0" applyBorder="0" applyAlignment="0" applyProtection="0"/>
    <xf numFmtId="0" fontId="61" fillId="2" borderId="0" applyNumberFormat="0" applyFill="0" applyBorder="0" applyAlignment="0" applyProtection="0"/>
    <xf numFmtId="0" fontId="62" fillId="2" borderId="0" applyNumberFormat="0" applyFill="0" applyBorder="0" applyAlignment="0" applyProtection="0"/>
    <xf numFmtId="0" fontId="13" fillId="2" borderId="27" applyNumberFormat="0" applyFill="0" applyAlignment="0" applyProtection="0"/>
    <xf numFmtId="0" fontId="63" fillId="2" borderId="40" applyNumberFormat="0" applyFill="0" applyAlignment="0" applyProtection="0"/>
    <xf numFmtId="0" fontId="63" fillId="2" borderId="41" applyNumberFormat="0" applyFill="0" applyAlignment="0" applyProtection="0"/>
    <xf numFmtId="0" fontId="32" fillId="2" borderId="0" applyNumberFormat="0" applyFill="0" applyBorder="0" applyAlignment="0" applyProtection="0"/>
    <xf numFmtId="0" fontId="53" fillId="2" borderId="0" applyNumberFormat="0" applyFill="0" applyBorder="0" applyAlignment="0" applyProtection="0"/>
    <xf numFmtId="0" fontId="8" fillId="2" borderId="0"/>
    <xf numFmtId="43" fontId="7" fillId="0" borderId="0" applyFont="0" applyFill="0" applyBorder="0" applyAlignment="0" applyProtection="0"/>
  </cellStyleXfs>
  <cellXfs count="98">
    <xf numFmtId="0" fontId="0" fillId="2" borderId="0" xfId="0"/>
    <xf numFmtId="0" fontId="8" fillId="2" borderId="0" xfId="3"/>
    <xf numFmtId="0" fontId="9" fillId="2" borderId="0" xfId="0" applyFont="1" applyAlignment="1">
      <alignment horizontal="left" vertical="center" indent="9"/>
    </xf>
    <xf numFmtId="0" fontId="8" fillId="0" borderId="0" xfId="3" applyFill="1"/>
    <xf numFmtId="0" fontId="0" fillId="2" borderId="0" xfId="0"/>
    <xf numFmtId="0" fontId="8" fillId="2" borderId="11" xfId="0" applyFont="1" applyBorder="1" applyAlignment="1">
      <alignment horizontal="center" vertical="center" wrapText="1"/>
    </xf>
    <xf numFmtId="2" fontId="8" fillId="0" borderId="11" xfId="0" applyNumberFormat="1" applyFont="1" applyFill="1" applyBorder="1" applyAlignment="1">
      <alignment horizontal="center" vertical="center" wrapText="1"/>
    </xf>
    <xf numFmtId="2" fontId="8" fillId="2" borderId="11" xfId="0" applyNumberFormat="1" applyFont="1" applyBorder="1" applyAlignment="1">
      <alignment horizontal="center" vertical="center" wrapText="1"/>
    </xf>
    <xf numFmtId="0" fontId="11" fillId="2" borderId="6" xfId="0" applyFont="1" applyBorder="1" applyAlignment="1">
      <alignment horizontal="center" vertical="center" wrapText="1"/>
    </xf>
    <xf numFmtId="0" fontId="11" fillId="2" borderId="7" xfId="0" applyFont="1" applyBorder="1" applyAlignment="1">
      <alignment horizontal="center" vertical="center" wrapText="1"/>
    </xf>
    <xf numFmtId="0" fontId="11" fillId="2" borderId="4" xfId="0" applyFont="1" applyBorder="1" applyAlignment="1">
      <alignment horizontal="center" vertical="center" wrapText="1"/>
    </xf>
    <xf numFmtId="0" fontId="11" fillId="2" borderId="1" xfId="0" applyFont="1" applyBorder="1" applyAlignment="1">
      <alignment horizontal="center" vertical="center" wrapText="1"/>
    </xf>
    <xf numFmtId="2" fontId="10" fillId="2" borderId="11" xfId="0" applyNumberFormat="1" applyFont="1" applyBorder="1" applyAlignment="1">
      <alignment horizontal="center" vertical="center" wrapText="1"/>
    </xf>
    <xf numFmtId="2" fontId="10" fillId="2" borderId="13" xfId="0" applyNumberFormat="1" applyFont="1" applyBorder="1" applyAlignment="1">
      <alignment horizontal="center" vertical="center" wrapText="1"/>
    </xf>
    <xf numFmtId="2" fontId="10" fillId="2" borderId="10" xfId="0" applyNumberFormat="1" applyFont="1" applyBorder="1" applyAlignment="1">
      <alignment horizontal="center" vertical="center" wrapText="1"/>
    </xf>
    <xf numFmtId="2" fontId="10" fillId="2" borderId="12" xfId="0" applyNumberFormat="1" applyFont="1" applyBorder="1" applyAlignment="1">
      <alignment horizontal="center" vertical="center" wrapText="1"/>
    </xf>
    <xf numFmtId="2" fontId="10" fillId="2" borderId="14" xfId="0" applyNumberFormat="1" applyFont="1" applyBorder="1" applyAlignment="1">
      <alignment horizontal="center" vertical="center" wrapText="1"/>
    </xf>
    <xf numFmtId="0" fontId="14" fillId="2" borderId="0" xfId="3" applyFont="1" applyAlignment="1">
      <alignment horizontal="center" vertical="center"/>
    </xf>
    <xf numFmtId="0" fontId="16" fillId="2" borderId="0" xfId="3" applyFont="1" applyAlignment="1">
      <alignment horizontal="center" vertical="center"/>
    </xf>
    <xf numFmtId="0" fontId="8" fillId="2" borderId="0" xfId="3" applyAlignment="1">
      <alignment horizontal="center" vertical="center"/>
    </xf>
    <xf numFmtId="0" fontId="0" fillId="2" borderId="0" xfId="0" applyFill="1"/>
    <xf numFmtId="0" fontId="17" fillId="2" borderId="0" xfId="0" applyFont="1" applyFill="1"/>
    <xf numFmtId="0" fontId="11" fillId="2" borderId="1" xfId="0" applyFont="1" applyBorder="1" applyAlignment="1">
      <alignment horizontal="center" vertical="center" wrapText="1"/>
    </xf>
    <xf numFmtId="0" fontId="11" fillId="2" borderId="17" xfId="0" applyFont="1" applyBorder="1" applyAlignment="1">
      <alignment horizontal="center" vertical="center" wrapText="1"/>
    </xf>
    <xf numFmtId="0" fontId="11" fillId="2" borderId="18" xfId="0" applyFont="1" applyBorder="1" applyAlignment="1">
      <alignment horizontal="center" vertical="center" wrapText="1"/>
    </xf>
    <xf numFmtId="0" fontId="11" fillId="2" borderId="15" xfId="0" applyFont="1" applyBorder="1" applyAlignment="1">
      <alignment horizontal="center" vertical="center" wrapText="1"/>
    </xf>
    <xf numFmtId="0" fontId="8" fillId="2" borderId="13" xfId="0" applyFont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0" fontId="8" fillId="2" borderId="10" xfId="0" applyFont="1" applyBorder="1" applyAlignment="1">
      <alignment horizontal="center" vertical="center" wrapText="1"/>
    </xf>
    <xf numFmtId="0" fontId="8" fillId="2" borderId="42" xfId="0" applyFont="1" applyBorder="1" applyAlignment="1">
      <alignment horizontal="center" vertical="center" wrapText="1"/>
    </xf>
    <xf numFmtId="0" fontId="8" fillId="2" borderId="43" xfId="0" applyFont="1" applyBorder="1" applyAlignment="1">
      <alignment horizontal="center" vertical="center" wrapText="1"/>
    </xf>
    <xf numFmtId="2" fontId="10" fillId="2" borderId="1" xfId="0" applyNumberFormat="1" applyFont="1" applyBorder="1" applyAlignment="1">
      <alignment horizontal="center" vertical="center" wrapText="1"/>
    </xf>
    <xf numFmtId="164" fontId="14" fillId="2" borderId="0" xfId="3" applyNumberFormat="1" applyFont="1" applyAlignment="1">
      <alignment horizontal="center" vertical="center"/>
    </xf>
    <xf numFmtId="0" fontId="8" fillId="2" borderId="12" xfId="0" applyFont="1" applyBorder="1" applyAlignment="1">
      <alignment horizontal="center" vertical="center" wrapText="1"/>
    </xf>
    <xf numFmtId="0" fontId="8" fillId="2" borderId="44" xfId="0" applyFont="1" applyBorder="1" applyAlignment="1">
      <alignment horizontal="center" vertical="center" wrapText="1"/>
    </xf>
    <xf numFmtId="0" fontId="8" fillId="2" borderId="45" xfId="0" applyFont="1" applyBorder="1" applyAlignment="1">
      <alignment horizontal="center" vertical="center" wrapText="1"/>
    </xf>
    <xf numFmtId="2" fontId="8" fillId="0" borderId="45" xfId="0" applyNumberFormat="1" applyFont="1" applyFill="1" applyBorder="1" applyAlignment="1">
      <alignment horizontal="center" vertical="center" wrapText="1"/>
    </xf>
    <xf numFmtId="2" fontId="8" fillId="2" borderId="45" xfId="0" applyNumberFormat="1" applyFont="1" applyBorder="1" applyAlignment="1">
      <alignment horizontal="center" vertical="center" wrapText="1"/>
    </xf>
    <xf numFmtId="0" fontId="8" fillId="2" borderId="46" xfId="0" applyFont="1" applyBorder="1" applyAlignment="1">
      <alignment horizontal="center" vertical="center" wrapText="1"/>
    </xf>
    <xf numFmtId="0" fontId="8" fillId="2" borderId="14" xfId="0" applyFont="1" applyBorder="1" applyAlignment="1">
      <alignment horizontal="center" vertical="center" wrapText="1"/>
    </xf>
    <xf numFmtId="0" fontId="8" fillId="2" borderId="47" xfId="0" applyFont="1" applyBorder="1" applyAlignment="1">
      <alignment horizontal="center" vertical="center" wrapText="1"/>
    </xf>
    <xf numFmtId="2" fontId="8" fillId="0" borderId="47" xfId="0" applyNumberFormat="1" applyFont="1" applyFill="1" applyBorder="1" applyAlignment="1">
      <alignment horizontal="center" vertical="center" wrapText="1"/>
    </xf>
    <xf numFmtId="2" fontId="8" fillId="2" borderId="47" xfId="0" applyNumberFormat="1" applyFont="1" applyBorder="1" applyAlignment="1">
      <alignment horizontal="center" vertical="center" wrapText="1"/>
    </xf>
    <xf numFmtId="0" fontId="8" fillId="2" borderId="48" xfId="0" applyFont="1" applyBorder="1" applyAlignment="1">
      <alignment horizontal="center" vertical="center" wrapText="1"/>
    </xf>
    <xf numFmtId="0" fontId="8" fillId="2" borderId="0" xfId="3" applyFill="1"/>
    <xf numFmtId="0" fontId="10" fillId="2" borderId="6" xfId="0" applyFont="1" applyBorder="1" applyAlignment="1">
      <alignment horizontal="center" vertical="center" wrapText="1"/>
    </xf>
    <xf numFmtId="0" fontId="10" fillId="2" borderId="2" xfId="0" applyFont="1" applyBorder="1" applyAlignment="1">
      <alignment horizontal="center" vertical="center" wrapText="1"/>
    </xf>
    <xf numFmtId="0" fontId="10" fillId="2" borderId="4" xfId="0" applyFont="1" applyBorder="1" applyAlignment="1">
      <alignment horizontal="center" vertical="center" wrapText="1"/>
    </xf>
    <xf numFmtId="0" fontId="10" fillId="2" borderId="7" xfId="0" applyFont="1" applyBorder="1" applyAlignment="1">
      <alignment horizontal="center" vertical="center" wrapText="1"/>
    </xf>
    <xf numFmtId="0" fontId="10" fillId="2" borderId="0" xfId="0" applyFont="1" applyBorder="1" applyAlignment="1">
      <alignment horizontal="center" vertical="center" wrapText="1"/>
    </xf>
    <xf numFmtId="0" fontId="10" fillId="2" borderId="1" xfId="0" applyFont="1" applyBorder="1" applyAlignment="1">
      <alignment horizontal="center" vertical="center" wrapText="1"/>
    </xf>
    <xf numFmtId="2" fontId="10" fillId="2" borderId="8" xfId="0" applyNumberFormat="1" applyFont="1" applyBorder="1" applyAlignment="1">
      <alignment horizontal="center" vertical="center" wrapText="1"/>
    </xf>
    <xf numFmtId="2" fontId="10" fillId="2" borderId="3" xfId="0" applyNumberFormat="1" applyFont="1" applyBorder="1" applyAlignment="1">
      <alignment horizontal="center" vertical="center" wrapText="1"/>
    </xf>
    <xf numFmtId="2" fontId="10" fillId="2" borderId="5" xfId="0" applyNumberFormat="1" applyFont="1" applyBorder="1" applyAlignment="1">
      <alignment horizontal="center" vertical="center" wrapText="1"/>
    </xf>
    <xf numFmtId="0" fontId="11" fillId="2" borderId="19" xfId="0" applyFont="1" applyBorder="1" applyAlignment="1">
      <alignment horizontal="center" vertical="center" wrapText="1"/>
    </xf>
    <xf numFmtId="0" fontId="11" fillId="2" borderId="16" xfId="0" applyFont="1" applyBorder="1" applyAlignment="1">
      <alignment horizontal="center" vertical="center" wrapText="1"/>
    </xf>
    <xf numFmtId="0" fontId="11" fillId="2" borderId="18" xfId="0" applyFont="1" applyBorder="1" applyAlignment="1">
      <alignment horizontal="center" vertical="center" wrapText="1"/>
    </xf>
    <xf numFmtId="0" fontId="11" fillId="2" borderId="1" xfId="0" applyFont="1" applyBorder="1" applyAlignment="1">
      <alignment horizontal="center" vertical="center" wrapText="1"/>
    </xf>
    <xf numFmtId="0" fontId="11" fillId="2" borderId="7" xfId="0" applyFont="1" applyBorder="1" applyAlignment="1">
      <alignment horizontal="center" vertical="center" wrapText="1"/>
    </xf>
    <xf numFmtId="0" fontId="11" fillId="2" borderId="8" xfId="0" applyFont="1" applyBorder="1" applyAlignment="1">
      <alignment horizontal="center" vertical="center" wrapText="1"/>
    </xf>
    <xf numFmtId="0" fontId="11" fillId="2" borderId="5" xfId="0" applyFont="1" applyBorder="1" applyAlignment="1">
      <alignment horizontal="center" vertical="center" wrapText="1"/>
    </xf>
    <xf numFmtId="0" fontId="0" fillId="0" borderId="0" xfId="0" applyFill="1"/>
    <xf numFmtId="165" fontId="0" fillId="0" borderId="0" xfId="11700" applyNumberFormat="1" applyFont="1" applyFill="1"/>
    <xf numFmtId="166" fontId="0" fillId="0" borderId="0" xfId="11700" applyNumberFormat="1" applyFont="1" applyFill="1"/>
    <xf numFmtId="168" fontId="0" fillId="0" borderId="0" xfId="11700" applyNumberFormat="1" applyFont="1" applyFill="1"/>
    <xf numFmtId="0" fontId="65" fillId="0" borderId="55" xfId="0" applyNumberFormat="1" applyFont="1" applyFill="1" applyBorder="1" applyAlignment="1"/>
    <xf numFmtId="165" fontId="65" fillId="0" borderId="55" xfId="11700" applyNumberFormat="1" applyFont="1" applyFill="1" applyBorder="1" applyAlignment="1"/>
    <xf numFmtId="166" fontId="65" fillId="0" borderId="55" xfId="11700" applyNumberFormat="1" applyFont="1" applyFill="1" applyBorder="1" applyAlignment="1"/>
    <xf numFmtId="0" fontId="65" fillId="0" borderId="55" xfId="0" applyFont="1" applyFill="1" applyBorder="1" applyAlignment="1"/>
    <xf numFmtId="168" fontId="65" fillId="0" borderId="55" xfId="11700" applyNumberFormat="1" applyFont="1" applyFill="1" applyBorder="1" applyAlignment="1"/>
    <xf numFmtId="19" fontId="0" fillId="0" borderId="0" xfId="0" applyNumberFormat="1" applyFill="1"/>
    <xf numFmtId="0" fontId="64" fillId="0" borderId="49" xfId="0" applyFont="1" applyFill="1" applyBorder="1" applyAlignment="1">
      <alignment horizontal="center"/>
    </xf>
    <xf numFmtId="165" fontId="64" fillId="0" borderId="50" xfId="11700" applyNumberFormat="1" applyFont="1" applyFill="1" applyBorder="1" applyAlignment="1">
      <alignment horizontal="center"/>
    </xf>
    <xf numFmtId="166" fontId="64" fillId="0" borderId="50" xfId="11700" applyNumberFormat="1" applyFont="1" applyFill="1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64" fillId="0" borderId="6" xfId="0" applyFont="1" applyFill="1" applyBorder="1"/>
    <xf numFmtId="165" fontId="64" fillId="0" borderId="7" xfId="11700" applyNumberFormat="1" applyFont="1" applyFill="1" applyBorder="1"/>
    <xf numFmtId="166" fontId="64" fillId="0" borderId="7" xfId="11700" applyNumberFormat="1" applyFont="1" applyFill="1" applyBorder="1"/>
    <xf numFmtId="167" fontId="64" fillId="0" borderId="8" xfId="0" applyNumberFormat="1" applyFont="1" applyFill="1" applyBorder="1"/>
    <xf numFmtId="2" fontId="0" fillId="0" borderId="6" xfId="0" applyNumberFormat="1" applyFill="1" applyBorder="1" applyAlignment="1">
      <alignment horizontal="center" vertical="center"/>
    </xf>
    <xf numFmtId="2" fontId="0" fillId="0" borderId="52" xfId="0" applyNumberFormat="1" applyFill="1" applyBorder="1" applyAlignment="1">
      <alignment horizontal="center" vertical="center"/>
    </xf>
    <xf numFmtId="0" fontId="64" fillId="0" borderId="2" xfId="0" applyFont="1" applyFill="1" applyBorder="1"/>
    <xf numFmtId="165" fontId="64" fillId="0" borderId="0" xfId="11700" applyNumberFormat="1" applyFont="1" applyFill="1" applyBorder="1"/>
    <xf numFmtId="166" fontId="64" fillId="0" borderId="0" xfId="11700" applyNumberFormat="1" applyFont="1" applyFill="1" applyBorder="1"/>
    <xf numFmtId="167" fontId="64" fillId="0" borderId="3" xfId="0" applyNumberFormat="1" applyFont="1" applyFill="1" applyBorder="1"/>
    <xf numFmtId="2" fontId="0" fillId="0" borderId="2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0" fontId="0" fillId="0" borderId="49" xfId="0" applyFill="1" applyBorder="1" applyAlignment="1">
      <alignment horizontal="center"/>
    </xf>
    <xf numFmtId="0" fontId="0" fillId="0" borderId="53" xfId="0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54" xfId="0" applyNumberFormat="1" applyFill="1" applyBorder="1" applyAlignment="1">
      <alignment horizontal="center"/>
    </xf>
    <xf numFmtId="0" fontId="0" fillId="0" borderId="0" xfId="0" applyFill="1" applyBorder="1"/>
    <xf numFmtId="0" fontId="64" fillId="0" borderId="4" xfId="0" applyFont="1" applyFill="1" applyBorder="1"/>
    <xf numFmtId="165" fontId="64" fillId="0" borderId="1" xfId="11700" applyNumberFormat="1" applyFont="1" applyFill="1" applyBorder="1"/>
    <xf numFmtId="166" fontId="64" fillId="0" borderId="1" xfId="11700" applyNumberFormat="1" applyFont="1" applyFill="1" applyBorder="1"/>
    <xf numFmtId="167" fontId="64" fillId="0" borderId="5" xfId="0" applyNumberFormat="1" applyFont="1" applyFill="1" applyBorder="1"/>
    <xf numFmtId="0" fontId="0" fillId="0" borderId="0" xfId="0" applyFill="1" applyAlignment="1"/>
  </cellXfs>
  <cellStyles count="11701">
    <cellStyle name="20% - Accent1 10" xfId="52"/>
    <cellStyle name="20% - Accent1 10 2" xfId="53"/>
    <cellStyle name="20% - Accent1 11" xfId="54"/>
    <cellStyle name="20% - Accent1 11 2" xfId="55"/>
    <cellStyle name="20% - Accent1 12" xfId="56"/>
    <cellStyle name="20% - Accent1 2" xfId="57"/>
    <cellStyle name="20% - Accent1 2 10" xfId="58"/>
    <cellStyle name="20% - Accent1 2 2" xfId="59"/>
    <cellStyle name="20% - Accent1 2 2 2" xfId="60"/>
    <cellStyle name="20% - Accent1 2 2 2 2" xfId="61"/>
    <cellStyle name="20% - Accent1 2 2 2 2 2" xfId="62"/>
    <cellStyle name="20% - Accent1 2 2 2 2 2 2" xfId="63"/>
    <cellStyle name="20% - Accent1 2 2 2 2 2 2 2" xfId="64"/>
    <cellStyle name="20% - Accent1 2 2 2 2 2 2 2 2" xfId="65"/>
    <cellStyle name="20% - Accent1 2 2 2 2 2 2 2 2 2" xfId="66"/>
    <cellStyle name="20% - Accent1 2 2 2 2 2 2 2 3" xfId="67"/>
    <cellStyle name="20% - Accent1 2 2 2 2 2 2 3" xfId="68"/>
    <cellStyle name="20% - Accent1 2 2 2 2 2 2 3 2" xfId="69"/>
    <cellStyle name="20% - Accent1 2 2 2 2 2 2 4" xfId="70"/>
    <cellStyle name="20% - Accent1 2 2 2 2 2 2 4 2" xfId="71"/>
    <cellStyle name="20% - Accent1 2 2 2 2 2 2 5" xfId="72"/>
    <cellStyle name="20% - Accent1 2 2 2 2 2 3" xfId="73"/>
    <cellStyle name="20% - Accent1 2 2 2 2 2 3 2" xfId="74"/>
    <cellStyle name="20% - Accent1 2 2 2 2 2 3 2 2" xfId="75"/>
    <cellStyle name="20% - Accent1 2 2 2 2 2 3 3" xfId="76"/>
    <cellStyle name="20% - Accent1 2 2 2 2 2 4" xfId="77"/>
    <cellStyle name="20% - Accent1 2 2 2 2 2 4 2" xfId="78"/>
    <cellStyle name="20% - Accent1 2 2 2 2 2 5" xfId="79"/>
    <cellStyle name="20% - Accent1 2 2 2 2 2 5 2" xfId="80"/>
    <cellStyle name="20% - Accent1 2 2 2 2 2 6" xfId="81"/>
    <cellStyle name="20% - Accent1 2 2 2 2 3" xfId="82"/>
    <cellStyle name="20% - Accent1 2 2 2 2 3 2" xfId="83"/>
    <cellStyle name="20% - Accent1 2 2 2 2 3 2 2" xfId="84"/>
    <cellStyle name="20% - Accent1 2 2 2 2 3 2 2 2" xfId="85"/>
    <cellStyle name="20% - Accent1 2 2 2 2 3 2 3" xfId="86"/>
    <cellStyle name="20% - Accent1 2 2 2 2 3 3" xfId="87"/>
    <cellStyle name="20% - Accent1 2 2 2 2 3 3 2" xfId="88"/>
    <cellStyle name="20% - Accent1 2 2 2 2 3 4" xfId="89"/>
    <cellStyle name="20% - Accent1 2 2 2 2 3 4 2" xfId="90"/>
    <cellStyle name="20% - Accent1 2 2 2 2 3 5" xfId="91"/>
    <cellStyle name="20% - Accent1 2 2 2 2 4" xfId="92"/>
    <cellStyle name="20% - Accent1 2 2 2 2 4 2" xfId="93"/>
    <cellStyle name="20% - Accent1 2 2 2 2 4 2 2" xfId="94"/>
    <cellStyle name="20% - Accent1 2 2 2 2 4 3" xfId="95"/>
    <cellStyle name="20% - Accent1 2 2 2 2 5" xfId="96"/>
    <cellStyle name="20% - Accent1 2 2 2 2 5 2" xfId="97"/>
    <cellStyle name="20% - Accent1 2 2 2 2 6" xfId="98"/>
    <cellStyle name="20% - Accent1 2 2 2 2 6 2" xfId="99"/>
    <cellStyle name="20% - Accent1 2 2 2 2 7" xfId="100"/>
    <cellStyle name="20% - Accent1 2 2 2 3" xfId="101"/>
    <cellStyle name="20% - Accent1 2 2 2 3 2" xfId="102"/>
    <cellStyle name="20% - Accent1 2 2 2 3 2 2" xfId="103"/>
    <cellStyle name="20% - Accent1 2 2 2 3 2 2 2" xfId="104"/>
    <cellStyle name="20% - Accent1 2 2 2 3 2 2 2 2" xfId="105"/>
    <cellStyle name="20% - Accent1 2 2 2 3 2 2 3" xfId="106"/>
    <cellStyle name="20% - Accent1 2 2 2 3 2 3" xfId="107"/>
    <cellStyle name="20% - Accent1 2 2 2 3 2 3 2" xfId="108"/>
    <cellStyle name="20% - Accent1 2 2 2 3 2 4" xfId="109"/>
    <cellStyle name="20% - Accent1 2 2 2 3 2 4 2" xfId="110"/>
    <cellStyle name="20% - Accent1 2 2 2 3 2 5" xfId="111"/>
    <cellStyle name="20% - Accent1 2 2 2 3 3" xfId="112"/>
    <cellStyle name="20% - Accent1 2 2 2 3 3 2" xfId="113"/>
    <cellStyle name="20% - Accent1 2 2 2 3 3 2 2" xfId="114"/>
    <cellStyle name="20% - Accent1 2 2 2 3 3 3" xfId="115"/>
    <cellStyle name="20% - Accent1 2 2 2 3 4" xfId="116"/>
    <cellStyle name="20% - Accent1 2 2 2 3 4 2" xfId="117"/>
    <cellStyle name="20% - Accent1 2 2 2 3 5" xfId="118"/>
    <cellStyle name="20% - Accent1 2 2 2 3 5 2" xfId="119"/>
    <cellStyle name="20% - Accent1 2 2 2 3 6" xfId="120"/>
    <cellStyle name="20% - Accent1 2 2 2 4" xfId="121"/>
    <cellStyle name="20% - Accent1 2 2 2 4 2" xfId="122"/>
    <cellStyle name="20% - Accent1 2 2 2 4 2 2" xfId="123"/>
    <cellStyle name="20% - Accent1 2 2 2 4 2 2 2" xfId="124"/>
    <cellStyle name="20% - Accent1 2 2 2 4 2 3" xfId="125"/>
    <cellStyle name="20% - Accent1 2 2 2 4 3" xfId="126"/>
    <cellStyle name="20% - Accent1 2 2 2 4 3 2" xfId="127"/>
    <cellStyle name="20% - Accent1 2 2 2 4 4" xfId="128"/>
    <cellStyle name="20% - Accent1 2 2 2 4 4 2" xfId="129"/>
    <cellStyle name="20% - Accent1 2 2 2 4 5" xfId="130"/>
    <cellStyle name="20% - Accent1 2 2 2 5" xfId="131"/>
    <cellStyle name="20% - Accent1 2 2 2 5 2" xfId="132"/>
    <cellStyle name="20% - Accent1 2 2 2 5 2 2" xfId="133"/>
    <cellStyle name="20% - Accent1 2 2 2 5 3" xfId="134"/>
    <cellStyle name="20% - Accent1 2 2 2 6" xfId="135"/>
    <cellStyle name="20% - Accent1 2 2 2 6 2" xfId="136"/>
    <cellStyle name="20% - Accent1 2 2 2 7" xfId="137"/>
    <cellStyle name="20% - Accent1 2 2 2 7 2" xfId="138"/>
    <cellStyle name="20% - Accent1 2 2 2 8" xfId="139"/>
    <cellStyle name="20% - Accent1 2 2 3" xfId="140"/>
    <cellStyle name="20% - Accent1 2 2 3 2" xfId="141"/>
    <cellStyle name="20% - Accent1 2 2 3 2 2" xfId="142"/>
    <cellStyle name="20% - Accent1 2 2 3 2 2 2" xfId="143"/>
    <cellStyle name="20% - Accent1 2 2 3 2 2 2 2" xfId="144"/>
    <cellStyle name="20% - Accent1 2 2 3 2 2 2 2 2" xfId="145"/>
    <cellStyle name="20% - Accent1 2 2 3 2 2 2 3" xfId="146"/>
    <cellStyle name="20% - Accent1 2 2 3 2 2 3" xfId="147"/>
    <cellStyle name="20% - Accent1 2 2 3 2 2 3 2" xfId="148"/>
    <cellStyle name="20% - Accent1 2 2 3 2 2 4" xfId="149"/>
    <cellStyle name="20% - Accent1 2 2 3 2 2 4 2" xfId="150"/>
    <cellStyle name="20% - Accent1 2 2 3 2 2 5" xfId="151"/>
    <cellStyle name="20% - Accent1 2 2 3 2 3" xfId="152"/>
    <cellStyle name="20% - Accent1 2 2 3 2 3 2" xfId="153"/>
    <cellStyle name="20% - Accent1 2 2 3 2 3 2 2" xfId="154"/>
    <cellStyle name="20% - Accent1 2 2 3 2 3 3" xfId="155"/>
    <cellStyle name="20% - Accent1 2 2 3 2 4" xfId="156"/>
    <cellStyle name="20% - Accent1 2 2 3 2 4 2" xfId="157"/>
    <cellStyle name="20% - Accent1 2 2 3 2 5" xfId="158"/>
    <cellStyle name="20% - Accent1 2 2 3 2 5 2" xfId="159"/>
    <cellStyle name="20% - Accent1 2 2 3 2 6" xfId="160"/>
    <cellStyle name="20% - Accent1 2 2 3 3" xfId="161"/>
    <cellStyle name="20% - Accent1 2 2 3 3 2" xfId="162"/>
    <cellStyle name="20% - Accent1 2 2 3 3 2 2" xfId="163"/>
    <cellStyle name="20% - Accent1 2 2 3 3 2 2 2" xfId="164"/>
    <cellStyle name="20% - Accent1 2 2 3 3 2 3" xfId="165"/>
    <cellStyle name="20% - Accent1 2 2 3 3 3" xfId="166"/>
    <cellStyle name="20% - Accent1 2 2 3 3 3 2" xfId="167"/>
    <cellStyle name="20% - Accent1 2 2 3 3 4" xfId="168"/>
    <cellStyle name="20% - Accent1 2 2 3 3 4 2" xfId="169"/>
    <cellStyle name="20% - Accent1 2 2 3 3 5" xfId="170"/>
    <cellStyle name="20% - Accent1 2 2 3 4" xfId="171"/>
    <cellStyle name="20% - Accent1 2 2 3 4 2" xfId="172"/>
    <cellStyle name="20% - Accent1 2 2 3 4 2 2" xfId="173"/>
    <cellStyle name="20% - Accent1 2 2 3 4 3" xfId="174"/>
    <cellStyle name="20% - Accent1 2 2 3 5" xfId="175"/>
    <cellStyle name="20% - Accent1 2 2 3 5 2" xfId="176"/>
    <cellStyle name="20% - Accent1 2 2 3 6" xfId="177"/>
    <cellStyle name="20% - Accent1 2 2 3 6 2" xfId="178"/>
    <cellStyle name="20% - Accent1 2 2 3 7" xfId="179"/>
    <cellStyle name="20% - Accent1 2 2 4" xfId="180"/>
    <cellStyle name="20% - Accent1 2 2 4 2" xfId="181"/>
    <cellStyle name="20% - Accent1 2 2 4 2 2" xfId="182"/>
    <cellStyle name="20% - Accent1 2 2 4 2 2 2" xfId="183"/>
    <cellStyle name="20% - Accent1 2 2 4 2 2 2 2" xfId="184"/>
    <cellStyle name="20% - Accent1 2 2 4 2 2 3" xfId="185"/>
    <cellStyle name="20% - Accent1 2 2 4 2 3" xfId="186"/>
    <cellStyle name="20% - Accent1 2 2 4 2 3 2" xfId="187"/>
    <cellStyle name="20% - Accent1 2 2 4 2 4" xfId="188"/>
    <cellStyle name="20% - Accent1 2 2 4 2 4 2" xfId="189"/>
    <cellStyle name="20% - Accent1 2 2 4 2 5" xfId="190"/>
    <cellStyle name="20% - Accent1 2 2 4 3" xfId="191"/>
    <cellStyle name="20% - Accent1 2 2 4 3 2" xfId="192"/>
    <cellStyle name="20% - Accent1 2 2 4 3 2 2" xfId="193"/>
    <cellStyle name="20% - Accent1 2 2 4 3 3" xfId="194"/>
    <cellStyle name="20% - Accent1 2 2 4 4" xfId="195"/>
    <cellStyle name="20% - Accent1 2 2 4 4 2" xfId="196"/>
    <cellStyle name="20% - Accent1 2 2 4 5" xfId="197"/>
    <cellStyle name="20% - Accent1 2 2 4 5 2" xfId="198"/>
    <cellStyle name="20% - Accent1 2 2 4 6" xfId="199"/>
    <cellStyle name="20% - Accent1 2 2 5" xfId="200"/>
    <cellStyle name="20% - Accent1 2 2 5 2" xfId="201"/>
    <cellStyle name="20% - Accent1 2 2 5 2 2" xfId="202"/>
    <cellStyle name="20% - Accent1 2 2 5 2 2 2" xfId="203"/>
    <cellStyle name="20% - Accent1 2 2 5 2 3" xfId="204"/>
    <cellStyle name="20% - Accent1 2 2 5 3" xfId="205"/>
    <cellStyle name="20% - Accent1 2 2 5 3 2" xfId="206"/>
    <cellStyle name="20% - Accent1 2 2 5 4" xfId="207"/>
    <cellStyle name="20% - Accent1 2 2 5 4 2" xfId="208"/>
    <cellStyle name="20% - Accent1 2 2 5 5" xfId="209"/>
    <cellStyle name="20% - Accent1 2 2 6" xfId="210"/>
    <cellStyle name="20% - Accent1 2 2 6 2" xfId="211"/>
    <cellStyle name="20% - Accent1 2 2 6 2 2" xfId="212"/>
    <cellStyle name="20% - Accent1 2 2 6 3" xfId="213"/>
    <cellStyle name="20% - Accent1 2 2 7" xfId="214"/>
    <cellStyle name="20% - Accent1 2 2 7 2" xfId="215"/>
    <cellStyle name="20% - Accent1 2 2 8" xfId="216"/>
    <cellStyle name="20% - Accent1 2 2 8 2" xfId="217"/>
    <cellStyle name="20% - Accent1 2 2 9" xfId="218"/>
    <cellStyle name="20% - Accent1 2 3" xfId="219"/>
    <cellStyle name="20% - Accent1 2 3 2" xfId="220"/>
    <cellStyle name="20% - Accent1 2 3 2 2" xfId="221"/>
    <cellStyle name="20% - Accent1 2 3 2 2 2" xfId="222"/>
    <cellStyle name="20% - Accent1 2 3 2 2 2 2" xfId="223"/>
    <cellStyle name="20% - Accent1 2 3 2 2 2 2 2" xfId="224"/>
    <cellStyle name="20% - Accent1 2 3 2 2 2 2 2 2" xfId="225"/>
    <cellStyle name="20% - Accent1 2 3 2 2 2 2 3" xfId="226"/>
    <cellStyle name="20% - Accent1 2 3 2 2 2 3" xfId="227"/>
    <cellStyle name="20% - Accent1 2 3 2 2 2 3 2" xfId="228"/>
    <cellStyle name="20% - Accent1 2 3 2 2 2 4" xfId="229"/>
    <cellStyle name="20% - Accent1 2 3 2 2 2 4 2" xfId="230"/>
    <cellStyle name="20% - Accent1 2 3 2 2 2 5" xfId="231"/>
    <cellStyle name="20% - Accent1 2 3 2 2 3" xfId="232"/>
    <cellStyle name="20% - Accent1 2 3 2 2 3 2" xfId="233"/>
    <cellStyle name="20% - Accent1 2 3 2 2 3 2 2" xfId="234"/>
    <cellStyle name="20% - Accent1 2 3 2 2 3 3" xfId="235"/>
    <cellStyle name="20% - Accent1 2 3 2 2 4" xfId="236"/>
    <cellStyle name="20% - Accent1 2 3 2 2 4 2" xfId="237"/>
    <cellStyle name="20% - Accent1 2 3 2 2 5" xfId="238"/>
    <cellStyle name="20% - Accent1 2 3 2 2 5 2" xfId="239"/>
    <cellStyle name="20% - Accent1 2 3 2 2 6" xfId="240"/>
    <cellStyle name="20% - Accent1 2 3 2 3" xfId="241"/>
    <cellStyle name="20% - Accent1 2 3 2 3 2" xfId="242"/>
    <cellStyle name="20% - Accent1 2 3 2 3 2 2" xfId="243"/>
    <cellStyle name="20% - Accent1 2 3 2 3 2 2 2" xfId="244"/>
    <cellStyle name="20% - Accent1 2 3 2 3 2 3" xfId="245"/>
    <cellStyle name="20% - Accent1 2 3 2 3 3" xfId="246"/>
    <cellStyle name="20% - Accent1 2 3 2 3 3 2" xfId="247"/>
    <cellStyle name="20% - Accent1 2 3 2 3 4" xfId="248"/>
    <cellStyle name="20% - Accent1 2 3 2 3 4 2" xfId="249"/>
    <cellStyle name="20% - Accent1 2 3 2 3 5" xfId="250"/>
    <cellStyle name="20% - Accent1 2 3 2 4" xfId="251"/>
    <cellStyle name="20% - Accent1 2 3 2 4 2" xfId="252"/>
    <cellStyle name="20% - Accent1 2 3 2 4 2 2" xfId="253"/>
    <cellStyle name="20% - Accent1 2 3 2 4 3" xfId="254"/>
    <cellStyle name="20% - Accent1 2 3 2 5" xfId="255"/>
    <cellStyle name="20% - Accent1 2 3 2 5 2" xfId="256"/>
    <cellStyle name="20% - Accent1 2 3 2 6" xfId="257"/>
    <cellStyle name="20% - Accent1 2 3 2 6 2" xfId="258"/>
    <cellStyle name="20% - Accent1 2 3 2 7" xfId="259"/>
    <cellStyle name="20% - Accent1 2 3 3" xfId="260"/>
    <cellStyle name="20% - Accent1 2 3 3 2" xfId="261"/>
    <cellStyle name="20% - Accent1 2 3 3 2 2" xfId="262"/>
    <cellStyle name="20% - Accent1 2 3 3 2 2 2" xfId="263"/>
    <cellStyle name="20% - Accent1 2 3 3 2 2 2 2" xfId="264"/>
    <cellStyle name="20% - Accent1 2 3 3 2 2 3" xfId="265"/>
    <cellStyle name="20% - Accent1 2 3 3 2 3" xfId="266"/>
    <cellStyle name="20% - Accent1 2 3 3 2 3 2" xfId="267"/>
    <cellStyle name="20% - Accent1 2 3 3 2 4" xfId="268"/>
    <cellStyle name="20% - Accent1 2 3 3 2 4 2" xfId="269"/>
    <cellStyle name="20% - Accent1 2 3 3 2 5" xfId="270"/>
    <cellStyle name="20% - Accent1 2 3 3 3" xfId="271"/>
    <cellStyle name="20% - Accent1 2 3 3 3 2" xfId="272"/>
    <cellStyle name="20% - Accent1 2 3 3 3 2 2" xfId="273"/>
    <cellStyle name="20% - Accent1 2 3 3 3 3" xfId="274"/>
    <cellStyle name="20% - Accent1 2 3 3 4" xfId="275"/>
    <cellStyle name="20% - Accent1 2 3 3 4 2" xfId="276"/>
    <cellStyle name="20% - Accent1 2 3 3 5" xfId="277"/>
    <cellStyle name="20% - Accent1 2 3 3 5 2" xfId="278"/>
    <cellStyle name="20% - Accent1 2 3 3 6" xfId="279"/>
    <cellStyle name="20% - Accent1 2 3 4" xfId="280"/>
    <cellStyle name="20% - Accent1 2 3 4 2" xfId="281"/>
    <cellStyle name="20% - Accent1 2 3 4 2 2" xfId="282"/>
    <cellStyle name="20% - Accent1 2 3 4 2 2 2" xfId="283"/>
    <cellStyle name="20% - Accent1 2 3 4 2 3" xfId="284"/>
    <cellStyle name="20% - Accent1 2 3 4 3" xfId="285"/>
    <cellStyle name="20% - Accent1 2 3 4 3 2" xfId="286"/>
    <cellStyle name="20% - Accent1 2 3 4 4" xfId="287"/>
    <cellStyle name="20% - Accent1 2 3 4 4 2" xfId="288"/>
    <cellStyle name="20% - Accent1 2 3 4 5" xfId="289"/>
    <cellStyle name="20% - Accent1 2 3 5" xfId="290"/>
    <cellStyle name="20% - Accent1 2 3 5 2" xfId="291"/>
    <cellStyle name="20% - Accent1 2 3 5 2 2" xfId="292"/>
    <cellStyle name="20% - Accent1 2 3 5 3" xfId="293"/>
    <cellStyle name="20% - Accent1 2 3 6" xfId="294"/>
    <cellStyle name="20% - Accent1 2 3 6 2" xfId="295"/>
    <cellStyle name="20% - Accent1 2 3 7" xfId="296"/>
    <cellStyle name="20% - Accent1 2 3 7 2" xfId="297"/>
    <cellStyle name="20% - Accent1 2 3 8" xfId="298"/>
    <cellStyle name="20% - Accent1 2 4" xfId="299"/>
    <cellStyle name="20% - Accent1 2 4 2" xfId="300"/>
    <cellStyle name="20% - Accent1 2 4 2 2" xfId="301"/>
    <cellStyle name="20% - Accent1 2 4 2 2 2" xfId="302"/>
    <cellStyle name="20% - Accent1 2 4 2 2 2 2" xfId="303"/>
    <cellStyle name="20% - Accent1 2 4 2 2 2 2 2" xfId="304"/>
    <cellStyle name="20% - Accent1 2 4 2 2 2 3" xfId="305"/>
    <cellStyle name="20% - Accent1 2 4 2 2 3" xfId="306"/>
    <cellStyle name="20% - Accent1 2 4 2 2 3 2" xfId="307"/>
    <cellStyle name="20% - Accent1 2 4 2 2 4" xfId="308"/>
    <cellStyle name="20% - Accent1 2 4 2 2 4 2" xfId="309"/>
    <cellStyle name="20% - Accent1 2 4 2 2 5" xfId="310"/>
    <cellStyle name="20% - Accent1 2 4 2 3" xfId="311"/>
    <cellStyle name="20% - Accent1 2 4 2 3 2" xfId="312"/>
    <cellStyle name="20% - Accent1 2 4 2 3 2 2" xfId="313"/>
    <cellStyle name="20% - Accent1 2 4 2 3 3" xfId="314"/>
    <cellStyle name="20% - Accent1 2 4 2 4" xfId="315"/>
    <cellStyle name="20% - Accent1 2 4 2 4 2" xfId="316"/>
    <cellStyle name="20% - Accent1 2 4 2 5" xfId="317"/>
    <cellStyle name="20% - Accent1 2 4 2 5 2" xfId="318"/>
    <cellStyle name="20% - Accent1 2 4 2 6" xfId="319"/>
    <cellStyle name="20% - Accent1 2 4 3" xfId="320"/>
    <cellStyle name="20% - Accent1 2 4 3 2" xfId="321"/>
    <cellStyle name="20% - Accent1 2 4 3 2 2" xfId="322"/>
    <cellStyle name="20% - Accent1 2 4 3 2 2 2" xfId="323"/>
    <cellStyle name="20% - Accent1 2 4 3 2 3" xfId="324"/>
    <cellStyle name="20% - Accent1 2 4 3 3" xfId="325"/>
    <cellStyle name="20% - Accent1 2 4 3 3 2" xfId="326"/>
    <cellStyle name="20% - Accent1 2 4 3 4" xfId="327"/>
    <cellStyle name="20% - Accent1 2 4 3 4 2" xfId="328"/>
    <cellStyle name="20% - Accent1 2 4 3 5" xfId="329"/>
    <cellStyle name="20% - Accent1 2 4 4" xfId="330"/>
    <cellStyle name="20% - Accent1 2 4 4 2" xfId="331"/>
    <cellStyle name="20% - Accent1 2 4 4 2 2" xfId="332"/>
    <cellStyle name="20% - Accent1 2 4 4 3" xfId="333"/>
    <cellStyle name="20% - Accent1 2 4 5" xfId="334"/>
    <cellStyle name="20% - Accent1 2 4 5 2" xfId="335"/>
    <cellStyle name="20% - Accent1 2 4 6" xfId="336"/>
    <cellStyle name="20% - Accent1 2 4 6 2" xfId="337"/>
    <cellStyle name="20% - Accent1 2 4 7" xfId="338"/>
    <cellStyle name="20% - Accent1 2 5" xfId="339"/>
    <cellStyle name="20% - Accent1 2 5 2" xfId="340"/>
    <cellStyle name="20% - Accent1 2 5 2 2" xfId="341"/>
    <cellStyle name="20% - Accent1 2 5 2 2 2" xfId="342"/>
    <cellStyle name="20% - Accent1 2 5 2 2 2 2" xfId="343"/>
    <cellStyle name="20% - Accent1 2 5 2 2 3" xfId="344"/>
    <cellStyle name="20% - Accent1 2 5 2 3" xfId="345"/>
    <cellStyle name="20% - Accent1 2 5 2 3 2" xfId="346"/>
    <cellStyle name="20% - Accent1 2 5 2 4" xfId="347"/>
    <cellStyle name="20% - Accent1 2 5 2 4 2" xfId="348"/>
    <cellStyle name="20% - Accent1 2 5 2 5" xfId="349"/>
    <cellStyle name="20% - Accent1 2 5 3" xfId="350"/>
    <cellStyle name="20% - Accent1 2 5 3 2" xfId="351"/>
    <cellStyle name="20% - Accent1 2 5 3 2 2" xfId="352"/>
    <cellStyle name="20% - Accent1 2 5 3 3" xfId="353"/>
    <cellStyle name="20% - Accent1 2 5 4" xfId="354"/>
    <cellStyle name="20% - Accent1 2 5 4 2" xfId="355"/>
    <cellStyle name="20% - Accent1 2 5 5" xfId="356"/>
    <cellStyle name="20% - Accent1 2 5 5 2" xfId="357"/>
    <cellStyle name="20% - Accent1 2 5 6" xfId="358"/>
    <cellStyle name="20% - Accent1 2 6" xfId="359"/>
    <cellStyle name="20% - Accent1 2 6 2" xfId="360"/>
    <cellStyle name="20% - Accent1 2 6 2 2" xfId="361"/>
    <cellStyle name="20% - Accent1 2 6 2 2 2" xfId="362"/>
    <cellStyle name="20% - Accent1 2 6 2 3" xfId="363"/>
    <cellStyle name="20% - Accent1 2 6 3" xfId="364"/>
    <cellStyle name="20% - Accent1 2 6 3 2" xfId="365"/>
    <cellStyle name="20% - Accent1 2 6 4" xfId="366"/>
    <cellStyle name="20% - Accent1 2 6 4 2" xfId="367"/>
    <cellStyle name="20% - Accent1 2 6 5" xfId="368"/>
    <cellStyle name="20% - Accent1 2 7" xfId="369"/>
    <cellStyle name="20% - Accent1 2 7 2" xfId="370"/>
    <cellStyle name="20% - Accent1 2 7 2 2" xfId="371"/>
    <cellStyle name="20% - Accent1 2 7 3" xfId="372"/>
    <cellStyle name="20% - Accent1 2 8" xfId="373"/>
    <cellStyle name="20% - Accent1 2 8 2" xfId="374"/>
    <cellStyle name="20% - Accent1 2 9" xfId="375"/>
    <cellStyle name="20% - Accent1 2 9 2" xfId="376"/>
    <cellStyle name="20% - Accent1 3" xfId="377"/>
    <cellStyle name="20% - Accent1 3 10" xfId="378"/>
    <cellStyle name="20% - Accent1 3 2" xfId="379"/>
    <cellStyle name="20% - Accent1 3 2 2" xfId="380"/>
    <cellStyle name="20% - Accent1 3 2 2 2" xfId="381"/>
    <cellStyle name="20% - Accent1 3 2 2 2 2" xfId="382"/>
    <cellStyle name="20% - Accent1 3 2 2 2 2 2" xfId="383"/>
    <cellStyle name="20% - Accent1 3 2 2 2 2 2 2" xfId="384"/>
    <cellStyle name="20% - Accent1 3 2 2 2 2 2 2 2" xfId="385"/>
    <cellStyle name="20% - Accent1 3 2 2 2 2 2 2 2 2" xfId="386"/>
    <cellStyle name="20% - Accent1 3 2 2 2 2 2 2 3" xfId="387"/>
    <cellStyle name="20% - Accent1 3 2 2 2 2 2 3" xfId="388"/>
    <cellStyle name="20% - Accent1 3 2 2 2 2 2 3 2" xfId="389"/>
    <cellStyle name="20% - Accent1 3 2 2 2 2 2 4" xfId="390"/>
    <cellStyle name="20% - Accent1 3 2 2 2 2 2 4 2" xfId="391"/>
    <cellStyle name="20% - Accent1 3 2 2 2 2 2 5" xfId="392"/>
    <cellStyle name="20% - Accent1 3 2 2 2 2 3" xfId="393"/>
    <cellStyle name="20% - Accent1 3 2 2 2 2 3 2" xfId="394"/>
    <cellStyle name="20% - Accent1 3 2 2 2 2 3 2 2" xfId="395"/>
    <cellStyle name="20% - Accent1 3 2 2 2 2 3 3" xfId="396"/>
    <cellStyle name="20% - Accent1 3 2 2 2 2 4" xfId="397"/>
    <cellStyle name="20% - Accent1 3 2 2 2 2 4 2" xfId="398"/>
    <cellStyle name="20% - Accent1 3 2 2 2 2 5" xfId="399"/>
    <cellStyle name="20% - Accent1 3 2 2 2 2 5 2" xfId="400"/>
    <cellStyle name="20% - Accent1 3 2 2 2 2 6" xfId="401"/>
    <cellStyle name="20% - Accent1 3 2 2 2 3" xfId="402"/>
    <cellStyle name="20% - Accent1 3 2 2 2 3 2" xfId="403"/>
    <cellStyle name="20% - Accent1 3 2 2 2 3 2 2" xfId="404"/>
    <cellStyle name="20% - Accent1 3 2 2 2 3 2 2 2" xfId="405"/>
    <cellStyle name="20% - Accent1 3 2 2 2 3 2 3" xfId="406"/>
    <cellStyle name="20% - Accent1 3 2 2 2 3 3" xfId="407"/>
    <cellStyle name="20% - Accent1 3 2 2 2 3 3 2" xfId="408"/>
    <cellStyle name="20% - Accent1 3 2 2 2 3 4" xfId="409"/>
    <cellStyle name="20% - Accent1 3 2 2 2 3 4 2" xfId="410"/>
    <cellStyle name="20% - Accent1 3 2 2 2 3 5" xfId="411"/>
    <cellStyle name="20% - Accent1 3 2 2 2 4" xfId="412"/>
    <cellStyle name="20% - Accent1 3 2 2 2 4 2" xfId="413"/>
    <cellStyle name="20% - Accent1 3 2 2 2 4 2 2" xfId="414"/>
    <cellStyle name="20% - Accent1 3 2 2 2 4 3" xfId="415"/>
    <cellStyle name="20% - Accent1 3 2 2 2 5" xfId="416"/>
    <cellStyle name="20% - Accent1 3 2 2 2 5 2" xfId="417"/>
    <cellStyle name="20% - Accent1 3 2 2 2 6" xfId="418"/>
    <cellStyle name="20% - Accent1 3 2 2 2 6 2" xfId="419"/>
    <cellStyle name="20% - Accent1 3 2 2 2 7" xfId="420"/>
    <cellStyle name="20% - Accent1 3 2 2 3" xfId="421"/>
    <cellStyle name="20% - Accent1 3 2 2 3 2" xfId="422"/>
    <cellStyle name="20% - Accent1 3 2 2 3 2 2" xfId="423"/>
    <cellStyle name="20% - Accent1 3 2 2 3 2 2 2" xfId="424"/>
    <cellStyle name="20% - Accent1 3 2 2 3 2 2 2 2" xfId="425"/>
    <cellStyle name="20% - Accent1 3 2 2 3 2 2 3" xfId="426"/>
    <cellStyle name="20% - Accent1 3 2 2 3 2 3" xfId="427"/>
    <cellStyle name="20% - Accent1 3 2 2 3 2 3 2" xfId="428"/>
    <cellStyle name="20% - Accent1 3 2 2 3 2 4" xfId="429"/>
    <cellStyle name="20% - Accent1 3 2 2 3 2 4 2" xfId="430"/>
    <cellStyle name="20% - Accent1 3 2 2 3 2 5" xfId="431"/>
    <cellStyle name="20% - Accent1 3 2 2 3 3" xfId="432"/>
    <cellStyle name="20% - Accent1 3 2 2 3 3 2" xfId="433"/>
    <cellStyle name="20% - Accent1 3 2 2 3 3 2 2" xfId="434"/>
    <cellStyle name="20% - Accent1 3 2 2 3 3 3" xfId="435"/>
    <cellStyle name="20% - Accent1 3 2 2 3 4" xfId="436"/>
    <cellStyle name="20% - Accent1 3 2 2 3 4 2" xfId="437"/>
    <cellStyle name="20% - Accent1 3 2 2 3 5" xfId="438"/>
    <cellStyle name="20% - Accent1 3 2 2 3 5 2" xfId="439"/>
    <cellStyle name="20% - Accent1 3 2 2 3 6" xfId="440"/>
    <cellStyle name="20% - Accent1 3 2 2 4" xfId="441"/>
    <cellStyle name="20% - Accent1 3 2 2 4 2" xfId="442"/>
    <cellStyle name="20% - Accent1 3 2 2 4 2 2" xfId="443"/>
    <cellStyle name="20% - Accent1 3 2 2 4 2 2 2" xfId="444"/>
    <cellStyle name="20% - Accent1 3 2 2 4 2 3" xfId="445"/>
    <cellStyle name="20% - Accent1 3 2 2 4 3" xfId="446"/>
    <cellStyle name="20% - Accent1 3 2 2 4 3 2" xfId="447"/>
    <cellStyle name="20% - Accent1 3 2 2 4 4" xfId="448"/>
    <cellStyle name="20% - Accent1 3 2 2 4 4 2" xfId="449"/>
    <cellStyle name="20% - Accent1 3 2 2 4 5" xfId="450"/>
    <cellStyle name="20% - Accent1 3 2 2 5" xfId="451"/>
    <cellStyle name="20% - Accent1 3 2 2 5 2" xfId="452"/>
    <cellStyle name="20% - Accent1 3 2 2 5 2 2" xfId="453"/>
    <cellStyle name="20% - Accent1 3 2 2 5 3" xfId="454"/>
    <cellStyle name="20% - Accent1 3 2 2 6" xfId="455"/>
    <cellStyle name="20% - Accent1 3 2 2 6 2" xfId="456"/>
    <cellStyle name="20% - Accent1 3 2 2 7" xfId="457"/>
    <cellStyle name="20% - Accent1 3 2 2 7 2" xfId="458"/>
    <cellStyle name="20% - Accent1 3 2 2 8" xfId="459"/>
    <cellStyle name="20% - Accent1 3 2 3" xfId="460"/>
    <cellStyle name="20% - Accent1 3 2 3 2" xfId="461"/>
    <cellStyle name="20% - Accent1 3 2 3 2 2" xfId="462"/>
    <cellStyle name="20% - Accent1 3 2 3 2 2 2" xfId="463"/>
    <cellStyle name="20% - Accent1 3 2 3 2 2 2 2" xfId="464"/>
    <cellStyle name="20% - Accent1 3 2 3 2 2 2 2 2" xfId="465"/>
    <cellStyle name="20% - Accent1 3 2 3 2 2 2 3" xfId="466"/>
    <cellStyle name="20% - Accent1 3 2 3 2 2 3" xfId="467"/>
    <cellStyle name="20% - Accent1 3 2 3 2 2 3 2" xfId="468"/>
    <cellStyle name="20% - Accent1 3 2 3 2 2 4" xfId="469"/>
    <cellStyle name="20% - Accent1 3 2 3 2 2 4 2" xfId="470"/>
    <cellStyle name="20% - Accent1 3 2 3 2 2 5" xfId="471"/>
    <cellStyle name="20% - Accent1 3 2 3 2 3" xfId="472"/>
    <cellStyle name="20% - Accent1 3 2 3 2 3 2" xfId="473"/>
    <cellStyle name="20% - Accent1 3 2 3 2 3 2 2" xfId="474"/>
    <cellStyle name="20% - Accent1 3 2 3 2 3 3" xfId="475"/>
    <cellStyle name="20% - Accent1 3 2 3 2 4" xfId="476"/>
    <cellStyle name="20% - Accent1 3 2 3 2 4 2" xfId="477"/>
    <cellStyle name="20% - Accent1 3 2 3 2 5" xfId="478"/>
    <cellStyle name="20% - Accent1 3 2 3 2 5 2" xfId="479"/>
    <cellStyle name="20% - Accent1 3 2 3 2 6" xfId="480"/>
    <cellStyle name="20% - Accent1 3 2 3 3" xfId="481"/>
    <cellStyle name="20% - Accent1 3 2 3 3 2" xfId="482"/>
    <cellStyle name="20% - Accent1 3 2 3 3 2 2" xfId="483"/>
    <cellStyle name="20% - Accent1 3 2 3 3 2 2 2" xfId="484"/>
    <cellStyle name="20% - Accent1 3 2 3 3 2 3" xfId="485"/>
    <cellStyle name="20% - Accent1 3 2 3 3 3" xfId="486"/>
    <cellStyle name="20% - Accent1 3 2 3 3 3 2" xfId="487"/>
    <cellStyle name="20% - Accent1 3 2 3 3 4" xfId="488"/>
    <cellStyle name="20% - Accent1 3 2 3 3 4 2" xfId="489"/>
    <cellStyle name="20% - Accent1 3 2 3 3 5" xfId="490"/>
    <cellStyle name="20% - Accent1 3 2 3 4" xfId="491"/>
    <cellStyle name="20% - Accent1 3 2 3 4 2" xfId="492"/>
    <cellStyle name="20% - Accent1 3 2 3 4 2 2" xfId="493"/>
    <cellStyle name="20% - Accent1 3 2 3 4 3" xfId="494"/>
    <cellStyle name="20% - Accent1 3 2 3 5" xfId="495"/>
    <cellStyle name="20% - Accent1 3 2 3 5 2" xfId="496"/>
    <cellStyle name="20% - Accent1 3 2 3 6" xfId="497"/>
    <cellStyle name="20% - Accent1 3 2 3 6 2" xfId="498"/>
    <cellStyle name="20% - Accent1 3 2 3 7" xfId="499"/>
    <cellStyle name="20% - Accent1 3 2 4" xfId="500"/>
    <cellStyle name="20% - Accent1 3 2 4 2" xfId="501"/>
    <cellStyle name="20% - Accent1 3 2 4 2 2" xfId="502"/>
    <cellStyle name="20% - Accent1 3 2 4 2 2 2" xfId="503"/>
    <cellStyle name="20% - Accent1 3 2 4 2 2 2 2" xfId="504"/>
    <cellStyle name="20% - Accent1 3 2 4 2 2 3" xfId="505"/>
    <cellStyle name="20% - Accent1 3 2 4 2 3" xfId="506"/>
    <cellStyle name="20% - Accent1 3 2 4 2 3 2" xfId="507"/>
    <cellStyle name="20% - Accent1 3 2 4 2 4" xfId="508"/>
    <cellStyle name="20% - Accent1 3 2 4 2 4 2" xfId="509"/>
    <cellStyle name="20% - Accent1 3 2 4 2 5" xfId="510"/>
    <cellStyle name="20% - Accent1 3 2 4 3" xfId="511"/>
    <cellStyle name="20% - Accent1 3 2 4 3 2" xfId="512"/>
    <cellStyle name="20% - Accent1 3 2 4 3 2 2" xfId="513"/>
    <cellStyle name="20% - Accent1 3 2 4 3 3" xfId="514"/>
    <cellStyle name="20% - Accent1 3 2 4 4" xfId="515"/>
    <cellStyle name="20% - Accent1 3 2 4 4 2" xfId="516"/>
    <cellStyle name="20% - Accent1 3 2 4 5" xfId="517"/>
    <cellStyle name="20% - Accent1 3 2 4 5 2" xfId="518"/>
    <cellStyle name="20% - Accent1 3 2 4 6" xfId="519"/>
    <cellStyle name="20% - Accent1 3 2 5" xfId="520"/>
    <cellStyle name="20% - Accent1 3 2 5 2" xfId="521"/>
    <cellStyle name="20% - Accent1 3 2 5 2 2" xfId="522"/>
    <cellStyle name="20% - Accent1 3 2 5 2 2 2" xfId="523"/>
    <cellStyle name="20% - Accent1 3 2 5 2 3" xfId="524"/>
    <cellStyle name="20% - Accent1 3 2 5 3" xfId="525"/>
    <cellStyle name="20% - Accent1 3 2 5 3 2" xfId="526"/>
    <cellStyle name="20% - Accent1 3 2 5 4" xfId="527"/>
    <cellStyle name="20% - Accent1 3 2 5 4 2" xfId="528"/>
    <cellStyle name="20% - Accent1 3 2 5 5" xfId="529"/>
    <cellStyle name="20% - Accent1 3 2 6" xfId="530"/>
    <cellStyle name="20% - Accent1 3 2 6 2" xfId="531"/>
    <cellStyle name="20% - Accent1 3 2 6 2 2" xfId="532"/>
    <cellStyle name="20% - Accent1 3 2 6 3" xfId="533"/>
    <cellStyle name="20% - Accent1 3 2 7" xfId="534"/>
    <cellStyle name="20% - Accent1 3 2 7 2" xfId="535"/>
    <cellStyle name="20% - Accent1 3 2 8" xfId="536"/>
    <cellStyle name="20% - Accent1 3 2 8 2" xfId="537"/>
    <cellStyle name="20% - Accent1 3 2 9" xfId="538"/>
    <cellStyle name="20% - Accent1 3 3" xfId="539"/>
    <cellStyle name="20% - Accent1 3 3 2" xfId="540"/>
    <cellStyle name="20% - Accent1 3 3 2 2" xfId="541"/>
    <cellStyle name="20% - Accent1 3 3 2 2 2" xfId="542"/>
    <cellStyle name="20% - Accent1 3 3 2 2 2 2" xfId="543"/>
    <cellStyle name="20% - Accent1 3 3 2 2 2 2 2" xfId="544"/>
    <cellStyle name="20% - Accent1 3 3 2 2 2 2 2 2" xfId="545"/>
    <cellStyle name="20% - Accent1 3 3 2 2 2 2 3" xfId="546"/>
    <cellStyle name="20% - Accent1 3 3 2 2 2 3" xfId="547"/>
    <cellStyle name="20% - Accent1 3 3 2 2 2 3 2" xfId="548"/>
    <cellStyle name="20% - Accent1 3 3 2 2 2 4" xfId="549"/>
    <cellStyle name="20% - Accent1 3 3 2 2 2 4 2" xfId="550"/>
    <cellStyle name="20% - Accent1 3 3 2 2 2 5" xfId="551"/>
    <cellStyle name="20% - Accent1 3 3 2 2 3" xfId="552"/>
    <cellStyle name="20% - Accent1 3 3 2 2 3 2" xfId="553"/>
    <cellStyle name="20% - Accent1 3 3 2 2 3 2 2" xfId="554"/>
    <cellStyle name="20% - Accent1 3 3 2 2 3 3" xfId="555"/>
    <cellStyle name="20% - Accent1 3 3 2 2 4" xfId="556"/>
    <cellStyle name="20% - Accent1 3 3 2 2 4 2" xfId="557"/>
    <cellStyle name="20% - Accent1 3 3 2 2 5" xfId="558"/>
    <cellStyle name="20% - Accent1 3 3 2 2 5 2" xfId="559"/>
    <cellStyle name="20% - Accent1 3 3 2 2 6" xfId="560"/>
    <cellStyle name="20% - Accent1 3 3 2 3" xfId="561"/>
    <cellStyle name="20% - Accent1 3 3 2 3 2" xfId="562"/>
    <cellStyle name="20% - Accent1 3 3 2 3 2 2" xfId="563"/>
    <cellStyle name="20% - Accent1 3 3 2 3 2 2 2" xfId="564"/>
    <cellStyle name="20% - Accent1 3 3 2 3 2 3" xfId="565"/>
    <cellStyle name="20% - Accent1 3 3 2 3 3" xfId="566"/>
    <cellStyle name="20% - Accent1 3 3 2 3 3 2" xfId="567"/>
    <cellStyle name="20% - Accent1 3 3 2 3 4" xfId="568"/>
    <cellStyle name="20% - Accent1 3 3 2 3 4 2" xfId="569"/>
    <cellStyle name="20% - Accent1 3 3 2 3 5" xfId="570"/>
    <cellStyle name="20% - Accent1 3 3 2 4" xfId="571"/>
    <cellStyle name="20% - Accent1 3 3 2 4 2" xfId="572"/>
    <cellStyle name="20% - Accent1 3 3 2 4 2 2" xfId="573"/>
    <cellStyle name="20% - Accent1 3 3 2 4 3" xfId="574"/>
    <cellStyle name="20% - Accent1 3 3 2 5" xfId="575"/>
    <cellStyle name="20% - Accent1 3 3 2 5 2" xfId="576"/>
    <cellStyle name="20% - Accent1 3 3 2 6" xfId="577"/>
    <cellStyle name="20% - Accent1 3 3 2 6 2" xfId="578"/>
    <cellStyle name="20% - Accent1 3 3 2 7" xfId="579"/>
    <cellStyle name="20% - Accent1 3 3 3" xfId="580"/>
    <cellStyle name="20% - Accent1 3 3 3 2" xfId="581"/>
    <cellStyle name="20% - Accent1 3 3 3 2 2" xfId="582"/>
    <cellStyle name="20% - Accent1 3 3 3 2 2 2" xfId="583"/>
    <cellStyle name="20% - Accent1 3 3 3 2 2 2 2" xfId="584"/>
    <cellStyle name="20% - Accent1 3 3 3 2 2 3" xfId="585"/>
    <cellStyle name="20% - Accent1 3 3 3 2 3" xfId="586"/>
    <cellStyle name="20% - Accent1 3 3 3 2 3 2" xfId="587"/>
    <cellStyle name="20% - Accent1 3 3 3 2 4" xfId="588"/>
    <cellStyle name="20% - Accent1 3 3 3 2 4 2" xfId="589"/>
    <cellStyle name="20% - Accent1 3 3 3 2 5" xfId="590"/>
    <cellStyle name="20% - Accent1 3 3 3 3" xfId="591"/>
    <cellStyle name="20% - Accent1 3 3 3 3 2" xfId="592"/>
    <cellStyle name="20% - Accent1 3 3 3 3 2 2" xfId="593"/>
    <cellStyle name="20% - Accent1 3 3 3 3 3" xfId="594"/>
    <cellStyle name="20% - Accent1 3 3 3 4" xfId="595"/>
    <cellStyle name="20% - Accent1 3 3 3 4 2" xfId="596"/>
    <cellStyle name="20% - Accent1 3 3 3 5" xfId="597"/>
    <cellStyle name="20% - Accent1 3 3 3 5 2" xfId="598"/>
    <cellStyle name="20% - Accent1 3 3 3 6" xfId="599"/>
    <cellStyle name="20% - Accent1 3 3 4" xfId="600"/>
    <cellStyle name="20% - Accent1 3 3 4 2" xfId="601"/>
    <cellStyle name="20% - Accent1 3 3 4 2 2" xfId="602"/>
    <cellStyle name="20% - Accent1 3 3 4 2 2 2" xfId="603"/>
    <cellStyle name="20% - Accent1 3 3 4 2 3" xfId="604"/>
    <cellStyle name="20% - Accent1 3 3 4 3" xfId="605"/>
    <cellStyle name="20% - Accent1 3 3 4 3 2" xfId="606"/>
    <cellStyle name="20% - Accent1 3 3 4 4" xfId="607"/>
    <cellStyle name="20% - Accent1 3 3 4 4 2" xfId="608"/>
    <cellStyle name="20% - Accent1 3 3 4 5" xfId="609"/>
    <cellStyle name="20% - Accent1 3 3 5" xfId="610"/>
    <cellStyle name="20% - Accent1 3 3 5 2" xfId="611"/>
    <cellStyle name="20% - Accent1 3 3 5 2 2" xfId="612"/>
    <cellStyle name="20% - Accent1 3 3 5 3" xfId="613"/>
    <cellStyle name="20% - Accent1 3 3 6" xfId="614"/>
    <cellStyle name="20% - Accent1 3 3 6 2" xfId="615"/>
    <cellStyle name="20% - Accent1 3 3 7" xfId="616"/>
    <cellStyle name="20% - Accent1 3 3 7 2" xfId="617"/>
    <cellStyle name="20% - Accent1 3 3 8" xfId="618"/>
    <cellStyle name="20% - Accent1 3 4" xfId="619"/>
    <cellStyle name="20% - Accent1 3 4 2" xfId="620"/>
    <cellStyle name="20% - Accent1 3 4 2 2" xfId="621"/>
    <cellStyle name="20% - Accent1 3 4 2 2 2" xfId="622"/>
    <cellStyle name="20% - Accent1 3 4 2 2 2 2" xfId="623"/>
    <cellStyle name="20% - Accent1 3 4 2 2 2 2 2" xfId="624"/>
    <cellStyle name="20% - Accent1 3 4 2 2 2 3" xfId="625"/>
    <cellStyle name="20% - Accent1 3 4 2 2 3" xfId="626"/>
    <cellStyle name="20% - Accent1 3 4 2 2 3 2" xfId="627"/>
    <cellStyle name="20% - Accent1 3 4 2 2 4" xfId="628"/>
    <cellStyle name="20% - Accent1 3 4 2 2 4 2" xfId="629"/>
    <cellStyle name="20% - Accent1 3 4 2 2 5" xfId="630"/>
    <cellStyle name="20% - Accent1 3 4 2 3" xfId="631"/>
    <cellStyle name="20% - Accent1 3 4 2 3 2" xfId="632"/>
    <cellStyle name="20% - Accent1 3 4 2 3 2 2" xfId="633"/>
    <cellStyle name="20% - Accent1 3 4 2 3 3" xfId="634"/>
    <cellStyle name="20% - Accent1 3 4 2 4" xfId="635"/>
    <cellStyle name="20% - Accent1 3 4 2 4 2" xfId="636"/>
    <cellStyle name="20% - Accent1 3 4 2 5" xfId="637"/>
    <cellStyle name="20% - Accent1 3 4 2 5 2" xfId="638"/>
    <cellStyle name="20% - Accent1 3 4 2 6" xfId="639"/>
    <cellStyle name="20% - Accent1 3 4 3" xfId="640"/>
    <cellStyle name="20% - Accent1 3 4 3 2" xfId="641"/>
    <cellStyle name="20% - Accent1 3 4 3 2 2" xfId="642"/>
    <cellStyle name="20% - Accent1 3 4 3 2 2 2" xfId="643"/>
    <cellStyle name="20% - Accent1 3 4 3 2 3" xfId="644"/>
    <cellStyle name="20% - Accent1 3 4 3 3" xfId="645"/>
    <cellStyle name="20% - Accent1 3 4 3 3 2" xfId="646"/>
    <cellStyle name="20% - Accent1 3 4 3 4" xfId="647"/>
    <cellStyle name="20% - Accent1 3 4 3 4 2" xfId="648"/>
    <cellStyle name="20% - Accent1 3 4 3 5" xfId="649"/>
    <cellStyle name="20% - Accent1 3 4 4" xfId="650"/>
    <cellStyle name="20% - Accent1 3 4 4 2" xfId="651"/>
    <cellStyle name="20% - Accent1 3 4 4 2 2" xfId="652"/>
    <cellStyle name="20% - Accent1 3 4 4 3" xfId="653"/>
    <cellStyle name="20% - Accent1 3 4 5" xfId="654"/>
    <cellStyle name="20% - Accent1 3 4 5 2" xfId="655"/>
    <cellStyle name="20% - Accent1 3 4 6" xfId="656"/>
    <cellStyle name="20% - Accent1 3 4 6 2" xfId="657"/>
    <cellStyle name="20% - Accent1 3 4 7" xfId="658"/>
    <cellStyle name="20% - Accent1 3 5" xfId="659"/>
    <cellStyle name="20% - Accent1 3 5 2" xfId="660"/>
    <cellStyle name="20% - Accent1 3 5 2 2" xfId="661"/>
    <cellStyle name="20% - Accent1 3 5 2 2 2" xfId="662"/>
    <cellStyle name="20% - Accent1 3 5 2 2 2 2" xfId="663"/>
    <cellStyle name="20% - Accent1 3 5 2 2 3" xfId="664"/>
    <cellStyle name="20% - Accent1 3 5 2 3" xfId="665"/>
    <cellStyle name="20% - Accent1 3 5 2 3 2" xfId="666"/>
    <cellStyle name="20% - Accent1 3 5 2 4" xfId="667"/>
    <cellStyle name="20% - Accent1 3 5 2 4 2" xfId="668"/>
    <cellStyle name="20% - Accent1 3 5 2 5" xfId="669"/>
    <cellStyle name="20% - Accent1 3 5 3" xfId="670"/>
    <cellStyle name="20% - Accent1 3 5 3 2" xfId="671"/>
    <cellStyle name="20% - Accent1 3 5 3 2 2" xfId="672"/>
    <cellStyle name="20% - Accent1 3 5 3 3" xfId="673"/>
    <cellStyle name="20% - Accent1 3 5 4" xfId="674"/>
    <cellStyle name="20% - Accent1 3 5 4 2" xfId="675"/>
    <cellStyle name="20% - Accent1 3 5 5" xfId="676"/>
    <cellStyle name="20% - Accent1 3 5 5 2" xfId="677"/>
    <cellStyle name="20% - Accent1 3 5 6" xfId="678"/>
    <cellStyle name="20% - Accent1 3 6" xfId="679"/>
    <cellStyle name="20% - Accent1 3 6 2" xfId="680"/>
    <cellStyle name="20% - Accent1 3 6 2 2" xfId="681"/>
    <cellStyle name="20% - Accent1 3 6 2 2 2" xfId="682"/>
    <cellStyle name="20% - Accent1 3 6 2 3" xfId="683"/>
    <cellStyle name="20% - Accent1 3 6 3" xfId="684"/>
    <cellStyle name="20% - Accent1 3 6 3 2" xfId="685"/>
    <cellStyle name="20% - Accent1 3 6 4" xfId="686"/>
    <cellStyle name="20% - Accent1 3 6 4 2" xfId="687"/>
    <cellStyle name="20% - Accent1 3 6 5" xfId="688"/>
    <cellStyle name="20% - Accent1 3 7" xfId="689"/>
    <cellStyle name="20% - Accent1 3 7 2" xfId="690"/>
    <cellStyle name="20% - Accent1 3 7 2 2" xfId="691"/>
    <cellStyle name="20% - Accent1 3 7 3" xfId="692"/>
    <cellStyle name="20% - Accent1 3 8" xfId="693"/>
    <cellStyle name="20% - Accent1 3 8 2" xfId="694"/>
    <cellStyle name="20% - Accent1 3 9" xfId="695"/>
    <cellStyle name="20% - Accent1 3 9 2" xfId="696"/>
    <cellStyle name="20% - Accent1 4" xfId="697"/>
    <cellStyle name="20% - Accent1 4 10" xfId="698"/>
    <cellStyle name="20% - Accent1 4 2" xfId="699"/>
    <cellStyle name="20% - Accent1 4 2 2" xfId="700"/>
    <cellStyle name="20% - Accent1 4 2 2 2" xfId="701"/>
    <cellStyle name="20% - Accent1 4 2 2 2 2" xfId="702"/>
    <cellStyle name="20% - Accent1 4 2 2 2 2 2" xfId="703"/>
    <cellStyle name="20% - Accent1 4 2 2 2 2 2 2" xfId="704"/>
    <cellStyle name="20% - Accent1 4 2 2 2 2 2 2 2" xfId="705"/>
    <cellStyle name="20% - Accent1 4 2 2 2 2 2 3" xfId="706"/>
    <cellStyle name="20% - Accent1 4 2 2 2 2 3" xfId="707"/>
    <cellStyle name="20% - Accent1 4 2 2 2 2 3 2" xfId="708"/>
    <cellStyle name="20% - Accent1 4 2 2 2 2 4" xfId="709"/>
    <cellStyle name="20% - Accent1 4 2 2 2 2 4 2" xfId="710"/>
    <cellStyle name="20% - Accent1 4 2 2 2 2 5" xfId="711"/>
    <cellStyle name="20% - Accent1 4 2 2 2 3" xfId="712"/>
    <cellStyle name="20% - Accent1 4 2 2 2 3 2" xfId="713"/>
    <cellStyle name="20% - Accent1 4 2 2 2 3 2 2" xfId="714"/>
    <cellStyle name="20% - Accent1 4 2 2 2 3 3" xfId="715"/>
    <cellStyle name="20% - Accent1 4 2 2 2 4" xfId="716"/>
    <cellStyle name="20% - Accent1 4 2 2 2 4 2" xfId="717"/>
    <cellStyle name="20% - Accent1 4 2 2 2 5" xfId="718"/>
    <cellStyle name="20% - Accent1 4 2 2 2 5 2" xfId="719"/>
    <cellStyle name="20% - Accent1 4 2 2 2 6" xfId="720"/>
    <cellStyle name="20% - Accent1 4 2 2 3" xfId="721"/>
    <cellStyle name="20% - Accent1 4 2 2 3 2" xfId="722"/>
    <cellStyle name="20% - Accent1 4 2 2 3 2 2" xfId="723"/>
    <cellStyle name="20% - Accent1 4 2 2 3 2 2 2" xfId="724"/>
    <cellStyle name="20% - Accent1 4 2 2 3 2 3" xfId="725"/>
    <cellStyle name="20% - Accent1 4 2 2 3 3" xfId="726"/>
    <cellStyle name="20% - Accent1 4 2 2 3 3 2" xfId="727"/>
    <cellStyle name="20% - Accent1 4 2 2 3 4" xfId="728"/>
    <cellStyle name="20% - Accent1 4 2 2 3 4 2" xfId="729"/>
    <cellStyle name="20% - Accent1 4 2 2 3 5" xfId="730"/>
    <cellStyle name="20% - Accent1 4 2 2 4" xfId="731"/>
    <cellStyle name="20% - Accent1 4 2 2 4 2" xfId="732"/>
    <cellStyle name="20% - Accent1 4 2 2 4 2 2" xfId="733"/>
    <cellStyle name="20% - Accent1 4 2 2 4 3" xfId="734"/>
    <cellStyle name="20% - Accent1 4 2 2 5" xfId="735"/>
    <cellStyle name="20% - Accent1 4 2 2 5 2" xfId="736"/>
    <cellStyle name="20% - Accent1 4 2 2 6" xfId="737"/>
    <cellStyle name="20% - Accent1 4 2 2 6 2" xfId="738"/>
    <cellStyle name="20% - Accent1 4 2 2 7" xfId="739"/>
    <cellStyle name="20% - Accent1 4 2 3" xfId="740"/>
    <cellStyle name="20% - Accent1 4 2 3 2" xfId="741"/>
    <cellStyle name="20% - Accent1 4 2 3 2 2" xfId="742"/>
    <cellStyle name="20% - Accent1 4 2 3 2 2 2" xfId="743"/>
    <cellStyle name="20% - Accent1 4 2 3 2 2 2 2" xfId="744"/>
    <cellStyle name="20% - Accent1 4 2 3 2 2 3" xfId="745"/>
    <cellStyle name="20% - Accent1 4 2 3 2 3" xfId="746"/>
    <cellStyle name="20% - Accent1 4 2 3 2 3 2" xfId="747"/>
    <cellStyle name="20% - Accent1 4 2 3 2 4" xfId="748"/>
    <cellStyle name="20% - Accent1 4 2 3 2 4 2" xfId="749"/>
    <cellStyle name="20% - Accent1 4 2 3 2 5" xfId="750"/>
    <cellStyle name="20% - Accent1 4 2 3 3" xfId="751"/>
    <cellStyle name="20% - Accent1 4 2 3 3 2" xfId="752"/>
    <cellStyle name="20% - Accent1 4 2 3 3 2 2" xfId="753"/>
    <cellStyle name="20% - Accent1 4 2 3 3 3" xfId="754"/>
    <cellStyle name="20% - Accent1 4 2 3 4" xfId="755"/>
    <cellStyle name="20% - Accent1 4 2 3 4 2" xfId="756"/>
    <cellStyle name="20% - Accent1 4 2 3 5" xfId="757"/>
    <cellStyle name="20% - Accent1 4 2 3 5 2" xfId="758"/>
    <cellStyle name="20% - Accent1 4 2 3 6" xfId="759"/>
    <cellStyle name="20% - Accent1 4 2 4" xfId="760"/>
    <cellStyle name="20% - Accent1 4 2 4 2" xfId="761"/>
    <cellStyle name="20% - Accent1 4 2 4 2 2" xfId="762"/>
    <cellStyle name="20% - Accent1 4 2 4 2 2 2" xfId="763"/>
    <cellStyle name="20% - Accent1 4 2 4 2 3" xfId="764"/>
    <cellStyle name="20% - Accent1 4 2 4 3" xfId="765"/>
    <cellStyle name="20% - Accent1 4 2 4 3 2" xfId="766"/>
    <cellStyle name="20% - Accent1 4 2 4 4" xfId="767"/>
    <cellStyle name="20% - Accent1 4 2 4 4 2" xfId="768"/>
    <cellStyle name="20% - Accent1 4 2 4 5" xfId="769"/>
    <cellStyle name="20% - Accent1 4 2 5" xfId="770"/>
    <cellStyle name="20% - Accent1 4 2 5 2" xfId="771"/>
    <cellStyle name="20% - Accent1 4 2 5 2 2" xfId="772"/>
    <cellStyle name="20% - Accent1 4 2 5 3" xfId="773"/>
    <cellStyle name="20% - Accent1 4 2 6" xfId="774"/>
    <cellStyle name="20% - Accent1 4 2 6 2" xfId="775"/>
    <cellStyle name="20% - Accent1 4 2 7" xfId="776"/>
    <cellStyle name="20% - Accent1 4 2 7 2" xfId="777"/>
    <cellStyle name="20% - Accent1 4 2 8" xfId="778"/>
    <cellStyle name="20% - Accent1 4 3" xfId="779"/>
    <cellStyle name="20% - Accent1 4 3 2" xfId="780"/>
    <cellStyle name="20% - Accent1 4 3 2 2" xfId="781"/>
    <cellStyle name="20% - Accent1 4 3 2 2 2" xfId="782"/>
    <cellStyle name="20% - Accent1 4 3 2 2 2 2" xfId="783"/>
    <cellStyle name="20% - Accent1 4 3 2 2 2 2 2" xfId="784"/>
    <cellStyle name="20% - Accent1 4 3 2 2 2 3" xfId="785"/>
    <cellStyle name="20% - Accent1 4 3 2 2 3" xfId="786"/>
    <cellStyle name="20% - Accent1 4 3 2 2 3 2" xfId="787"/>
    <cellStyle name="20% - Accent1 4 3 2 2 4" xfId="788"/>
    <cellStyle name="20% - Accent1 4 3 2 2 4 2" xfId="789"/>
    <cellStyle name="20% - Accent1 4 3 2 2 5" xfId="790"/>
    <cellStyle name="20% - Accent1 4 3 2 3" xfId="791"/>
    <cellStyle name="20% - Accent1 4 3 2 3 2" xfId="792"/>
    <cellStyle name="20% - Accent1 4 3 2 3 2 2" xfId="793"/>
    <cellStyle name="20% - Accent1 4 3 2 3 3" xfId="794"/>
    <cellStyle name="20% - Accent1 4 3 2 4" xfId="795"/>
    <cellStyle name="20% - Accent1 4 3 2 4 2" xfId="796"/>
    <cellStyle name="20% - Accent1 4 3 2 5" xfId="797"/>
    <cellStyle name="20% - Accent1 4 3 2 5 2" xfId="798"/>
    <cellStyle name="20% - Accent1 4 3 2 6" xfId="799"/>
    <cellStyle name="20% - Accent1 4 3 3" xfId="800"/>
    <cellStyle name="20% - Accent1 4 3 3 2" xfId="801"/>
    <cellStyle name="20% - Accent1 4 3 3 2 2" xfId="802"/>
    <cellStyle name="20% - Accent1 4 3 3 2 2 2" xfId="803"/>
    <cellStyle name="20% - Accent1 4 3 3 2 3" xfId="804"/>
    <cellStyle name="20% - Accent1 4 3 3 3" xfId="805"/>
    <cellStyle name="20% - Accent1 4 3 3 3 2" xfId="806"/>
    <cellStyle name="20% - Accent1 4 3 3 4" xfId="807"/>
    <cellStyle name="20% - Accent1 4 3 3 4 2" xfId="808"/>
    <cellStyle name="20% - Accent1 4 3 3 5" xfId="809"/>
    <cellStyle name="20% - Accent1 4 3 4" xfId="810"/>
    <cellStyle name="20% - Accent1 4 3 4 2" xfId="811"/>
    <cellStyle name="20% - Accent1 4 3 4 2 2" xfId="812"/>
    <cellStyle name="20% - Accent1 4 3 4 3" xfId="813"/>
    <cellStyle name="20% - Accent1 4 3 5" xfId="814"/>
    <cellStyle name="20% - Accent1 4 3 5 2" xfId="815"/>
    <cellStyle name="20% - Accent1 4 3 6" xfId="816"/>
    <cellStyle name="20% - Accent1 4 3 6 2" xfId="817"/>
    <cellStyle name="20% - Accent1 4 3 7" xfId="818"/>
    <cellStyle name="20% - Accent1 4 4" xfId="819"/>
    <cellStyle name="20% - Accent1 4 4 2" xfId="820"/>
    <cellStyle name="20% - Accent1 4 4 2 2" xfId="821"/>
    <cellStyle name="20% - Accent1 4 4 2 2 2" xfId="822"/>
    <cellStyle name="20% - Accent1 4 4 2 2 2 2" xfId="823"/>
    <cellStyle name="20% - Accent1 4 4 2 2 3" xfId="824"/>
    <cellStyle name="20% - Accent1 4 4 2 3" xfId="825"/>
    <cellStyle name="20% - Accent1 4 4 2 3 2" xfId="826"/>
    <cellStyle name="20% - Accent1 4 4 2 4" xfId="827"/>
    <cellStyle name="20% - Accent1 4 4 2 4 2" xfId="828"/>
    <cellStyle name="20% - Accent1 4 4 2 5" xfId="829"/>
    <cellStyle name="20% - Accent1 4 4 3" xfId="830"/>
    <cellStyle name="20% - Accent1 4 4 3 2" xfId="831"/>
    <cellStyle name="20% - Accent1 4 4 3 2 2" xfId="832"/>
    <cellStyle name="20% - Accent1 4 4 3 3" xfId="833"/>
    <cellStyle name="20% - Accent1 4 4 4" xfId="834"/>
    <cellStyle name="20% - Accent1 4 4 4 2" xfId="835"/>
    <cellStyle name="20% - Accent1 4 4 5" xfId="836"/>
    <cellStyle name="20% - Accent1 4 4 5 2" xfId="837"/>
    <cellStyle name="20% - Accent1 4 4 6" xfId="838"/>
    <cellStyle name="20% - Accent1 4 5" xfId="839"/>
    <cellStyle name="20% - Accent1 4 5 2" xfId="840"/>
    <cellStyle name="20% - Accent1 4 5 2 2" xfId="841"/>
    <cellStyle name="20% - Accent1 4 5 2 2 2" xfId="842"/>
    <cellStyle name="20% - Accent1 4 5 2 3" xfId="843"/>
    <cellStyle name="20% - Accent1 4 5 3" xfId="844"/>
    <cellStyle name="20% - Accent1 4 5 3 2" xfId="845"/>
    <cellStyle name="20% - Accent1 4 5 4" xfId="846"/>
    <cellStyle name="20% - Accent1 4 5 4 2" xfId="847"/>
    <cellStyle name="20% - Accent1 4 5 5" xfId="848"/>
    <cellStyle name="20% - Accent1 4 6" xfId="849"/>
    <cellStyle name="20% - Accent1 4 6 2" xfId="850"/>
    <cellStyle name="20% - Accent1 4 6 2 2" xfId="851"/>
    <cellStyle name="20% - Accent1 4 6 3" xfId="852"/>
    <cellStyle name="20% - Accent1 4 7" xfId="853"/>
    <cellStyle name="20% - Accent1 4 7 2" xfId="854"/>
    <cellStyle name="20% - Accent1 4 8" xfId="855"/>
    <cellStyle name="20% - Accent1 4 8 2" xfId="856"/>
    <cellStyle name="20% - Accent1 4 9" xfId="857"/>
    <cellStyle name="20% - Accent1 5" xfId="858"/>
    <cellStyle name="20% - Accent1 5 2" xfId="859"/>
    <cellStyle name="20% - Accent1 5 2 2" xfId="860"/>
    <cellStyle name="20% - Accent1 5 2 2 2" xfId="861"/>
    <cellStyle name="20% - Accent1 5 2 2 2 2" xfId="862"/>
    <cellStyle name="20% - Accent1 5 2 2 2 2 2" xfId="863"/>
    <cellStyle name="20% - Accent1 5 2 2 2 2 2 2" xfId="864"/>
    <cellStyle name="20% - Accent1 5 2 2 2 2 3" xfId="865"/>
    <cellStyle name="20% - Accent1 5 2 2 2 3" xfId="866"/>
    <cellStyle name="20% - Accent1 5 2 2 2 3 2" xfId="867"/>
    <cellStyle name="20% - Accent1 5 2 2 2 4" xfId="868"/>
    <cellStyle name="20% - Accent1 5 2 2 2 4 2" xfId="869"/>
    <cellStyle name="20% - Accent1 5 2 2 2 5" xfId="870"/>
    <cellStyle name="20% - Accent1 5 2 2 3" xfId="871"/>
    <cellStyle name="20% - Accent1 5 2 2 3 2" xfId="872"/>
    <cellStyle name="20% - Accent1 5 2 2 3 2 2" xfId="873"/>
    <cellStyle name="20% - Accent1 5 2 2 3 3" xfId="874"/>
    <cellStyle name="20% - Accent1 5 2 2 4" xfId="875"/>
    <cellStyle name="20% - Accent1 5 2 2 4 2" xfId="876"/>
    <cellStyle name="20% - Accent1 5 2 2 5" xfId="877"/>
    <cellStyle name="20% - Accent1 5 2 2 5 2" xfId="878"/>
    <cellStyle name="20% - Accent1 5 2 2 6" xfId="879"/>
    <cellStyle name="20% - Accent1 5 2 3" xfId="880"/>
    <cellStyle name="20% - Accent1 5 2 3 2" xfId="881"/>
    <cellStyle name="20% - Accent1 5 2 3 2 2" xfId="882"/>
    <cellStyle name="20% - Accent1 5 2 3 2 2 2" xfId="883"/>
    <cellStyle name="20% - Accent1 5 2 3 2 3" xfId="884"/>
    <cellStyle name="20% - Accent1 5 2 3 3" xfId="885"/>
    <cellStyle name="20% - Accent1 5 2 3 3 2" xfId="886"/>
    <cellStyle name="20% - Accent1 5 2 3 4" xfId="887"/>
    <cellStyle name="20% - Accent1 5 2 3 4 2" xfId="888"/>
    <cellStyle name="20% - Accent1 5 2 3 5" xfId="889"/>
    <cellStyle name="20% - Accent1 5 2 4" xfId="890"/>
    <cellStyle name="20% - Accent1 5 2 4 2" xfId="891"/>
    <cellStyle name="20% - Accent1 5 2 4 2 2" xfId="892"/>
    <cellStyle name="20% - Accent1 5 2 4 3" xfId="893"/>
    <cellStyle name="20% - Accent1 5 2 5" xfId="894"/>
    <cellStyle name="20% - Accent1 5 2 5 2" xfId="895"/>
    <cellStyle name="20% - Accent1 5 2 6" xfId="896"/>
    <cellStyle name="20% - Accent1 5 2 6 2" xfId="897"/>
    <cellStyle name="20% - Accent1 5 2 7" xfId="898"/>
    <cellStyle name="20% - Accent1 5 3" xfId="899"/>
    <cellStyle name="20% - Accent1 5 3 2" xfId="900"/>
    <cellStyle name="20% - Accent1 5 3 2 2" xfId="901"/>
    <cellStyle name="20% - Accent1 5 3 2 2 2" xfId="902"/>
    <cellStyle name="20% - Accent1 5 3 2 2 2 2" xfId="903"/>
    <cellStyle name="20% - Accent1 5 3 2 2 3" xfId="904"/>
    <cellStyle name="20% - Accent1 5 3 2 3" xfId="905"/>
    <cellStyle name="20% - Accent1 5 3 2 3 2" xfId="906"/>
    <cellStyle name="20% - Accent1 5 3 2 4" xfId="907"/>
    <cellStyle name="20% - Accent1 5 3 2 4 2" xfId="908"/>
    <cellStyle name="20% - Accent1 5 3 2 5" xfId="909"/>
    <cellStyle name="20% - Accent1 5 3 3" xfId="910"/>
    <cellStyle name="20% - Accent1 5 3 3 2" xfId="911"/>
    <cellStyle name="20% - Accent1 5 3 3 2 2" xfId="912"/>
    <cellStyle name="20% - Accent1 5 3 3 3" xfId="913"/>
    <cellStyle name="20% - Accent1 5 3 4" xfId="914"/>
    <cellStyle name="20% - Accent1 5 3 4 2" xfId="915"/>
    <cellStyle name="20% - Accent1 5 3 5" xfId="916"/>
    <cellStyle name="20% - Accent1 5 3 5 2" xfId="917"/>
    <cellStyle name="20% - Accent1 5 3 6" xfId="918"/>
    <cellStyle name="20% - Accent1 5 4" xfId="919"/>
    <cellStyle name="20% - Accent1 5 4 2" xfId="920"/>
    <cellStyle name="20% - Accent1 5 4 2 2" xfId="921"/>
    <cellStyle name="20% - Accent1 5 4 2 2 2" xfId="922"/>
    <cellStyle name="20% - Accent1 5 4 2 3" xfId="923"/>
    <cellStyle name="20% - Accent1 5 4 3" xfId="924"/>
    <cellStyle name="20% - Accent1 5 4 3 2" xfId="925"/>
    <cellStyle name="20% - Accent1 5 4 4" xfId="926"/>
    <cellStyle name="20% - Accent1 5 4 4 2" xfId="927"/>
    <cellStyle name="20% - Accent1 5 4 5" xfId="928"/>
    <cellStyle name="20% - Accent1 5 5" xfId="929"/>
    <cellStyle name="20% - Accent1 5 5 2" xfId="930"/>
    <cellStyle name="20% - Accent1 5 5 2 2" xfId="931"/>
    <cellStyle name="20% - Accent1 5 5 3" xfId="932"/>
    <cellStyle name="20% - Accent1 5 6" xfId="933"/>
    <cellStyle name="20% - Accent1 5 6 2" xfId="934"/>
    <cellStyle name="20% - Accent1 5 7" xfId="935"/>
    <cellStyle name="20% - Accent1 5 7 2" xfId="936"/>
    <cellStyle name="20% - Accent1 5 8" xfId="937"/>
    <cellStyle name="20% - Accent1 6" xfId="938"/>
    <cellStyle name="20% - Accent1 6 2" xfId="939"/>
    <cellStyle name="20% - Accent1 6 2 2" xfId="940"/>
    <cellStyle name="20% - Accent1 6 2 2 2" xfId="941"/>
    <cellStyle name="20% - Accent1 6 2 2 2 2" xfId="942"/>
    <cellStyle name="20% - Accent1 6 2 2 2 2 2" xfId="943"/>
    <cellStyle name="20% - Accent1 6 2 2 2 3" xfId="944"/>
    <cellStyle name="20% - Accent1 6 2 2 3" xfId="945"/>
    <cellStyle name="20% - Accent1 6 2 2 3 2" xfId="946"/>
    <cellStyle name="20% - Accent1 6 2 2 4" xfId="947"/>
    <cellStyle name="20% - Accent1 6 2 2 4 2" xfId="948"/>
    <cellStyle name="20% - Accent1 6 2 2 5" xfId="949"/>
    <cellStyle name="20% - Accent1 6 2 3" xfId="950"/>
    <cellStyle name="20% - Accent1 6 2 3 2" xfId="951"/>
    <cellStyle name="20% - Accent1 6 2 3 2 2" xfId="952"/>
    <cellStyle name="20% - Accent1 6 2 3 3" xfId="953"/>
    <cellStyle name="20% - Accent1 6 2 4" xfId="954"/>
    <cellStyle name="20% - Accent1 6 2 4 2" xfId="955"/>
    <cellStyle name="20% - Accent1 6 2 5" xfId="956"/>
    <cellStyle name="20% - Accent1 6 2 5 2" xfId="957"/>
    <cellStyle name="20% - Accent1 6 2 6" xfId="958"/>
    <cellStyle name="20% - Accent1 6 3" xfId="959"/>
    <cellStyle name="20% - Accent1 6 3 2" xfId="960"/>
    <cellStyle name="20% - Accent1 6 3 2 2" xfId="961"/>
    <cellStyle name="20% - Accent1 6 3 2 2 2" xfId="962"/>
    <cellStyle name="20% - Accent1 6 3 2 3" xfId="963"/>
    <cellStyle name="20% - Accent1 6 3 3" xfId="964"/>
    <cellStyle name="20% - Accent1 6 3 3 2" xfId="965"/>
    <cellStyle name="20% - Accent1 6 3 4" xfId="966"/>
    <cellStyle name="20% - Accent1 6 3 4 2" xfId="967"/>
    <cellStyle name="20% - Accent1 6 3 5" xfId="968"/>
    <cellStyle name="20% - Accent1 6 4" xfId="969"/>
    <cellStyle name="20% - Accent1 6 4 2" xfId="970"/>
    <cellStyle name="20% - Accent1 6 4 2 2" xfId="971"/>
    <cellStyle name="20% - Accent1 6 4 3" xfId="972"/>
    <cellStyle name="20% - Accent1 6 5" xfId="973"/>
    <cellStyle name="20% - Accent1 6 5 2" xfId="974"/>
    <cellStyle name="20% - Accent1 6 6" xfId="975"/>
    <cellStyle name="20% - Accent1 6 6 2" xfId="976"/>
    <cellStyle name="20% - Accent1 6 7" xfId="977"/>
    <cellStyle name="20% - Accent1 7" xfId="978"/>
    <cellStyle name="20% - Accent1 7 2" xfId="979"/>
    <cellStyle name="20% - Accent1 7 2 2" xfId="980"/>
    <cellStyle name="20% - Accent1 7 2 2 2" xfId="981"/>
    <cellStyle name="20% - Accent1 7 2 2 2 2" xfId="982"/>
    <cellStyle name="20% - Accent1 7 2 2 3" xfId="983"/>
    <cellStyle name="20% - Accent1 7 2 3" xfId="984"/>
    <cellStyle name="20% - Accent1 7 2 3 2" xfId="985"/>
    <cellStyle name="20% - Accent1 7 2 4" xfId="986"/>
    <cellStyle name="20% - Accent1 7 2 4 2" xfId="987"/>
    <cellStyle name="20% - Accent1 7 2 5" xfId="988"/>
    <cellStyle name="20% - Accent1 7 3" xfId="989"/>
    <cellStyle name="20% - Accent1 7 3 2" xfId="990"/>
    <cellStyle name="20% - Accent1 7 3 2 2" xfId="991"/>
    <cellStyle name="20% - Accent1 7 3 3" xfId="992"/>
    <cellStyle name="20% - Accent1 7 4" xfId="993"/>
    <cellStyle name="20% - Accent1 7 4 2" xfId="994"/>
    <cellStyle name="20% - Accent1 7 5" xfId="995"/>
    <cellStyle name="20% - Accent1 7 5 2" xfId="996"/>
    <cellStyle name="20% - Accent1 7 6" xfId="997"/>
    <cellStyle name="20% - Accent1 8" xfId="998"/>
    <cellStyle name="20% - Accent1 8 2" xfId="999"/>
    <cellStyle name="20% - Accent1 8 2 2" xfId="1000"/>
    <cellStyle name="20% - Accent1 8 2 2 2" xfId="1001"/>
    <cellStyle name="20% - Accent1 8 2 3" xfId="1002"/>
    <cellStyle name="20% - Accent1 8 3" xfId="1003"/>
    <cellStyle name="20% - Accent1 8 3 2" xfId="1004"/>
    <cellStyle name="20% - Accent1 8 4" xfId="1005"/>
    <cellStyle name="20% - Accent1 8 4 2" xfId="1006"/>
    <cellStyle name="20% - Accent1 8 5" xfId="1007"/>
    <cellStyle name="20% - Accent1 9" xfId="1008"/>
    <cellStyle name="20% - Accent1 9 2" xfId="1009"/>
    <cellStyle name="20% - Accent1 9 2 2" xfId="1010"/>
    <cellStyle name="20% - Accent1 9 3" xfId="1011"/>
    <cellStyle name="20% - Accent2 10" xfId="1012"/>
    <cellStyle name="20% - Accent2 10 2" xfId="1013"/>
    <cellStyle name="20% - Accent2 11" xfId="1014"/>
    <cellStyle name="20% - Accent2 11 2" xfId="1015"/>
    <cellStyle name="20% - Accent2 12" xfId="1016"/>
    <cellStyle name="20% - Accent2 2" xfId="1017"/>
    <cellStyle name="20% - Accent2 2 10" xfId="1018"/>
    <cellStyle name="20% - Accent2 2 2" xfId="1019"/>
    <cellStyle name="20% - Accent2 2 2 2" xfId="1020"/>
    <cellStyle name="20% - Accent2 2 2 2 2" xfId="1021"/>
    <cellStyle name="20% - Accent2 2 2 2 2 2" xfId="1022"/>
    <cellStyle name="20% - Accent2 2 2 2 2 2 2" xfId="1023"/>
    <cellStyle name="20% - Accent2 2 2 2 2 2 2 2" xfId="1024"/>
    <cellStyle name="20% - Accent2 2 2 2 2 2 2 2 2" xfId="1025"/>
    <cellStyle name="20% - Accent2 2 2 2 2 2 2 2 2 2" xfId="1026"/>
    <cellStyle name="20% - Accent2 2 2 2 2 2 2 2 3" xfId="1027"/>
    <cellStyle name="20% - Accent2 2 2 2 2 2 2 3" xfId="1028"/>
    <cellStyle name="20% - Accent2 2 2 2 2 2 2 3 2" xfId="1029"/>
    <cellStyle name="20% - Accent2 2 2 2 2 2 2 4" xfId="1030"/>
    <cellStyle name="20% - Accent2 2 2 2 2 2 2 4 2" xfId="1031"/>
    <cellStyle name="20% - Accent2 2 2 2 2 2 2 5" xfId="1032"/>
    <cellStyle name="20% - Accent2 2 2 2 2 2 3" xfId="1033"/>
    <cellStyle name="20% - Accent2 2 2 2 2 2 3 2" xfId="1034"/>
    <cellStyle name="20% - Accent2 2 2 2 2 2 3 2 2" xfId="1035"/>
    <cellStyle name="20% - Accent2 2 2 2 2 2 3 3" xfId="1036"/>
    <cellStyle name="20% - Accent2 2 2 2 2 2 4" xfId="1037"/>
    <cellStyle name="20% - Accent2 2 2 2 2 2 4 2" xfId="1038"/>
    <cellStyle name="20% - Accent2 2 2 2 2 2 5" xfId="1039"/>
    <cellStyle name="20% - Accent2 2 2 2 2 2 5 2" xfId="1040"/>
    <cellStyle name="20% - Accent2 2 2 2 2 2 6" xfId="1041"/>
    <cellStyle name="20% - Accent2 2 2 2 2 3" xfId="1042"/>
    <cellStyle name="20% - Accent2 2 2 2 2 3 2" xfId="1043"/>
    <cellStyle name="20% - Accent2 2 2 2 2 3 2 2" xfId="1044"/>
    <cellStyle name="20% - Accent2 2 2 2 2 3 2 2 2" xfId="1045"/>
    <cellStyle name="20% - Accent2 2 2 2 2 3 2 3" xfId="1046"/>
    <cellStyle name="20% - Accent2 2 2 2 2 3 3" xfId="1047"/>
    <cellStyle name="20% - Accent2 2 2 2 2 3 3 2" xfId="1048"/>
    <cellStyle name="20% - Accent2 2 2 2 2 3 4" xfId="1049"/>
    <cellStyle name="20% - Accent2 2 2 2 2 3 4 2" xfId="1050"/>
    <cellStyle name="20% - Accent2 2 2 2 2 3 5" xfId="1051"/>
    <cellStyle name="20% - Accent2 2 2 2 2 4" xfId="1052"/>
    <cellStyle name="20% - Accent2 2 2 2 2 4 2" xfId="1053"/>
    <cellStyle name="20% - Accent2 2 2 2 2 4 2 2" xfId="1054"/>
    <cellStyle name="20% - Accent2 2 2 2 2 4 3" xfId="1055"/>
    <cellStyle name="20% - Accent2 2 2 2 2 5" xfId="1056"/>
    <cellStyle name="20% - Accent2 2 2 2 2 5 2" xfId="1057"/>
    <cellStyle name="20% - Accent2 2 2 2 2 6" xfId="1058"/>
    <cellStyle name="20% - Accent2 2 2 2 2 6 2" xfId="1059"/>
    <cellStyle name="20% - Accent2 2 2 2 2 7" xfId="1060"/>
    <cellStyle name="20% - Accent2 2 2 2 3" xfId="1061"/>
    <cellStyle name="20% - Accent2 2 2 2 3 2" xfId="1062"/>
    <cellStyle name="20% - Accent2 2 2 2 3 2 2" xfId="1063"/>
    <cellStyle name="20% - Accent2 2 2 2 3 2 2 2" xfId="1064"/>
    <cellStyle name="20% - Accent2 2 2 2 3 2 2 2 2" xfId="1065"/>
    <cellStyle name="20% - Accent2 2 2 2 3 2 2 3" xfId="1066"/>
    <cellStyle name="20% - Accent2 2 2 2 3 2 3" xfId="1067"/>
    <cellStyle name="20% - Accent2 2 2 2 3 2 3 2" xfId="1068"/>
    <cellStyle name="20% - Accent2 2 2 2 3 2 4" xfId="1069"/>
    <cellStyle name="20% - Accent2 2 2 2 3 2 4 2" xfId="1070"/>
    <cellStyle name="20% - Accent2 2 2 2 3 2 5" xfId="1071"/>
    <cellStyle name="20% - Accent2 2 2 2 3 3" xfId="1072"/>
    <cellStyle name="20% - Accent2 2 2 2 3 3 2" xfId="1073"/>
    <cellStyle name="20% - Accent2 2 2 2 3 3 2 2" xfId="1074"/>
    <cellStyle name="20% - Accent2 2 2 2 3 3 3" xfId="1075"/>
    <cellStyle name="20% - Accent2 2 2 2 3 4" xfId="1076"/>
    <cellStyle name="20% - Accent2 2 2 2 3 4 2" xfId="1077"/>
    <cellStyle name="20% - Accent2 2 2 2 3 5" xfId="1078"/>
    <cellStyle name="20% - Accent2 2 2 2 3 5 2" xfId="1079"/>
    <cellStyle name="20% - Accent2 2 2 2 3 6" xfId="1080"/>
    <cellStyle name="20% - Accent2 2 2 2 4" xfId="1081"/>
    <cellStyle name="20% - Accent2 2 2 2 4 2" xfId="1082"/>
    <cellStyle name="20% - Accent2 2 2 2 4 2 2" xfId="1083"/>
    <cellStyle name="20% - Accent2 2 2 2 4 2 2 2" xfId="1084"/>
    <cellStyle name="20% - Accent2 2 2 2 4 2 3" xfId="1085"/>
    <cellStyle name="20% - Accent2 2 2 2 4 3" xfId="1086"/>
    <cellStyle name="20% - Accent2 2 2 2 4 3 2" xfId="1087"/>
    <cellStyle name="20% - Accent2 2 2 2 4 4" xfId="1088"/>
    <cellStyle name="20% - Accent2 2 2 2 4 4 2" xfId="1089"/>
    <cellStyle name="20% - Accent2 2 2 2 4 5" xfId="1090"/>
    <cellStyle name="20% - Accent2 2 2 2 5" xfId="1091"/>
    <cellStyle name="20% - Accent2 2 2 2 5 2" xfId="1092"/>
    <cellStyle name="20% - Accent2 2 2 2 5 2 2" xfId="1093"/>
    <cellStyle name="20% - Accent2 2 2 2 5 3" xfId="1094"/>
    <cellStyle name="20% - Accent2 2 2 2 6" xfId="1095"/>
    <cellStyle name="20% - Accent2 2 2 2 6 2" xfId="1096"/>
    <cellStyle name="20% - Accent2 2 2 2 7" xfId="1097"/>
    <cellStyle name="20% - Accent2 2 2 2 7 2" xfId="1098"/>
    <cellStyle name="20% - Accent2 2 2 2 8" xfId="1099"/>
    <cellStyle name="20% - Accent2 2 2 3" xfId="1100"/>
    <cellStyle name="20% - Accent2 2 2 3 2" xfId="1101"/>
    <cellStyle name="20% - Accent2 2 2 3 2 2" xfId="1102"/>
    <cellStyle name="20% - Accent2 2 2 3 2 2 2" xfId="1103"/>
    <cellStyle name="20% - Accent2 2 2 3 2 2 2 2" xfId="1104"/>
    <cellStyle name="20% - Accent2 2 2 3 2 2 2 2 2" xfId="1105"/>
    <cellStyle name="20% - Accent2 2 2 3 2 2 2 3" xfId="1106"/>
    <cellStyle name="20% - Accent2 2 2 3 2 2 3" xfId="1107"/>
    <cellStyle name="20% - Accent2 2 2 3 2 2 3 2" xfId="1108"/>
    <cellStyle name="20% - Accent2 2 2 3 2 2 4" xfId="1109"/>
    <cellStyle name="20% - Accent2 2 2 3 2 2 4 2" xfId="1110"/>
    <cellStyle name="20% - Accent2 2 2 3 2 2 5" xfId="1111"/>
    <cellStyle name="20% - Accent2 2 2 3 2 3" xfId="1112"/>
    <cellStyle name="20% - Accent2 2 2 3 2 3 2" xfId="1113"/>
    <cellStyle name="20% - Accent2 2 2 3 2 3 2 2" xfId="1114"/>
    <cellStyle name="20% - Accent2 2 2 3 2 3 3" xfId="1115"/>
    <cellStyle name="20% - Accent2 2 2 3 2 4" xfId="1116"/>
    <cellStyle name="20% - Accent2 2 2 3 2 4 2" xfId="1117"/>
    <cellStyle name="20% - Accent2 2 2 3 2 5" xfId="1118"/>
    <cellStyle name="20% - Accent2 2 2 3 2 5 2" xfId="1119"/>
    <cellStyle name="20% - Accent2 2 2 3 2 6" xfId="1120"/>
    <cellStyle name="20% - Accent2 2 2 3 3" xfId="1121"/>
    <cellStyle name="20% - Accent2 2 2 3 3 2" xfId="1122"/>
    <cellStyle name="20% - Accent2 2 2 3 3 2 2" xfId="1123"/>
    <cellStyle name="20% - Accent2 2 2 3 3 2 2 2" xfId="1124"/>
    <cellStyle name="20% - Accent2 2 2 3 3 2 3" xfId="1125"/>
    <cellStyle name="20% - Accent2 2 2 3 3 3" xfId="1126"/>
    <cellStyle name="20% - Accent2 2 2 3 3 3 2" xfId="1127"/>
    <cellStyle name="20% - Accent2 2 2 3 3 4" xfId="1128"/>
    <cellStyle name="20% - Accent2 2 2 3 3 4 2" xfId="1129"/>
    <cellStyle name="20% - Accent2 2 2 3 3 5" xfId="1130"/>
    <cellStyle name="20% - Accent2 2 2 3 4" xfId="1131"/>
    <cellStyle name="20% - Accent2 2 2 3 4 2" xfId="1132"/>
    <cellStyle name="20% - Accent2 2 2 3 4 2 2" xfId="1133"/>
    <cellStyle name="20% - Accent2 2 2 3 4 3" xfId="1134"/>
    <cellStyle name="20% - Accent2 2 2 3 5" xfId="1135"/>
    <cellStyle name="20% - Accent2 2 2 3 5 2" xfId="1136"/>
    <cellStyle name="20% - Accent2 2 2 3 6" xfId="1137"/>
    <cellStyle name="20% - Accent2 2 2 3 6 2" xfId="1138"/>
    <cellStyle name="20% - Accent2 2 2 3 7" xfId="1139"/>
    <cellStyle name="20% - Accent2 2 2 4" xfId="1140"/>
    <cellStyle name="20% - Accent2 2 2 4 2" xfId="1141"/>
    <cellStyle name="20% - Accent2 2 2 4 2 2" xfId="1142"/>
    <cellStyle name="20% - Accent2 2 2 4 2 2 2" xfId="1143"/>
    <cellStyle name="20% - Accent2 2 2 4 2 2 2 2" xfId="1144"/>
    <cellStyle name="20% - Accent2 2 2 4 2 2 3" xfId="1145"/>
    <cellStyle name="20% - Accent2 2 2 4 2 3" xfId="1146"/>
    <cellStyle name="20% - Accent2 2 2 4 2 3 2" xfId="1147"/>
    <cellStyle name="20% - Accent2 2 2 4 2 4" xfId="1148"/>
    <cellStyle name="20% - Accent2 2 2 4 2 4 2" xfId="1149"/>
    <cellStyle name="20% - Accent2 2 2 4 2 5" xfId="1150"/>
    <cellStyle name="20% - Accent2 2 2 4 3" xfId="1151"/>
    <cellStyle name="20% - Accent2 2 2 4 3 2" xfId="1152"/>
    <cellStyle name="20% - Accent2 2 2 4 3 2 2" xfId="1153"/>
    <cellStyle name="20% - Accent2 2 2 4 3 3" xfId="1154"/>
    <cellStyle name="20% - Accent2 2 2 4 4" xfId="1155"/>
    <cellStyle name="20% - Accent2 2 2 4 4 2" xfId="1156"/>
    <cellStyle name="20% - Accent2 2 2 4 5" xfId="1157"/>
    <cellStyle name="20% - Accent2 2 2 4 5 2" xfId="1158"/>
    <cellStyle name="20% - Accent2 2 2 4 6" xfId="1159"/>
    <cellStyle name="20% - Accent2 2 2 5" xfId="1160"/>
    <cellStyle name="20% - Accent2 2 2 5 2" xfId="1161"/>
    <cellStyle name="20% - Accent2 2 2 5 2 2" xfId="1162"/>
    <cellStyle name="20% - Accent2 2 2 5 2 2 2" xfId="1163"/>
    <cellStyle name="20% - Accent2 2 2 5 2 3" xfId="1164"/>
    <cellStyle name="20% - Accent2 2 2 5 3" xfId="1165"/>
    <cellStyle name="20% - Accent2 2 2 5 3 2" xfId="1166"/>
    <cellStyle name="20% - Accent2 2 2 5 4" xfId="1167"/>
    <cellStyle name="20% - Accent2 2 2 5 4 2" xfId="1168"/>
    <cellStyle name="20% - Accent2 2 2 5 5" xfId="1169"/>
    <cellStyle name="20% - Accent2 2 2 6" xfId="1170"/>
    <cellStyle name="20% - Accent2 2 2 6 2" xfId="1171"/>
    <cellStyle name="20% - Accent2 2 2 6 2 2" xfId="1172"/>
    <cellStyle name="20% - Accent2 2 2 6 3" xfId="1173"/>
    <cellStyle name="20% - Accent2 2 2 7" xfId="1174"/>
    <cellStyle name="20% - Accent2 2 2 7 2" xfId="1175"/>
    <cellStyle name="20% - Accent2 2 2 8" xfId="1176"/>
    <cellStyle name="20% - Accent2 2 2 8 2" xfId="1177"/>
    <cellStyle name="20% - Accent2 2 2 9" xfId="1178"/>
    <cellStyle name="20% - Accent2 2 3" xfId="1179"/>
    <cellStyle name="20% - Accent2 2 3 2" xfId="1180"/>
    <cellStyle name="20% - Accent2 2 3 2 2" xfId="1181"/>
    <cellStyle name="20% - Accent2 2 3 2 2 2" xfId="1182"/>
    <cellStyle name="20% - Accent2 2 3 2 2 2 2" xfId="1183"/>
    <cellStyle name="20% - Accent2 2 3 2 2 2 2 2" xfId="1184"/>
    <cellStyle name="20% - Accent2 2 3 2 2 2 2 2 2" xfId="1185"/>
    <cellStyle name="20% - Accent2 2 3 2 2 2 2 3" xfId="1186"/>
    <cellStyle name="20% - Accent2 2 3 2 2 2 3" xfId="1187"/>
    <cellStyle name="20% - Accent2 2 3 2 2 2 3 2" xfId="1188"/>
    <cellStyle name="20% - Accent2 2 3 2 2 2 4" xfId="1189"/>
    <cellStyle name="20% - Accent2 2 3 2 2 2 4 2" xfId="1190"/>
    <cellStyle name="20% - Accent2 2 3 2 2 2 5" xfId="1191"/>
    <cellStyle name="20% - Accent2 2 3 2 2 3" xfId="1192"/>
    <cellStyle name="20% - Accent2 2 3 2 2 3 2" xfId="1193"/>
    <cellStyle name="20% - Accent2 2 3 2 2 3 2 2" xfId="1194"/>
    <cellStyle name="20% - Accent2 2 3 2 2 3 3" xfId="1195"/>
    <cellStyle name="20% - Accent2 2 3 2 2 4" xfId="1196"/>
    <cellStyle name="20% - Accent2 2 3 2 2 4 2" xfId="1197"/>
    <cellStyle name="20% - Accent2 2 3 2 2 5" xfId="1198"/>
    <cellStyle name="20% - Accent2 2 3 2 2 5 2" xfId="1199"/>
    <cellStyle name="20% - Accent2 2 3 2 2 6" xfId="1200"/>
    <cellStyle name="20% - Accent2 2 3 2 3" xfId="1201"/>
    <cellStyle name="20% - Accent2 2 3 2 3 2" xfId="1202"/>
    <cellStyle name="20% - Accent2 2 3 2 3 2 2" xfId="1203"/>
    <cellStyle name="20% - Accent2 2 3 2 3 2 2 2" xfId="1204"/>
    <cellStyle name="20% - Accent2 2 3 2 3 2 3" xfId="1205"/>
    <cellStyle name="20% - Accent2 2 3 2 3 3" xfId="1206"/>
    <cellStyle name="20% - Accent2 2 3 2 3 3 2" xfId="1207"/>
    <cellStyle name="20% - Accent2 2 3 2 3 4" xfId="1208"/>
    <cellStyle name="20% - Accent2 2 3 2 3 4 2" xfId="1209"/>
    <cellStyle name="20% - Accent2 2 3 2 3 5" xfId="1210"/>
    <cellStyle name="20% - Accent2 2 3 2 4" xfId="1211"/>
    <cellStyle name="20% - Accent2 2 3 2 4 2" xfId="1212"/>
    <cellStyle name="20% - Accent2 2 3 2 4 2 2" xfId="1213"/>
    <cellStyle name="20% - Accent2 2 3 2 4 3" xfId="1214"/>
    <cellStyle name="20% - Accent2 2 3 2 5" xfId="1215"/>
    <cellStyle name="20% - Accent2 2 3 2 5 2" xfId="1216"/>
    <cellStyle name="20% - Accent2 2 3 2 6" xfId="1217"/>
    <cellStyle name="20% - Accent2 2 3 2 6 2" xfId="1218"/>
    <cellStyle name="20% - Accent2 2 3 2 7" xfId="1219"/>
    <cellStyle name="20% - Accent2 2 3 3" xfId="1220"/>
    <cellStyle name="20% - Accent2 2 3 3 2" xfId="1221"/>
    <cellStyle name="20% - Accent2 2 3 3 2 2" xfId="1222"/>
    <cellStyle name="20% - Accent2 2 3 3 2 2 2" xfId="1223"/>
    <cellStyle name="20% - Accent2 2 3 3 2 2 2 2" xfId="1224"/>
    <cellStyle name="20% - Accent2 2 3 3 2 2 3" xfId="1225"/>
    <cellStyle name="20% - Accent2 2 3 3 2 3" xfId="1226"/>
    <cellStyle name="20% - Accent2 2 3 3 2 3 2" xfId="1227"/>
    <cellStyle name="20% - Accent2 2 3 3 2 4" xfId="1228"/>
    <cellStyle name="20% - Accent2 2 3 3 2 4 2" xfId="1229"/>
    <cellStyle name="20% - Accent2 2 3 3 2 5" xfId="1230"/>
    <cellStyle name="20% - Accent2 2 3 3 3" xfId="1231"/>
    <cellStyle name="20% - Accent2 2 3 3 3 2" xfId="1232"/>
    <cellStyle name="20% - Accent2 2 3 3 3 2 2" xfId="1233"/>
    <cellStyle name="20% - Accent2 2 3 3 3 3" xfId="1234"/>
    <cellStyle name="20% - Accent2 2 3 3 4" xfId="1235"/>
    <cellStyle name="20% - Accent2 2 3 3 4 2" xfId="1236"/>
    <cellStyle name="20% - Accent2 2 3 3 5" xfId="1237"/>
    <cellStyle name="20% - Accent2 2 3 3 5 2" xfId="1238"/>
    <cellStyle name="20% - Accent2 2 3 3 6" xfId="1239"/>
    <cellStyle name="20% - Accent2 2 3 4" xfId="1240"/>
    <cellStyle name="20% - Accent2 2 3 4 2" xfId="1241"/>
    <cellStyle name="20% - Accent2 2 3 4 2 2" xfId="1242"/>
    <cellStyle name="20% - Accent2 2 3 4 2 2 2" xfId="1243"/>
    <cellStyle name="20% - Accent2 2 3 4 2 3" xfId="1244"/>
    <cellStyle name="20% - Accent2 2 3 4 3" xfId="1245"/>
    <cellStyle name="20% - Accent2 2 3 4 3 2" xfId="1246"/>
    <cellStyle name="20% - Accent2 2 3 4 4" xfId="1247"/>
    <cellStyle name="20% - Accent2 2 3 4 4 2" xfId="1248"/>
    <cellStyle name="20% - Accent2 2 3 4 5" xfId="1249"/>
    <cellStyle name="20% - Accent2 2 3 5" xfId="1250"/>
    <cellStyle name="20% - Accent2 2 3 5 2" xfId="1251"/>
    <cellStyle name="20% - Accent2 2 3 5 2 2" xfId="1252"/>
    <cellStyle name="20% - Accent2 2 3 5 3" xfId="1253"/>
    <cellStyle name="20% - Accent2 2 3 6" xfId="1254"/>
    <cellStyle name="20% - Accent2 2 3 6 2" xfId="1255"/>
    <cellStyle name="20% - Accent2 2 3 7" xfId="1256"/>
    <cellStyle name="20% - Accent2 2 3 7 2" xfId="1257"/>
    <cellStyle name="20% - Accent2 2 3 8" xfId="1258"/>
    <cellStyle name="20% - Accent2 2 4" xfId="1259"/>
    <cellStyle name="20% - Accent2 2 4 2" xfId="1260"/>
    <cellStyle name="20% - Accent2 2 4 2 2" xfId="1261"/>
    <cellStyle name="20% - Accent2 2 4 2 2 2" xfId="1262"/>
    <cellStyle name="20% - Accent2 2 4 2 2 2 2" xfId="1263"/>
    <cellStyle name="20% - Accent2 2 4 2 2 2 2 2" xfId="1264"/>
    <cellStyle name="20% - Accent2 2 4 2 2 2 3" xfId="1265"/>
    <cellStyle name="20% - Accent2 2 4 2 2 3" xfId="1266"/>
    <cellStyle name="20% - Accent2 2 4 2 2 3 2" xfId="1267"/>
    <cellStyle name="20% - Accent2 2 4 2 2 4" xfId="1268"/>
    <cellStyle name="20% - Accent2 2 4 2 2 4 2" xfId="1269"/>
    <cellStyle name="20% - Accent2 2 4 2 2 5" xfId="1270"/>
    <cellStyle name="20% - Accent2 2 4 2 3" xfId="1271"/>
    <cellStyle name="20% - Accent2 2 4 2 3 2" xfId="1272"/>
    <cellStyle name="20% - Accent2 2 4 2 3 2 2" xfId="1273"/>
    <cellStyle name="20% - Accent2 2 4 2 3 3" xfId="1274"/>
    <cellStyle name="20% - Accent2 2 4 2 4" xfId="1275"/>
    <cellStyle name="20% - Accent2 2 4 2 4 2" xfId="1276"/>
    <cellStyle name="20% - Accent2 2 4 2 5" xfId="1277"/>
    <cellStyle name="20% - Accent2 2 4 2 5 2" xfId="1278"/>
    <cellStyle name="20% - Accent2 2 4 2 6" xfId="1279"/>
    <cellStyle name="20% - Accent2 2 4 3" xfId="1280"/>
    <cellStyle name="20% - Accent2 2 4 3 2" xfId="1281"/>
    <cellStyle name="20% - Accent2 2 4 3 2 2" xfId="1282"/>
    <cellStyle name="20% - Accent2 2 4 3 2 2 2" xfId="1283"/>
    <cellStyle name="20% - Accent2 2 4 3 2 3" xfId="1284"/>
    <cellStyle name="20% - Accent2 2 4 3 3" xfId="1285"/>
    <cellStyle name="20% - Accent2 2 4 3 3 2" xfId="1286"/>
    <cellStyle name="20% - Accent2 2 4 3 4" xfId="1287"/>
    <cellStyle name="20% - Accent2 2 4 3 4 2" xfId="1288"/>
    <cellStyle name="20% - Accent2 2 4 3 5" xfId="1289"/>
    <cellStyle name="20% - Accent2 2 4 4" xfId="1290"/>
    <cellStyle name="20% - Accent2 2 4 4 2" xfId="1291"/>
    <cellStyle name="20% - Accent2 2 4 4 2 2" xfId="1292"/>
    <cellStyle name="20% - Accent2 2 4 4 3" xfId="1293"/>
    <cellStyle name="20% - Accent2 2 4 5" xfId="1294"/>
    <cellStyle name="20% - Accent2 2 4 5 2" xfId="1295"/>
    <cellStyle name="20% - Accent2 2 4 6" xfId="1296"/>
    <cellStyle name="20% - Accent2 2 4 6 2" xfId="1297"/>
    <cellStyle name="20% - Accent2 2 4 7" xfId="1298"/>
    <cellStyle name="20% - Accent2 2 5" xfId="1299"/>
    <cellStyle name="20% - Accent2 2 5 2" xfId="1300"/>
    <cellStyle name="20% - Accent2 2 5 2 2" xfId="1301"/>
    <cellStyle name="20% - Accent2 2 5 2 2 2" xfId="1302"/>
    <cellStyle name="20% - Accent2 2 5 2 2 2 2" xfId="1303"/>
    <cellStyle name="20% - Accent2 2 5 2 2 3" xfId="1304"/>
    <cellStyle name="20% - Accent2 2 5 2 3" xfId="1305"/>
    <cellStyle name="20% - Accent2 2 5 2 3 2" xfId="1306"/>
    <cellStyle name="20% - Accent2 2 5 2 4" xfId="1307"/>
    <cellStyle name="20% - Accent2 2 5 2 4 2" xfId="1308"/>
    <cellStyle name="20% - Accent2 2 5 2 5" xfId="1309"/>
    <cellStyle name="20% - Accent2 2 5 3" xfId="1310"/>
    <cellStyle name="20% - Accent2 2 5 3 2" xfId="1311"/>
    <cellStyle name="20% - Accent2 2 5 3 2 2" xfId="1312"/>
    <cellStyle name="20% - Accent2 2 5 3 3" xfId="1313"/>
    <cellStyle name="20% - Accent2 2 5 4" xfId="1314"/>
    <cellStyle name="20% - Accent2 2 5 4 2" xfId="1315"/>
    <cellStyle name="20% - Accent2 2 5 5" xfId="1316"/>
    <cellStyle name="20% - Accent2 2 5 5 2" xfId="1317"/>
    <cellStyle name="20% - Accent2 2 5 6" xfId="1318"/>
    <cellStyle name="20% - Accent2 2 6" xfId="1319"/>
    <cellStyle name="20% - Accent2 2 6 2" xfId="1320"/>
    <cellStyle name="20% - Accent2 2 6 2 2" xfId="1321"/>
    <cellStyle name="20% - Accent2 2 6 2 2 2" xfId="1322"/>
    <cellStyle name="20% - Accent2 2 6 2 3" xfId="1323"/>
    <cellStyle name="20% - Accent2 2 6 3" xfId="1324"/>
    <cellStyle name="20% - Accent2 2 6 3 2" xfId="1325"/>
    <cellStyle name="20% - Accent2 2 6 4" xfId="1326"/>
    <cellStyle name="20% - Accent2 2 6 4 2" xfId="1327"/>
    <cellStyle name="20% - Accent2 2 6 5" xfId="1328"/>
    <cellStyle name="20% - Accent2 2 7" xfId="1329"/>
    <cellStyle name="20% - Accent2 2 7 2" xfId="1330"/>
    <cellStyle name="20% - Accent2 2 7 2 2" xfId="1331"/>
    <cellStyle name="20% - Accent2 2 7 3" xfId="1332"/>
    <cellStyle name="20% - Accent2 2 8" xfId="1333"/>
    <cellStyle name="20% - Accent2 2 8 2" xfId="1334"/>
    <cellStyle name="20% - Accent2 2 9" xfId="1335"/>
    <cellStyle name="20% - Accent2 2 9 2" xfId="1336"/>
    <cellStyle name="20% - Accent2 3" xfId="1337"/>
    <cellStyle name="20% - Accent2 3 10" xfId="1338"/>
    <cellStyle name="20% - Accent2 3 2" xfId="1339"/>
    <cellStyle name="20% - Accent2 3 2 2" xfId="1340"/>
    <cellStyle name="20% - Accent2 3 2 2 2" xfId="1341"/>
    <cellStyle name="20% - Accent2 3 2 2 2 2" xfId="1342"/>
    <cellStyle name="20% - Accent2 3 2 2 2 2 2" xfId="1343"/>
    <cellStyle name="20% - Accent2 3 2 2 2 2 2 2" xfId="1344"/>
    <cellStyle name="20% - Accent2 3 2 2 2 2 2 2 2" xfId="1345"/>
    <cellStyle name="20% - Accent2 3 2 2 2 2 2 2 2 2" xfId="1346"/>
    <cellStyle name="20% - Accent2 3 2 2 2 2 2 2 3" xfId="1347"/>
    <cellStyle name="20% - Accent2 3 2 2 2 2 2 3" xfId="1348"/>
    <cellStyle name="20% - Accent2 3 2 2 2 2 2 3 2" xfId="1349"/>
    <cellStyle name="20% - Accent2 3 2 2 2 2 2 4" xfId="1350"/>
    <cellStyle name="20% - Accent2 3 2 2 2 2 2 4 2" xfId="1351"/>
    <cellStyle name="20% - Accent2 3 2 2 2 2 2 5" xfId="1352"/>
    <cellStyle name="20% - Accent2 3 2 2 2 2 3" xfId="1353"/>
    <cellStyle name="20% - Accent2 3 2 2 2 2 3 2" xfId="1354"/>
    <cellStyle name="20% - Accent2 3 2 2 2 2 3 2 2" xfId="1355"/>
    <cellStyle name="20% - Accent2 3 2 2 2 2 3 3" xfId="1356"/>
    <cellStyle name="20% - Accent2 3 2 2 2 2 4" xfId="1357"/>
    <cellStyle name="20% - Accent2 3 2 2 2 2 4 2" xfId="1358"/>
    <cellStyle name="20% - Accent2 3 2 2 2 2 5" xfId="1359"/>
    <cellStyle name="20% - Accent2 3 2 2 2 2 5 2" xfId="1360"/>
    <cellStyle name="20% - Accent2 3 2 2 2 2 6" xfId="1361"/>
    <cellStyle name="20% - Accent2 3 2 2 2 3" xfId="1362"/>
    <cellStyle name="20% - Accent2 3 2 2 2 3 2" xfId="1363"/>
    <cellStyle name="20% - Accent2 3 2 2 2 3 2 2" xfId="1364"/>
    <cellStyle name="20% - Accent2 3 2 2 2 3 2 2 2" xfId="1365"/>
    <cellStyle name="20% - Accent2 3 2 2 2 3 2 3" xfId="1366"/>
    <cellStyle name="20% - Accent2 3 2 2 2 3 3" xfId="1367"/>
    <cellStyle name="20% - Accent2 3 2 2 2 3 3 2" xfId="1368"/>
    <cellStyle name="20% - Accent2 3 2 2 2 3 4" xfId="1369"/>
    <cellStyle name="20% - Accent2 3 2 2 2 3 4 2" xfId="1370"/>
    <cellStyle name="20% - Accent2 3 2 2 2 3 5" xfId="1371"/>
    <cellStyle name="20% - Accent2 3 2 2 2 4" xfId="1372"/>
    <cellStyle name="20% - Accent2 3 2 2 2 4 2" xfId="1373"/>
    <cellStyle name="20% - Accent2 3 2 2 2 4 2 2" xfId="1374"/>
    <cellStyle name="20% - Accent2 3 2 2 2 4 3" xfId="1375"/>
    <cellStyle name="20% - Accent2 3 2 2 2 5" xfId="1376"/>
    <cellStyle name="20% - Accent2 3 2 2 2 5 2" xfId="1377"/>
    <cellStyle name="20% - Accent2 3 2 2 2 6" xfId="1378"/>
    <cellStyle name="20% - Accent2 3 2 2 2 6 2" xfId="1379"/>
    <cellStyle name="20% - Accent2 3 2 2 2 7" xfId="1380"/>
    <cellStyle name="20% - Accent2 3 2 2 3" xfId="1381"/>
    <cellStyle name="20% - Accent2 3 2 2 3 2" xfId="1382"/>
    <cellStyle name="20% - Accent2 3 2 2 3 2 2" xfId="1383"/>
    <cellStyle name="20% - Accent2 3 2 2 3 2 2 2" xfId="1384"/>
    <cellStyle name="20% - Accent2 3 2 2 3 2 2 2 2" xfId="1385"/>
    <cellStyle name="20% - Accent2 3 2 2 3 2 2 3" xfId="1386"/>
    <cellStyle name="20% - Accent2 3 2 2 3 2 3" xfId="1387"/>
    <cellStyle name="20% - Accent2 3 2 2 3 2 3 2" xfId="1388"/>
    <cellStyle name="20% - Accent2 3 2 2 3 2 4" xfId="1389"/>
    <cellStyle name="20% - Accent2 3 2 2 3 2 4 2" xfId="1390"/>
    <cellStyle name="20% - Accent2 3 2 2 3 2 5" xfId="1391"/>
    <cellStyle name="20% - Accent2 3 2 2 3 3" xfId="1392"/>
    <cellStyle name="20% - Accent2 3 2 2 3 3 2" xfId="1393"/>
    <cellStyle name="20% - Accent2 3 2 2 3 3 2 2" xfId="1394"/>
    <cellStyle name="20% - Accent2 3 2 2 3 3 3" xfId="1395"/>
    <cellStyle name="20% - Accent2 3 2 2 3 4" xfId="1396"/>
    <cellStyle name="20% - Accent2 3 2 2 3 4 2" xfId="1397"/>
    <cellStyle name="20% - Accent2 3 2 2 3 5" xfId="1398"/>
    <cellStyle name="20% - Accent2 3 2 2 3 5 2" xfId="1399"/>
    <cellStyle name="20% - Accent2 3 2 2 3 6" xfId="1400"/>
    <cellStyle name="20% - Accent2 3 2 2 4" xfId="1401"/>
    <cellStyle name="20% - Accent2 3 2 2 4 2" xfId="1402"/>
    <cellStyle name="20% - Accent2 3 2 2 4 2 2" xfId="1403"/>
    <cellStyle name="20% - Accent2 3 2 2 4 2 2 2" xfId="1404"/>
    <cellStyle name="20% - Accent2 3 2 2 4 2 3" xfId="1405"/>
    <cellStyle name="20% - Accent2 3 2 2 4 3" xfId="1406"/>
    <cellStyle name="20% - Accent2 3 2 2 4 3 2" xfId="1407"/>
    <cellStyle name="20% - Accent2 3 2 2 4 4" xfId="1408"/>
    <cellStyle name="20% - Accent2 3 2 2 4 4 2" xfId="1409"/>
    <cellStyle name="20% - Accent2 3 2 2 4 5" xfId="1410"/>
    <cellStyle name="20% - Accent2 3 2 2 5" xfId="1411"/>
    <cellStyle name="20% - Accent2 3 2 2 5 2" xfId="1412"/>
    <cellStyle name="20% - Accent2 3 2 2 5 2 2" xfId="1413"/>
    <cellStyle name="20% - Accent2 3 2 2 5 3" xfId="1414"/>
    <cellStyle name="20% - Accent2 3 2 2 6" xfId="1415"/>
    <cellStyle name="20% - Accent2 3 2 2 6 2" xfId="1416"/>
    <cellStyle name="20% - Accent2 3 2 2 7" xfId="1417"/>
    <cellStyle name="20% - Accent2 3 2 2 7 2" xfId="1418"/>
    <cellStyle name="20% - Accent2 3 2 2 8" xfId="1419"/>
    <cellStyle name="20% - Accent2 3 2 3" xfId="1420"/>
    <cellStyle name="20% - Accent2 3 2 3 2" xfId="1421"/>
    <cellStyle name="20% - Accent2 3 2 3 2 2" xfId="1422"/>
    <cellStyle name="20% - Accent2 3 2 3 2 2 2" xfId="1423"/>
    <cellStyle name="20% - Accent2 3 2 3 2 2 2 2" xfId="1424"/>
    <cellStyle name="20% - Accent2 3 2 3 2 2 2 2 2" xfId="1425"/>
    <cellStyle name="20% - Accent2 3 2 3 2 2 2 3" xfId="1426"/>
    <cellStyle name="20% - Accent2 3 2 3 2 2 3" xfId="1427"/>
    <cellStyle name="20% - Accent2 3 2 3 2 2 3 2" xfId="1428"/>
    <cellStyle name="20% - Accent2 3 2 3 2 2 4" xfId="1429"/>
    <cellStyle name="20% - Accent2 3 2 3 2 2 4 2" xfId="1430"/>
    <cellStyle name="20% - Accent2 3 2 3 2 2 5" xfId="1431"/>
    <cellStyle name="20% - Accent2 3 2 3 2 3" xfId="1432"/>
    <cellStyle name="20% - Accent2 3 2 3 2 3 2" xfId="1433"/>
    <cellStyle name="20% - Accent2 3 2 3 2 3 2 2" xfId="1434"/>
    <cellStyle name="20% - Accent2 3 2 3 2 3 3" xfId="1435"/>
    <cellStyle name="20% - Accent2 3 2 3 2 4" xfId="1436"/>
    <cellStyle name="20% - Accent2 3 2 3 2 4 2" xfId="1437"/>
    <cellStyle name="20% - Accent2 3 2 3 2 5" xfId="1438"/>
    <cellStyle name="20% - Accent2 3 2 3 2 5 2" xfId="1439"/>
    <cellStyle name="20% - Accent2 3 2 3 2 6" xfId="1440"/>
    <cellStyle name="20% - Accent2 3 2 3 3" xfId="1441"/>
    <cellStyle name="20% - Accent2 3 2 3 3 2" xfId="1442"/>
    <cellStyle name="20% - Accent2 3 2 3 3 2 2" xfId="1443"/>
    <cellStyle name="20% - Accent2 3 2 3 3 2 2 2" xfId="1444"/>
    <cellStyle name="20% - Accent2 3 2 3 3 2 3" xfId="1445"/>
    <cellStyle name="20% - Accent2 3 2 3 3 3" xfId="1446"/>
    <cellStyle name="20% - Accent2 3 2 3 3 3 2" xfId="1447"/>
    <cellStyle name="20% - Accent2 3 2 3 3 4" xfId="1448"/>
    <cellStyle name="20% - Accent2 3 2 3 3 4 2" xfId="1449"/>
    <cellStyle name="20% - Accent2 3 2 3 3 5" xfId="1450"/>
    <cellStyle name="20% - Accent2 3 2 3 4" xfId="1451"/>
    <cellStyle name="20% - Accent2 3 2 3 4 2" xfId="1452"/>
    <cellStyle name="20% - Accent2 3 2 3 4 2 2" xfId="1453"/>
    <cellStyle name="20% - Accent2 3 2 3 4 3" xfId="1454"/>
    <cellStyle name="20% - Accent2 3 2 3 5" xfId="1455"/>
    <cellStyle name="20% - Accent2 3 2 3 5 2" xfId="1456"/>
    <cellStyle name="20% - Accent2 3 2 3 6" xfId="1457"/>
    <cellStyle name="20% - Accent2 3 2 3 6 2" xfId="1458"/>
    <cellStyle name="20% - Accent2 3 2 3 7" xfId="1459"/>
    <cellStyle name="20% - Accent2 3 2 4" xfId="1460"/>
    <cellStyle name="20% - Accent2 3 2 4 2" xfId="1461"/>
    <cellStyle name="20% - Accent2 3 2 4 2 2" xfId="1462"/>
    <cellStyle name="20% - Accent2 3 2 4 2 2 2" xfId="1463"/>
    <cellStyle name="20% - Accent2 3 2 4 2 2 2 2" xfId="1464"/>
    <cellStyle name="20% - Accent2 3 2 4 2 2 3" xfId="1465"/>
    <cellStyle name="20% - Accent2 3 2 4 2 3" xfId="1466"/>
    <cellStyle name="20% - Accent2 3 2 4 2 3 2" xfId="1467"/>
    <cellStyle name="20% - Accent2 3 2 4 2 4" xfId="1468"/>
    <cellStyle name="20% - Accent2 3 2 4 2 4 2" xfId="1469"/>
    <cellStyle name="20% - Accent2 3 2 4 2 5" xfId="1470"/>
    <cellStyle name="20% - Accent2 3 2 4 3" xfId="1471"/>
    <cellStyle name="20% - Accent2 3 2 4 3 2" xfId="1472"/>
    <cellStyle name="20% - Accent2 3 2 4 3 2 2" xfId="1473"/>
    <cellStyle name="20% - Accent2 3 2 4 3 3" xfId="1474"/>
    <cellStyle name="20% - Accent2 3 2 4 4" xfId="1475"/>
    <cellStyle name="20% - Accent2 3 2 4 4 2" xfId="1476"/>
    <cellStyle name="20% - Accent2 3 2 4 5" xfId="1477"/>
    <cellStyle name="20% - Accent2 3 2 4 5 2" xfId="1478"/>
    <cellStyle name="20% - Accent2 3 2 4 6" xfId="1479"/>
    <cellStyle name="20% - Accent2 3 2 5" xfId="1480"/>
    <cellStyle name="20% - Accent2 3 2 5 2" xfId="1481"/>
    <cellStyle name="20% - Accent2 3 2 5 2 2" xfId="1482"/>
    <cellStyle name="20% - Accent2 3 2 5 2 2 2" xfId="1483"/>
    <cellStyle name="20% - Accent2 3 2 5 2 3" xfId="1484"/>
    <cellStyle name="20% - Accent2 3 2 5 3" xfId="1485"/>
    <cellStyle name="20% - Accent2 3 2 5 3 2" xfId="1486"/>
    <cellStyle name="20% - Accent2 3 2 5 4" xfId="1487"/>
    <cellStyle name="20% - Accent2 3 2 5 4 2" xfId="1488"/>
    <cellStyle name="20% - Accent2 3 2 5 5" xfId="1489"/>
    <cellStyle name="20% - Accent2 3 2 6" xfId="1490"/>
    <cellStyle name="20% - Accent2 3 2 6 2" xfId="1491"/>
    <cellStyle name="20% - Accent2 3 2 6 2 2" xfId="1492"/>
    <cellStyle name="20% - Accent2 3 2 6 3" xfId="1493"/>
    <cellStyle name="20% - Accent2 3 2 7" xfId="1494"/>
    <cellStyle name="20% - Accent2 3 2 7 2" xfId="1495"/>
    <cellStyle name="20% - Accent2 3 2 8" xfId="1496"/>
    <cellStyle name="20% - Accent2 3 2 8 2" xfId="1497"/>
    <cellStyle name="20% - Accent2 3 2 9" xfId="1498"/>
    <cellStyle name="20% - Accent2 3 3" xfId="1499"/>
    <cellStyle name="20% - Accent2 3 3 2" xfId="1500"/>
    <cellStyle name="20% - Accent2 3 3 2 2" xfId="1501"/>
    <cellStyle name="20% - Accent2 3 3 2 2 2" xfId="1502"/>
    <cellStyle name="20% - Accent2 3 3 2 2 2 2" xfId="1503"/>
    <cellStyle name="20% - Accent2 3 3 2 2 2 2 2" xfId="1504"/>
    <cellStyle name="20% - Accent2 3 3 2 2 2 2 2 2" xfId="1505"/>
    <cellStyle name="20% - Accent2 3 3 2 2 2 2 3" xfId="1506"/>
    <cellStyle name="20% - Accent2 3 3 2 2 2 3" xfId="1507"/>
    <cellStyle name="20% - Accent2 3 3 2 2 2 3 2" xfId="1508"/>
    <cellStyle name="20% - Accent2 3 3 2 2 2 4" xfId="1509"/>
    <cellStyle name="20% - Accent2 3 3 2 2 2 4 2" xfId="1510"/>
    <cellStyle name="20% - Accent2 3 3 2 2 2 5" xfId="1511"/>
    <cellStyle name="20% - Accent2 3 3 2 2 3" xfId="1512"/>
    <cellStyle name="20% - Accent2 3 3 2 2 3 2" xfId="1513"/>
    <cellStyle name="20% - Accent2 3 3 2 2 3 2 2" xfId="1514"/>
    <cellStyle name="20% - Accent2 3 3 2 2 3 3" xfId="1515"/>
    <cellStyle name="20% - Accent2 3 3 2 2 4" xfId="1516"/>
    <cellStyle name="20% - Accent2 3 3 2 2 4 2" xfId="1517"/>
    <cellStyle name="20% - Accent2 3 3 2 2 5" xfId="1518"/>
    <cellStyle name="20% - Accent2 3 3 2 2 5 2" xfId="1519"/>
    <cellStyle name="20% - Accent2 3 3 2 2 6" xfId="1520"/>
    <cellStyle name="20% - Accent2 3 3 2 3" xfId="1521"/>
    <cellStyle name="20% - Accent2 3 3 2 3 2" xfId="1522"/>
    <cellStyle name="20% - Accent2 3 3 2 3 2 2" xfId="1523"/>
    <cellStyle name="20% - Accent2 3 3 2 3 2 2 2" xfId="1524"/>
    <cellStyle name="20% - Accent2 3 3 2 3 2 3" xfId="1525"/>
    <cellStyle name="20% - Accent2 3 3 2 3 3" xfId="1526"/>
    <cellStyle name="20% - Accent2 3 3 2 3 3 2" xfId="1527"/>
    <cellStyle name="20% - Accent2 3 3 2 3 4" xfId="1528"/>
    <cellStyle name="20% - Accent2 3 3 2 3 4 2" xfId="1529"/>
    <cellStyle name="20% - Accent2 3 3 2 3 5" xfId="1530"/>
    <cellStyle name="20% - Accent2 3 3 2 4" xfId="1531"/>
    <cellStyle name="20% - Accent2 3 3 2 4 2" xfId="1532"/>
    <cellStyle name="20% - Accent2 3 3 2 4 2 2" xfId="1533"/>
    <cellStyle name="20% - Accent2 3 3 2 4 3" xfId="1534"/>
    <cellStyle name="20% - Accent2 3 3 2 5" xfId="1535"/>
    <cellStyle name="20% - Accent2 3 3 2 5 2" xfId="1536"/>
    <cellStyle name="20% - Accent2 3 3 2 6" xfId="1537"/>
    <cellStyle name="20% - Accent2 3 3 2 6 2" xfId="1538"/>
    <cellStyle name="20% - Accent2 3 3 2 7" xfId="1539"/>
    <cellStyle name="20% - Accent2 3 3 3" xfId="1540"/>
    <cellStyle name="20% - Accent2 3 3 3 2" xfId="1541"/>
    <cellStyle name="20% - Accent2 3 3 3 2 2" xfId="1542"/>
    <cellStyle name="20% - Accent2 3 3 3 2 2 2" xfId="1543"/>
    <cellStyle name="20% - Accent2 3 3 3 2 2 2 2" xfId="1544"/>
    <cellStyle name="20% - Accent2 3 3 3 2 2 3" xfId="1545"/>
    <cellStyle name="20% - Accent2 3 3 3 2 3" xfId="1546"/>
    <cellStyle name="20% - Accent2 3 3 3 2 3 2" xfId="1547"/>
    <cellStyle name="20% - Accent2 3 3 3 2 4" xfId="1548"/>
    <cellStyle name="20% - Accent2 3 3 3 2 4 2" xfId="1549"/>
    <cellStyle name="20% - Accent2 3 3 3 2 5" xfId="1550"/>
    <cellStyle name="20% - Accent2 3 3 3 3" xfId="1551"/>
    <cellStyle name="20% - Accent2 3 3 3 3 2" xfId="1552"/>
    <cellStyle name="20% - Accent2 3 3 3 3 2 2" xfId="1553"/>
    <cellStyle name="20% - Accent2 3 3 3 3 3" xfId="1554"/>
    <cellStyle name="20% - Accent2 3 3 3 4" xfId="1555"/>
    <cellStyle name="20% - Accent2 3 3 3 4 2" xfId="1556"/>
    <cellStyle name="20% - Accent2 3 3 3 5" xfId="1557"/>
    <cellStyle name="20% - Accent2 3 3 3 5 2" xfId="1558"/>
    <cellStyle name="20% - Accent2 3 3 3 6" xfId="1559"/>
    <cellStyle name="20% - Accent2 3 3 4" xfId="1560"/>
    <cellStyle name="20% - Accent2 3 3 4 2" xfId="1561"/>
    <cellStyle name="20% - Accent2 3 3 4 2 2" xfId="1562"/>
    <cellStyle name="20% - Accent2 3 3 4 2 2 2" xfId="1563"/>
    <cellStyle name="20% - Accent2 3 3 4 2 3" xfId="1564"/>
    <cellStyle name="20% - Accent2 3 3 4 3" xfId="1565"/>
    <cellStyle name="20% - Accent2 3 3 4 3 2" xfId="1566"/>
    <cellStyle name="20% - Accent2 3 3 4 4" xfId="1567"/>
    <cellStyle name="20% - Accent2 3 3 4 4 2" xfId="1568"/>
    <cellStyle name="20% - Accent2 3 3 4 5" xfId="1569"/>
    <cellStyle name="20% - Accent2 3 3 5" xfId="1570"/>
    <cellStyle name="20% - Accent2 3 3 5 2" xfId="1571"/>
    <cellStyle name="20% - Accent2 3 3 5 2 2" xfId="1572"/>
    <cellStyle name="20% - Accent2 3 3 5 3" xfId="1573"/>
    <cellStyle name="20% - Accent2 3 3 6" xfId="1574"/>
    <cellStyle name="20% - Accent2 3 3 6 2" xfId="1575"/>
    <cellStyle name="20% - Accent2 3 3 7" xfId="1576"/>
    <cellStyle name="20% - Accent2 3 3 7 2" xfId="1577"/>
    <cellStyle name="20% - Accent2 3 3 8" xfId="1578"/>
    <cellStyle name="20% - Accent2 3 4" xfId="1579"/>
    <cellStyle name="20% - Accent2 3 4 2" xfId="1580"/>
    <cellStyle name="20% - Accent2 3 4 2 2" xfId="1581"/>
    <cellStyle name="20% - Accent2 3 4 2 2 2" xfId="1582"/>
    <cellStyle name="20% - Accent2 3 4 2 2 2 2" xfId="1583"/>
    <cellStyle name="20% - Accent2 3 4 2 2 2 2 2" xfId="1584"/>
    <cellStyle name="20% - Accent2 3 4 2 2 2 3" xfId="1585"/>
    <cellStyle name="20% - Accent2 3 4 2 2 3" xfId="1586"/>
    <cellStyle name="20% - Accent2 3 4 2 2 3 2" xfId="1587"/>
    <cellStyle name="20% - Accent2 3 4 2 2 4" xfId="1588"/>
    <cellStyle name="20% - Accent2 3 4 2 2 4 2" xfId="1589"/>
    <cellStyle name="20% - Accent2 3 4 2 2 5" xfId="1590"/>
    <cellStyle name="20% - Accent2 3 4 2 3" xfId="1591"/>
    <cellStyle name="20% - Accent2 3 4 2 3 2" xfId="1592"/>
    <cellStyle name="20% - Accent2 3 4 2 3 2 2" xfId="1593"/>
    <cellStyle name="20% - Accent2 3 4 2 3 3" xfId="1594"/>
    <cellStyle name="20% - Accent2 3 4 2 4" xfId="1595"/>
    <cellStyle name="20% - Accent2 3 4 2 4 2" xfId="1596"/>
    <cellStyle name="20% - Accent2 3 4 2 5" xfId="1597"/>
    <cellStyle name="20% - Accent2 3 4 2 5 2" xfId="1598"/>
    <cellStyle name="20% - Accent2 3 4 2 6" xfId="1599"/>
    <cellStyle name="20% - Accent2 3 4 3" xfId="1600"/>
    <cellStyle name="20% - Accent2 3 4 3 2" xfId="1601"/>
    <cellStyle name="20% - Accent2 3 4 3 2 2" xfId="1602"/>
    <cellStyle name="20% - Accent2 3 4 3 2 2 2" xfId="1603"/>
    <cellStyle name="20% - Accent2 3 4 3 2 3" xfId="1604"/>
    <cellStyle name="20% - Accent2 3 4 3 3" xfId="1605"/>
    <cellStyle name="20% - Accent2 3 4 3 3 2" xfId="1606"/>
    <cellStyle name="20% - Accent2 3 4 3 4" xfId="1607"/>
    <cellStyle name="20% - Accent2 3 4 3 4 2" xfId="1608"/>
    <cellStyle name="20% - Accent2 3 4 3 5" xfId="1609"/>
    <cellStyle name="20% - Accent2 3 4 4" xfId="1610"/>
    <cellStyle name="20% - Accent2 3 4 4 2" xfId="1611"/>
    <cellStyle name="20% - Accent2 3 4 4 2 2" xfId="1612"/>
    <cellStyle name="20% - Accent2 3 4 4 3" xfId="1613"/>
    <cellStyle name="20% - Accent2 3 4 5" xfId="1614"/>
    <cellStyle name="20% - Accent2 3 4 5 2" xfId="1615"/>
    <cellStyle name="20% - Accent2 3 4 6" xfId="1616"/>
    <cellStyle name="20% - Accent2 3 4 6 2" xfId="1617"/>
    <cellStyle name="20% - Accent2 3 4 7" xfId="1618"/>
    <cellStyle name="20% - Accent2 3 5" xfId="1619"/>
    <cellStyle name="20% - Accent2 3 5 2" xfId="1620"/>
    <cellStyle name="20% - Accent2 3 5 2 2" xfId="1621"/>
    <cellStyle name="20% - Accent2 3 5 2 2 2" xfId="1622"/>
    <cellStyle name="20% - Accent2 3 5 2 2 2 2" xfId="1623"/>
    <cellStyle name="20% - Accent2 3 5 2 2 3" xfId="1624"/>
    <cellStyle name="20% - Accent2 3 5 2 3" xfId="1625"/>
    <cellStyle name="20% - Accent2 3 5 2 3 2" xfId="1626"/>
    <cellStyle name="20% - Accent2 3 5 2 4" xfId="1627"/>
    <cellStyle name="20% - Accent2 3 5 2 4 2" xfId="1628"/>
    <cellStyle name="20% - Accent2 3 5 2 5" xfId="1629"/>
    <cellStyle name="20% - Accent2 3 5 3" xfId="1630"/>
    <cellStyle name="20% - Accent2 3 5 3 2" xfId="1631"/>
    <cellStyle name="20% - Accent2 3 5 3 2 2" xfId="1632"/>
    <cellStyle name="20% - Accent2 3 5 3 3" xfId="1633"/>
    <cellStyle name="20% - Accent2 3 5 4" xfId="1634"/>
    <cellStyle name="20% - Accent2 3 5 4 2" xfId="1635"/>
    <cellStyle name="20% - Accent2 3 5 5" xfId="1636"/>
    <cellStyle name="20% - Accent2 3 5 5 2" xfId="1637"/>
    <cellStyle name="20% - Accent2 3 5 6" xfId="1638"/>
    <cellStyle name="20% - Accent2 3 6" xfId="1639"/>
    <cellStyle name="20% - Accent2 3 6 2" xfId="1640"/>
    <cellStyle name="20% - Accent2 3 6 2 2" xfId="1641"/>
    <cellStyle name="20% - Accent2 3 6 2 2 2" xfId="1642"/>
    <cellStyle name="20% - Accent2 3 6 2 3" xfId="1643"/>
    <cellStyle name="20% - Accent2 3 6 3" xfId="1644"/>
    <cellStyle name="20% - Accent2 3 6 3 2" xfId="1645"/>
    <cellStyle name="20% - Accent2 3 6 4" xfId="1646"/>
    <cellStyle name="20% - Accent2 3 6 4 2" xfId="1647"/>
    <cellStyle name="20% - Accent2 3 6 5" xfId="1648"/>
    <cellStyle name="20% - Accent2 3 7" xfId="1649"/>
    <cellStyle name="20% - Accent2 3 7 2" xfId="1650"/>
    <cellStyle name="20% - Accent2 3 7 2 2" xfId="1651"/>
    <cellStyle name="20% - Accent2 3 7 3" xfId="1652"/>
    <cellStyle name="20% - Accent2 3 8" xfId="1653"/>
    <cellStyle name="20% - Accent2 3 8 2" xfId="1654"/>
    <cellStyle name="20% - Accent2 3 9" xfId="1655"/>
    <cellStyle name="20% - Accent2 3 9 2" xfId="1656"/>
    <cellStyle name="20% - Accent2 4" xfId="1657"/>
    <cellStyle name="20% - Accent2 4 10" xfId="1658"/>
    <cellStyle name="20% - Accent2 4 2" xfId="1659"/>
    <cellStyle name="20% - Accent2 4 2 2" xfId="1660"/>
    <cellStyle name="20% - Accent2 4 2 2 2" xfId="1661"/>
    <cellStyle name="20% - Accent2 4 2 2 2 2" xfId="1662"/>
    <cellStyle name="20% - Accent2 4 2 2 2 2 2" xfId="1663"/>
    <cellStyle name="20% - Accent2 4 2 2 2 2 2 2" xfId="1664"/>
    <cellStyle name="20% - Accent2 4 2 2 2 2 2 2 2" xfId="1665"/>
    <cellStyle name="20% - Accent2 4 2 2 2 2 2 3" xfId="1666"/>
    <cellStyle name="20% - Accent2 4 2 2 2 2 3" xfId="1667"/>
    <cellStyle name="20% - Accent2 4 2 2 2 2 3 2" xfId="1668"/>
    <cellStyle name="20% - Accent2 4 2 2 2 2 4" xfId="1669"/>
    <cellStyle name="20% - Accent2 4 2 2 2 2 4 2" xfId="1670"/>
    <cellStyle name="20% - Accent2 4 2 2 2 2 5" xfId="1671"/>
    <cellStyle name="20% - Accent2 4 2 2 2 3" xfId="1672"/>
    <cellStyle name="20% - Accent2 4 2 2 2 3 2" xfId="1673"/>
    <cellStyle name="20% - Accent2 4 2 2 2 3 2 2" xfId="1674"/>
    <cellStyle name="20% - Accent2 4 2 2 2 3 3" xfId="1675"/>
    <cellStyle name="20% - Accent2 4 2 2 2 4" xfId="1676"/>
    <cellStyle name="20% - Accent2 4 2 2 2 4 2" xfId="1677"/>
    <cellStyle name="20% - Accent2 4 2 2 2 5" xfId="1678"/>
    <cellStyle name="20% - Accent2 4 2 2 2 5 2" xfId="1679"/>
    <cellStyle name="20% - Accent2 4 2 2 2 6" xfId="1680"/>
    <cellStyle name="20% - Accent2 4 2 2 3" xfId="1681"/>
    <cellStyle name="20% - Accent2 4 2 2 3 2" xfId="1682"/>
    <cellStyle name="20% - Accent2 4 2 2 3 2 2" xfId="1683"/>
    <cellStyle name="20% - Accent2 4 2 2 3 2 2 2" xfId="1684"/>
    <cellStyle name="20% - Accent2 4 2 2 3 2 3" xfId="1685"/>
    <cellStyle name="20% - Accent2 4 2 2 3 3" xfId="1686"/>
    <cellStyle name="20% - Accent2 4 2 2 3 3 2" xfId="1687"/>
    <cellStyle name="20% - Accent2 4 2 2 3 4" xfId="1688"/>
    <cellStyle name="20% - Accent2 4 2 2 3 4 2" xfId="1689"/>
    <cellStyle name="20% - Accent2 4 2 2 3 5" xfId="1690"/>
    <cellStyle name="20% - Accent2 4 2 2 4" xfId="1691"/>
    <cellStyle name="20% - Accent2 4 2 2 4 2" xfId="1692"/>
    <cellStyle name="20% - Accent2 4 2 2 4 2 2" xfId="1693"/>
    <cellStyle name="20% - Accent2 4 2 2 4 3" xfId="1694"/>
    <cellStyle name="20% - Accent2 4 2 2 5" xfId="1695"/>
    <cellStyle name="20% - Accent2 4 2 2 5 2" xfId="1696"/>
    <cellStyle name="20% - Accent2 4 2 2 6" xfId="1697"/>
    <cellStyle name="20% - Accent2 4 2 2 6 2" xfId="1698"/>
    <cellStyle name="20% - Accent2 4 2 2 7" xfId="1699"/>
    <cellStyle name="20% - Accent2 4 2 3" xfId="1700"/>
    <cellStyle name="20% - Accent2 4 2 3 2" xfId="1701"/>
    <cellStyle name="20% - Accent2 4 2 3 2 2" xfId="1702"/>
    <cellStyle name="20% - Accent2 4 2 3 2 2 2" xfId="1703"/>
    <cellStyle name="20% - Accent2 4 2 3 2 2 2 2" xfId="1704"/>
    <cellStyle name="20% - Accent2 4 2 3 2 2 3" xfId="1705"/>
    <cellStyle name="20% - Accent2 4 2 3 2 3" xfId="1706"/>
    <cellStyle name="20% - Accent2 4 2 3 2 3 2" xfId="1707"/>
    <cellStyle name="20% - Accent2 4 2 3 2 4" xfId="1708"/>
    <cellStyle name="20% - Accent2 4 2 3 2 4 2" xfId="1709"/>
    <cellStyle name="20% - Accent2 4 2 3 2 5" xfId="1710"/>
    <cellStyle name="20% - Accent2 4 2 3 3" xfId="1711"/>
    <cellStyle name="20% - Accent2 4 2 3 3 2" xfId="1712"/>
    <cellStyle name="20% - Accent2 4 2 3 3 2 2" xfId="1713"/>
    <cellStyle name="20% - Accent2 4 2 3 3 3" xfId="1714"/>
    <cellStyle name="20% - Accent2 4 2 3 4" xfId="1715"/>
    <cellStyle name="20% - Accent2 4 2 3 4 2" xfId="1716"/>
    <cellStyle name="20% - Accent2 4 2 3 5" xfId="1717"/>
    <cellStyle name="20% - Accent2 4 2 3 5 2" xfId="1718"/>
    <cellStyle name="20% - Accent2 4 2 3 6" xfId="1719"/>
    <cellStyle name="20% - Accent2 4 2 4" xfId="1720"/>
    <cellStyle name="20% - Accent2 4 2 4 2" xfId="1721"/>
    <cellStyle name="20% - Accent2 4 2 4 2 2" xfId="1722"/>
    <cellStyle name="20% - Accent2 4 2 4 2 2 2" xfId="1723"/>
    <cellStyle name="20% - Accent2 4 2 4 2 3" xfId="1724"/>
    <cellStyle name="20% - Accent2 4 2 4 3" xfId="1725"/>
    <cellStyle name="20% - Accent2 4 2 4 3 2" xfId="1726"/>
    <cellStyle name="20% - Accent2 4 2 4 4" xfId="1727"/>
    <cellStyle name="20% - Accent2 4 2 4 4 2" xfId="1728"/>
    <cellStyle name="20% - Accent2 4 2 4 5" xfId="1729"/>
    <cellStyle name="20% - Accent2 4 2 5" xfId="1730"/>
    <cellStyle name="20% - Accent2 4 2 5 2" xfId="1731"/>
    <cellStyle name="20% - Accent2 4 2 5 2 2" xfId="1732"/>
    <cellStyle name="20% - Accent2 4 2 5 3" xfId="1733"/>
    <cellStyle name="20% - Accent2 4 2 6" xfId="1734"/>
    <cellStyle name="20% - Accent2 4 2 6 2" xfId="1735"/>
    <cellStyle name="20% - Accent2 4 2 7" xfId="1736"/>
    <cellStyle name="20% - Accent2 4 2 7 2" xfId="1737"/>
    <cellStyle name="20% - Accent2 4 2 8" xfId="1738"/>
    <cellStyle name="20% - Accent2 4 3" xfId="1739"/>
    <cellStyle name="20% - Accent2 4 3 2" xfId="1740"/>
    <cellStyle name="20% - Accent2 4 3 2 2" xfId="1741"/>
    <cellStyle name="20% - Accent2 4 3 2 2 2" xfId="1742"/>
    <cellStyle name="20% - Accent2 4 3 2 2 2 2" xfId="1743"/>
    <cellStyle name="20% - Accent2 4 3 2 2 2 2 2" xfId="1744"/>
    <cellStyle name="20% - Accent2 4 3 2 2 2 3" xfId="1745"/>
    <cellStyle name="20% - Accent2 4 3 2 2 3" xfId="1746"/>
    <cellStyle name="20% - Accent2 4 3 2 2 3 2" xfId="1747"/>
    <cellStyle name="20% - Accent2 4 3 2 2 4" xfId="1748"/>
    <cellStyle name="20% - Accent2 4 3 2 2 4 2" xfId="1749"/>
    <cellStyle name="20% - Accent2 4 3 2 2 5" xfId="1750"/>
    <cellStyle name="20% - Accent2 4 3 2 3" xfId="1751"/>
    <cellStyle name="20% - Accent2 4 3 2 3 2" xfId="1752"/>
    <cellStyle name="20% - Accent2 4 3 2 3 2 2" xfId="1753"/>
    <cellStyle name="20% - Accent2 4 3 2 3 3" xfId="1754"/>
    <cellStyle name="20% - Accent2 4 3 2 4" xfId="1755"/>
    <cellStyle name="20% - Accent2 4 3 2 4 2" xfId="1756"/>
    <cellStyle name="20% - Accent2 4 3 2 5" xfId="1757"/>
    <cellStyle name="20% - Accent2 4 3 2 5 2" xfId="1758"/>
    <cellStyle name="20% - Accent2 4 3 2 6" xfId="1759"/>
    <cellStyle name="20% - Accent2 4 3 3" xfId="1760"/>
    <cellStyle name="20% - Accent2 4 3 3 2" xfId="1761"/>
    <cellStyle name="20% - Accent2 4 3 3 2 2" xfId="1762"/>
    <cellStyle name="20% - Accent2 4 3 3 2 2 2" xfId="1763"/>
    <cellStyle name="20% - Accent2 4 3 3 2 3" xfId="1764"/>
    <cellStyle name="20% - Accent2 4 3 3 3" xfId="1765"/>
    <cellStyle name="20% - Accent2 4 3 3 3 2" xfId="1766"/>
    <cellStyle name="20% - Accent2 4 3 3 4" xfId="1767"/>
    <cellStyle name="20% - Accent2 4 3 3 4 2" xfId="1768"/>
    <cellStyle name="20% - Accent2 4 3 3 5" xfId="1769"/>
    <cellStyle name="20% - Accent2 4 3 4" xfId="1770"/>
    <cellStyle name="20% - Accent2 4 3 4 2" xfId="1771"/>
    <cellStyle name="20% - Accent2 4 3 4 2 2" xfId="1772"/>
    <cellStyle name="20% - Accent2 4 3 4 3" xfId="1773"/>
    <cellStyle name="20% - Accent2 4 3 5" xfId="1774"/>
    <cellStyle name="20% - Accent2 4 3 5 2" xfId="1775"/>
    <cellStyle name="20% - Accent2 4 3 6" xfId="1776"/>
    <cellStyle name="20% - Accent2 4 3 6 2" xfId="1777"/>
    <cellStyle name="20% - Accent2 4 3 7" xfId="1778"/>
    <cellStyle name="20% - Accent2 4 4" xfId="1779"/>
    <cellStyle name="20% - Accent2 4 4 2" xfId="1780"/>
    <cellStyle name="20% - Accent2 4 4 2 2" xfId="1781"/>
    <cellStyle name="20% - Accent2 4 4 2 2 2" xfId="1782"/>
    <cellStyle name="20% - Accent2 4 4 2 2 2 2" xfId="1783"/>
    <cellStyle name="20% - Accent2 4 4 2 2 3" xfId="1784"/>
    <cellStyle name="20% - Accent2 4 4 2 3" xfId="1785"/>
    <cellStyle name="20% - Accent2 4 4 2 3 2" xfId="1786"/>
    <cellStyle name="20% - Accent2 4 4 2 4" xfId="1787"/>
    <cellStyle name="20% - Accent2 4 4 2 4 2" xfId="1788"/>
    <cellStyle name="20% - Accent2 4 4 2 5" xfId="1789"/>
    <cellStyle name="20% - Accent2 4 4 3" xfId="1790"/>
    <cellStyle name="20% - Accent2 4 4 3 2" xfId="1791"/>
    <cellStyle name="20% - Accent2 4 4 3 2 2" xfId="1792"/>
    <cellStyle name="20% - Accent2 4 4 3 3" xfId="1793"/>
    <cellStyle name="20% - Accent2 4 4 4" xfId="1794"/>
    <cellStyle name="20% - Accent2 4 4 4 2" xfId="1795"/>
    <cellStyle name="20% - Accent2 4 4 5" xfId="1796"/>
    <cellStyle name="20% - Accent2 4 4 5 2" xfId="1797"/>
    <cellStyle name="20% - Accent2 4 4 6" xfId="1798"/>
    <cellStyle name="20% - Accent2 4 5" xfId="1799"/>
    <cellStyle name="20% - Accent2 4 5 2" xfId="1800"/>
    <cellStyle name="20% - Accent2 4 5 2 2" xfId="1801"/>
    <cellStyle name="20% - Accent2 4 5 2 2 2" xfId="1802"/>
    <cellStyle name="20% - Accent2 4 5 2 3" xfId="1803"/>
    <cellStyle name="20% - Accent2 4 5 3" xfId="1804"/>
    <cellStyle name="20% - Accent2 4 5 3 2" xfId="1805"/>
    <cellStyle name="20% - Accent2 4 5 4" xfId="1806"/>
    <cellStyle name="20% - Accent2 4 5 4 2" xfId="1807"/>
    <cellStyle name="20% - Accent2 4 5 5" xfId="1808"/>
    <cellStyle name="20% - Accent2 4 6" xfId="1809"/>
    <cellStyle name="20% - Accent2 4 6 2" xfId="1810"/>
    <cellStyle name="20% - Accent2 4 6 2 2" xfId="1811"/>
    <cellStyle name="20% - Accent2 4 6 3" xfId="1812"/>
    <cellStyle name="20% - Accent2 4 7" xfId="1813"/>
    <cellStyle name="20% - Accent2 4 7 2" xfId="1814"/>
    <cellStyle name="20% - Accent2 4 8" xfId="1815"/>
    <cellStyle name="20% - Accent2 4 8 2" xfId="1816"/>
    <cellStyle name="20% - Accent2 4 9" xfId="1817"/>
    <cellStyle name="20% - Accent2 5" xfId="1818"/>
    <cellStyle name="20% - Accent2 5 2" xfId="1819"/>
    <cellStyle name="20% - Accent2 5 2 2" xfId="1820"/>
    <cellStyle name="20% - Accent2 5 2 2 2" xfId="1821"/>
    <cellStyle name="20% - Accent2 5 2 2 2 2" xfId="1822"/>
    <cellStyle name="20% - Accent2 5 2 2 2 2 2" xfId="1823"/>
    <cellStyle name="20% - Accent2 5 2 2 2 2 2 2" xfId="1824"/>
    <cellStyle name="20% - Accent2 5 2 2 2 2 3" xfId="1825"/>
    <cellStyle name="20% - Accent2 5 2 2 2 3" xfId="1826"/>
    <cellStyle name="20% - Accent2 5 2 2 2 3 2" xfId="1827"/>
    <cellStyle name="20% - Accent2 5 2 2 2 4" xfId="1828"/>
    <cellStyle name="20% - Accent2 5 2 2 2 4 2" xfId="1829"/>
    <cellStyle name="20% - Accent2 5 2 2 2 5" xfId="1830"/>
    <cellStyle name="20% - Accent2 5 2 2 3" xfId="1831"/>
    <cellStyle name="20% - Accent2 5 2 2 3 2" xfId="1832"/>
    <cellStyle name="20% - Accent2 5 2 2 3 2 2" xfId="1833"/>
    <cellStyle name="20% - Accent2 5 2 2 3 3" xfId="1834"/>
    <cellStyle name="20% - Accent2 5 2 2 4" xfId="1835"/>
    <cellStyle name="20% - Accent2 5 2 2 4 2" xfId="1836"/>
    <cellStyle name="20% - Accent2 5 2 2 5" xfId="1837"/>
    <cellStyle name="20% - Accent2 5 2 2 5 2" xfId="1838"/>
    <cellStyle name="20% - Accent2 5 2 2 6" xfId="1839"/>
    <cellStyle name="20% - Accent2 5 2 3" xfId="1840"/>
    <cellStyle name="20% - Accent2 5 2 3 2" xfId="1841"/>
    <cellStyle name="20% - Accent2 5 2 3 2 2" xfId="1842"/>
    <cellStyle name="20% - Accent2 5 2 3 2 2 2" xfId="1843"/>
    <cellStyle name="20% - Accent2 5 2 3 2 3" xfId="1844"/>
    <cellStyle name="20% - Accent2 5 2 3 3" xfId="1845"/>
    <cellStyle name="20% - Accent2 5 2 3 3 2" xfId="1846"/>
    <cellStyle name="20% - Accent2 5 2 3 4" xfId="1847"/>
    <cellStyle name="20% - Accent2 5 2 3 4 2" xfId="1848"/>
    <cellStyle name="20% - Accent2 5 2 3 5" xfId="1849"/>
    <cellStyle name="20% - Accent2 5 2 4" xfId="1850"/>
    <cellStyle name="20% - Accent2 5 2 4 2" xfId="1851"/>
    <cellStyle name="20% - Accent2 5 2 4 2 2" xfId="1852"/>
    <cellStyle name="20% - Accent2 5 2 4 3" xfId="1853"/>
    <cellStyle name="20% - Accent2 5 2 5" xfId="1854"/>
    <cellStyle name="20% - Accent2 5 2 5 2" xfId="1855"/>
    <cellStyle name="20% - Accent2 5 2 6" xfId="1856"/>
    <cellStyle name="20% - Accent2 5 2 6 2" xfId="1857"/>
    <cellStyle name="20% - Accent2 5 2 7" xfId="1858"/>
    <cellStyle name="20% - Accent2 5 3" xfId="1859"/>
    <cellStyle name="20% - Accent2 5 3 2" xfId="1860"/>
    <cellStyle name="20% - Accent2 5 3 2 2" xfId="1861"/>
    <cellStyle name="20% - Accent2 5 3 2 2 2" xfId="1862"/>
    <cellStyle name="20% - Accent2 5 3 2 2 2 2" xfId="1863"/>
    <cellStyle name="20% - Accent2 5 3 2 2 3" xfId="1864"/>
    <cellStyle name="20% - Accent2 5 3 2 3" xfId="1865"/>
    <cellStyle name="20% - Accent2 5 3 2 3 2" xfId="1866"/>
    <cellStyle name="20% - Accent2 5 3 2 4" xfId="1867"/>
    <cellStyle name="20% - Accent2 5 3 2 4 2" xfId="1868"/>
    <cellStyle name="20% - Accent2 5 3 2 5" xfId="1869"/>
    <cellStyle name="20% - Accent2 5 3 3" xfId="1870"/>
    <cellStyle name="20% - Accent2 5 3 3 2" xfId="1871"/>
    <cellStyle name="20% - Accent2 5 3 3 2 2" xfId="1872"/>
    <cellStyle name="20% - Accent2 5 3 3 3" xfId="1873"/>
    <cellStyle name="20% - Accent2 5 3 4" xfId="1874"/>
    <cellStyle name="20% - Accent2 5 3 4 2" xfId="1875"/>
    <cellStyle name="20% - Accent2 5 3 5" xfId="1876"/>
    <cellStyle name="20% - Accent2 5 3 5 2" xfId="1877"/>
    <cellStyle name="20% - Accent2 5 3 6" xfId="1878"/>
    <cellStyle name="20% - Accent2 5 4" xfId="1879"/>
    <cellStyle name="20% - Accent2 5 4 2" xfId="1880"/>
    <cellStyle name="20% - Accent2 5 4 2 2" xfId="1881"/>
    <cellStyle name="20% - Accent2 5 4 2 2 2" xfId="1882"/>
    <cellStyle name="20% - Accent2 5 4 2 3" xfId="1883"/>
    <cellStyle name="20% - Accent2 5 4 3" xfId="1884"/>
    <cellStyle name="20% - Accent2 5 4 3 2" xfId="1885"/>
    <cellStyle name="20% - Accent2 5 4 4" xfId="1886"/>
    <cellStyle name="20% - Accent2 5 4 4 2" xfId="1887"/>
    <cellStyle name="20% - Accent2 5 4 5" xfId="1888"/>
    <cellStyle name="20% - Accent2 5 5" xfId="1889"/>
    <cellStyle name="20% - Accent2 5 5 2" xfId="1890"/>
    <cellStyle name="20% - Accent2 5 5 2 2" xfId="1891"/>
    <cellStyle name="20% - Accent2 5 5 3" xfId="1892"/>
    <cellStyle name="20% - Accent2 5 6" xfId="1893"/>
    <cellStyle name="20% - Accent2 5 6 2" xfId="1894"/>
    <cellStyle name="20% - Accent2 5 7" xfId="1895"/>
    <cellStyle name="20% - Accent2 5 7 2" xfId="1896"/>
    <cellStyle name="20% - Accent2 5 8" xfId="1897"/>
    <cellStyle name="20% - Accent2 6" xfId="1898"/>
    <cellStyle name="20% - Accent2 6 2" xfId="1899"/>
    <cellStyle name="20% - Accent2 6 2 2" xfId="1900"/>
    <cellStyle name="20% - Accent2 6 2 2 2" xfId="1901"/>
    <cellStyle name="20% - Accent2 6 2 2 2 2" xfId="1902"/>
    <cellStyle name="20% - Accent2 6 2 2 2 2 2" xfId="1903"/>
    <cellStyle name="20% - Accent2 6 2 2 2 3" xfId="1904"/>
    <cellStyle name="20% - Accent2 6 2 2 3" xfId="1905"/>
    <cellStyle name="20% - Accent2 6 2 2 3 2" xfId="1906"/>
    <cellStyle name="20% - Accent2 6 2 2 4" xfId="1907"/>
    <cellStyle name="20% - Accent2 6 2 2 4 2" xfId="1908"/>
    <cellStyle name="20% - Accent2 6 2 2 5" xfId="1909"/>
    <cellStyle name="20% - Accent2 6 2 3" xfId="1910"/>
    <cellStyle name="20% - Accent2 6 2 3 2" xfId="1911"/>
    <cellStyle name="20% - Accent2 6 2 3 2 2" xfId="1912"/>
    <cellStyle name="20% - Accent2 6 2 3 3" xfId="1913"/>
    <cellStyle name="20% - Accent2 6 2 4" xfId="1914"/>
    <cellStyle name="20% - Accent2 6 2 4 2" xfId="1915"/>
    <cellStyle name="20% - Accent2 6 2 5" xfId="1916"/>
    <cellStyle name="20% - Accent2 6 2 5 2" xfId="1917"/>
    <cellStyle name="20% - Accent2 6 2 6" xfId="1918"/>
    <cellStyle name="20% - Accent2 6 3" xfId="1919"/>
    <cellStyle name="20% - Accent2 6 3 2" xfId="1920"/>
    <cellStyle name="20% - Accent2 6 3 2 2" xfId="1921"/>
    <cellStyle name="20% - Accent2 6 3 2 2 2" xfId="1922"/>
    <cellStyle name="20% - Accent2 6 3 2 3" xfId="1923"/>
    <cellStyle name="20% - Accent2 6 3 3" xfId="1924"/>
    <cellStyle name="20% - Accent2 6 3 3 2" xfId="1925"/>
    <cellStyle name="20% - Accent2 6 3 4" xfId="1926"/>
    <cellStyle name="20% - Accent2 6 3 4 2" xfId="1927"/>
    <cellStyle name="20% - Accent2 6 3 5" xfId="1928"/>
    <cellStyle name="20% - Accent2 6 4" xfId="1929"/>
    <cellStyle name="20% - Accent2 6 4 2" xfId="1930"/>
    <cellStyle name="20% - Accent2 6 4 2 2" xfId="1931"/>
    <cellStyle name="20% - Accent2 6 4 3" xfId="1932"/>
    <cellStyle name="20% - Accent2 6 5" xfId="1933"/>
    <cellStyle name="20% - Accent2 6 5 2" xfId="1934"/>
    <cellStyle name="20% - Accent2 6 6" xfId="1935"/>
    <cellStyle name="20% - Accent2 6 6 2" xfId="1936"/>
    <cellStyle name="20% - Accent2 6 7" xfId="1937"/>
    <cellStyle name="20% - Accent2 7" xfId="1938"/>
    <cellStyle name="20% - Accent2 7 2" xfId="1939"/>
    <cellStyle name="20% - Accent2 7 2 2" xfId="1940"/>
    <cellStyle name="20% - Accent2 7 2 2 2" xfId="1941"/>
    <cellStyle name="20% - Accent2 7 2 2 2 2" xfId="1942"/>
    <cellStyle name="20% - Accent2 7 2 2 3" xfId="1943"/>
    <cellStyle name="20% - Accent2 7 2 3" xfId="1944"/>
    <cellStyle name="20% - Accent2 7 2 3 2" xfId="1945"/>
    <cellStyle name="20% - Accent2 7 2 4" xfId="1946"/>
    <cellStyle name="20% - Accent2 7 2 4 2" xfId="1947"/>
    <cellStyle name="20% - Accent2 7 2 5" xfId="1948"/>
    <cellStyle name="20% - Accent2 7 3" xfId="1949"/>
    <cellStyle name="20% - Accent2 7 3 2" xfId="1950"/>
    <cellStyle name="20% - Accent2 7 3 2 2" xfId="1951"/>
    <cellStyle name="20% - Accent2 7 3 3" xfId="1952"/>
    <cellStyle name="20% - Accent2 7 4" xfId="1953"/>
    <cellStyle name="20% - Accent2 7 4 2" xfId="1954"/>
    <cellStyle name="20% - Accent2 7 5" xfId="1955"/>
    <cellStyle name="20% - Accent2 7 5 2" xfId="1956"/>
    <cellStyle name="20% - Accent2 7 6" xfId="1957"/>
    <cellStyle name="20% - Accent2 8" xfId="1958"/>
    <cellStyle name="20% - Accent2 8 2" xfId="1959"/>
    <cellStyle name="20% - Accent2 8 2 2" xfId="1960"/>
    <cellStyle name="20% - Accent2 8 2 2 2" xfId="1961"/>
    <cellStyle name="20% - Accent2 8 2 3" xfId="1962"/>
    <cellStyle name="20% - Accent2 8 3" xfId="1963"/>
    <cellStyle name="20% - Accent2 8 3 2" xfId="1964"/>
    <cellStyle name="20% - Accent2 8 4" xfId="1965"/>
    <cellStyle name="20% - Accent2 8 4 2" xfId="1966"/>
    <cellStyle name="20% - Accent2 8 5" xfId="1967"/>
    <cellStyle name="20% - Accent2 9" xfId="1968"/>
    <cellStyle name="20% - Accent2 9 2" xfId="1969"/>
    <cellStyle name="20% - Accent2 9 2 2" xfId="1970"/>
    <cellStyle name="20% - Accent2 9 3" xfId="1971"/>
    <cellStyle name="20% - Accent3 10" xfId="1972"/>
    <cellStyle name="20% - Accent3 10 2" xfId="1973"/>
    <cellStyle name="20% - Accent3 11" xfId="1974"/>
    <cellStyle name="20% - Accent3 11 2" xfId="1975"/>
    <cellStyle name="20% - Accent3 12" xfId="1976"/>
    <cellStyle name="20% - Accent3 2" xfId="1977"/>
    <cellStyle name="20% - Accent3 2 10" xfId="1978"/>
    <cellStyle name="20% - Accent3 2 2" xfId="1979"/>
    <cellStyle name="20% - Accent3 2 2 2" xfId="1980"/>
    <cellStyle name="20% - Accent3 2 2 2 2" xfId="1981"/>
    <cellStyle name="20% - Accent3 2 2 2 2 2" xfId="1982"/>
    <cellStyle name="20% - Accent3 2 2 2 2 2 2" xfId="1983"/>
    <cellStyle name="20% - Accent3 2 2 2 2 2 2 2" xfId="1984"/>
    <cellStyle name="20% - Accent3 2 2 2 2 2 2 2 2" xfId="1985"/>
    <cellStyle name="20% - Accent3 2 2 2 2 2 2 2 2 2" xfId="1986"/>
    <cellStyle name="20% - Accent3 2 2 2 2 2 2 2 3" xfId="1987"/>
    <cellStyle name="20% - Accent3 2 2 2 2 2 2 3" xfId="1988"/>
    <cellStyle name="20% - Accent3 2 2 2 2 2 2 3 2" xfId="1989"/>
    <cellStyle name="20% - Accent3 2 2 2 2 2 2 4" xfId="1990"/>
    <cellStyle name="20% - Accent3 2 2 2 2 2 2 4 2" xfId="1991"/>
    <cellStyle name="20% - Accent3 2 2 2 2 2 2 5" xfId="1992"/>
    <cellStyle name="20% - Accent3 2 2 2 2 2 3" xfId="1993"/>
    <cellStyle name="20% - Accent3 2 2 2 2 2 3 2" xfId="1994"/>
    <cellStyle name="20% - Accent3 2 2 2 2 2 3 2 2" xfId="1995"/>
    <cellStyle name="20% - Accent3 2 2 2 2 2 3 3" xfId="1996"/>
    <cellStyle name="20% - Accent3 2 2 2 2 2 4" xfId="1997"/>
    <cellStyle name="20% - Accent3 2 2 2 2 2 4 2" xfId="1998"/>
    <cellStyle name="20% - Accent3 2 2 2 2 2 5" xfId="1999"/>
    <cellStyle name="20% - Accent3 2 2 2 2 2 5 2" xfId="2000"/>
    <cellStyle name="20% - Accent3 2 2 2 2 2 6" xfId="2001"/>
    <cellStyle name="20% - Accent3 2 2 2 2 3" xfId="2002"/>
    <cellStyle name="20% - Accent3 2 2 2 2 3 2" xfId="2003"/>
    <cellStyle name="20% - Accent3 2 2 2 2 3 2 2" xfId="2004"/>
    <cellStyle name="20% - Accent3 2 2 2 2 3 2 2 2" xfId="2005"/>
    <cellStyle name="20% - Accent3 2 2 2 2 3 2 3" xfId="2006"/>
    <cellStyle name="20% - Accent3 2 2 2 2 3 3" xfId="2007"/>
    <cellStyle name="20% - Accent3 2 2 2 2 3 3 2" xfId="2008"/>
    <cellStyle name="20% - Accent3 2 2 2 2 3 4" xfId="2009"/>
    <cellStyle name="20% - Accent3 2 2 2 2 3 4 2" xfId="2010"/>
    <cellStyle name="20% - Accent3 2 2 2 2 3 5" xfId="2011"/>
    <cellStyle name="20% - Accent3 2 2 2 2 4" xfId="2012"/>
    <cellStyle name="20% - Accent3 2 2 2 2 4 2" xfId="2013"/>
    <cellStyle name="20% - Accent3 2 2 2 2 4 2 2" xfId="2014"/>
    <cellStyle name="20% - Accent3 2 2 2 2 4 3" xfId="2015"/>
    <cellStyle name="20% - Accent3 2 2 2 2 5" xfId="2016"/>
    <cellStyle name="20% - Accent3 2 2 2 2 5 2" xfId="2017"/>
    <cellStyle name="20% - Accent3 2 2 2 2 6" xfId="2018"/>
    <cellStyle name="20% - Accent3 2 2 2 2 6 2" xfId="2019"/>
    <cellStyle name="20% - Accent3 2 2 2 2 7" xfId="2020"/>
    <cellStyle name="20% - Accent3 2 2 2 3" xfId="2021"/>
    <cellStyle name="20% - Accent3 2 2 2 3 2" xfId="2022"/>
    <cellStyle name="20% - Accent3 2 2 2 3 2 2" xfId="2023"/>
    <cellStyle name="20% - Accent3 2 2 2 3 2 2 2" xfId="2024"/>
    <cellStyle name="20% - Accent3 2 2 2 3 2 2 2 2" xfId="2025"/>
    <cellStyle name="20% - Accent3 2 2 2 3 2 2 3" xfId="2026"/>
    <cellStyle name="20% - Accent3 2 2 2 3 2 3" xfId="2027"/>
    <cellStyle name="20% - Accent3 2 2 2 3 2 3 2" xfId="2028"/>
    <cellStyle name="20% - Accent3 2 2 2 3 2 4" xfId="2029"/>
    <cellStyle name="20% - Accent3 2 2 2 3 2 4 2" xfId="2030"/>
    <cellStyle name="20% - Accent3 2 2 2 3 2 5" xfId="2031"/>
    <cellStyle name="20% - Accent3 2 2 2 3 3" xfId="2032"/>
    <cellStyle name="20% - Accent3 2 2 2 3 3 2" xfId="2033"/>
    <cellStyle name="20% - Accent3 2 2 2 3 3 2 2" xfId="2034"/>
    <cellStyle name="20% - Accent3 2 2 2 3 3 3" xfId="2035"/>
    <cellStyle name="20% - Accent3 2 2 2 3 4" xfId="2036"/>
    <cellStyle name="20% - Accent3 2 2 2 3 4 2" xfId="2037"/>
    <cellStyle name="20% - Accent3 2 2 2 3 5" xfId="2038"/>
    <cellStyle name="20% - Accent3 2 2 2 3 5 2" xfId="2039"/>
    <cellStyle name="20% - Accent3 2 2 2 3 6" xfId="2040"/>
    <cellStyle name="20% - Accent3 2 2 2 4" xfId="2041"/>
    <cellStyle name="20% - Accent3 2 2 2 4 2" xfId="2042"/>
    <cellStyle name="20% - Accent3 2 2 2 4 2 2" xfId="2043"/>
    <cellStyle name="20% - Accent3 2 2 2 4 2 2 2" xfId="2044"/>
    <cellStyle name="20% - Accent3 2 2 2 4 2 3" xfId="2045"/>
    <cellStyle name="20% - Accent3 2 2 2 4 3" xfId="2046"/>
    <cellStyle name="20% - Accent3 2 2 2 4 3 2" xfId="2047"/>
    <cellStyle name="20% - Accent3 2 2 2 4 4" xfId="2048"/>
    <cellStyle name="20% - Accent3 2 2 2 4 4 2" xfId="2049"/>
    <cellStyle name="20% - Accent3 2 2 2 4 5" xfId="2050"/>
    <cellStyle name="20% - Accent3 2 2 2 5" xfId="2051"/>
    <cellStyle name="20% - Accent3 2 2 2 5 2" xfId="2052"/>
    <cellStyle name="20% - Accent3 2 2 2 5 2 2" xfId="2053"/>
    <cellStyle name="20% - Accent3 2 2 2 5 3" xfId="2054"/>
    <cellStyle name="20% - Accent3 2 2 2 6" xfId="2055"/>
    <cellStyle name="20% - Accent3 2 2 2 6 2" xfId="2056"/>
    <cellStyle name="20% - Accent3 2 2 2 7" xfId="2057"/>
    <cellStyle name="20% - Accent3 2 2 2 7 2" xfId="2058"/>
    <cellStyle name="20% - Accent3 2 2 2 8" xfId="2059"/>
    <cellStyle name="20% - Accent3 2 2 3" xfId="2060"/>
    <cellStyle name="20% - Accent3 2 2 3 2" xfId="2061"/>
    <cellStyle name="20% - Accent3 2 2 3 2 2" xfId="2062"/>
    <cellStyle name="20% - Accent3 2 2 3 2 2 2" xfId="2063"/>
    <cellStyle name="20% - Accent3 2 2 3 2 2 2 2" xfId="2064"/>
    <cellStyle name="20% - Accent3 2 2 3 2 2 2 2 2" xfId="2065"/>
    <cellStyle name="20% - Accent3 2 2 3 2 2 2 3" xfId="2066"/>
    <cellStyle name="20% - Accent3 2 2 3 2 2 3" xfId="2067"/>
    <cellStyle name="20% - Accent3 2 2 3 2 2 3 2" xfId="2068"/>
    <cellStyle name="20% - Accent3 2 2 3 2 2 4" xfId="2069"/>
    <cellStyle name="20% - Accent3 2 2 3 2 2 4 2" xfId="2070"/>
    <cellStyle name="20% - Accent3 2 2 3 2 2 5" xfId="2071"/>
    <cellStyle name="20% - Accent3 2 2 3 2 3" xfId="2072"/>
    <cellStyle name="20% - Accent3 2 2 3 2 3 2" xfId="2073"/>
    <cellStyle name="20% - Accent3 2 2 3 2 3 2 2" xfId="2074"/>
    <cellStyle name="20% - Accent3 2 2 3 2 3 3" xfId="2075"/>
    <cellStyle name="20% - Accent3 2 2 3 2 4" xfId="2076"/>
    <cellStyle name="20% - Accent3 2 2 3 2 4 2" xfId="2077"/>
    <cellStyle name="20% - Accent3 2 2 3 2 5" xfId="2078"/>
    <cellStyle name="20% - Accent3 2 2 3 2 5 2" xfId="2079"/>
    <cellStyle name="20% - Accent3 2 2 3 2 6" xfId="2080"/>
    <cellStyle name="20% - Accent3 2 2 3 3" xfId="2081"/>
    <cellStyle name="20% - Accent3 2 2 3 3 2" xfId="2082"/>
    <cellStyle name="20% - Accent3 2 2 3 3 2 2" xfId="2083"/>
    <cellStyle name="20% - Accent3 2 2 3 3 2 2 2" xfId="2084"/>
    <cellStyle name="20% - Accent3 2 2 3 3 2 3" xfId="2085"/>
    <cellStyle name="20% - Accent3 2 2 3 3 3" xfId="2086"/>
    <cellStyle name="20% - Accent3 2 2 3 3 3 2" xfId="2087"/>
    <cellStyle name="20% - Accent3 2 2 3 3 4" xfId="2088"/>
    <cellStyle name="20% - Accent3 2 2 3 3 4 2" xfId="2089"/>
    <cellStyle name="20% - Accent3 2 2 3 3 5" xfId="2090"/>
    <cellStyle name="20% - Accent3 2 2 3 4" xfId="2091"/>
    <cellStyle name="20% - Accent3 2 2 3 4 2" xfId="2092"/>
    <cellStyle name="20% - Accent3 2 2 3 4 2 2" xfId="2093"/>
    <cellStyle name="20% - Accent3 2 2 3 4 3" xfId="2094"/>
    <cellStyle name="20% - Accent3 2 2 3 5" xfId="2095"/>
    <cellStyle name="20% - Accent3 2 2 3 5 2" xfId="2096"/>
    <cellStyle name="20% - Accent3 2 2 3 6" xfId="2097"/>
    <cellStyle name="20% - Accent3 2 2 3 6 2" xfId="2098"/>
    <cellStyle name="20% - Accent3 2 2 3 7" xfId="2099"/>
    <cellStyle name="20% - Accent3 2 2 4" xfId="2100"/>
    <cellStyle name="20% - Accent3 2 2 4 2" xfId="2101"/>
    <cellStyle name="20% - Accent3 2 2 4 2 2" xfId="2102"/>
    <cellStyle name="20% - Accent3 2 2 4 2 2 2" xfId="2103"/>
    <cellStyle name="20% - Accent3 2 2 4 2 2 2 2" xfId="2104"/>
    <cellStyle name="20% - Accent3 2 2 4 2 2 3" xfId="2105"/>
    <cellStyle name="20% - Accent3 2 2 4 2 3" xfId="2106"/>
    <cellStyle name="20% - Accent3 2 2 4 2 3 2" xfId="2107"/>
    <cellStyle name="20% - Accent3 2 2 4 2 4" xfId="2108"/>
    <cellStyle name="20% - Accent3 2 2 4 2 4 2" xfId="2109"/>
    <cellStyle name="20% - Accent3 2 2 4 2 5" xfId="2110"/>
    <cellStyle name="20% - Accent3 2 2 4 3" xfId="2111"/>
    <cellStyle name="20% - Accent3 2 2 4 3 2" xfId="2112"/>
    <cellStyle name="20% - Accent3 2 2 4 3 2 2" xfId="2113"/>
    <cellStyle name="20% - Accent3 2 2 4 3 3" xfId="2114"/>
    <cellStyle name="20% - Accent3 2 2 4 4" xfId="2115"/>
    <cellStyle name="20% - Accent3 2 2 4 4 2" xfId="2116"/>
    <cellStyle name="20% - Accent3 2 2 4 5" xfId="2117"/>
    <cellStyle name="20% - Accent3 2 2 4 5 2" xfId="2118"/>
    <cellStyle name="20% - Accent3 2 2 4 6" xfId="2119"/>
    <cellStyle name="20% - Accent3 2 2 5" xfId="2120"/>
    <cellStyle name="20% - Accent3 2 2 5 2" xfId="2121"/>
    <cellStyle name="20% - Accent3 2 2 5 2 2" xfId="2122"/>
    <cellStyle name="20% - Accent3 2 2 5 2 2 2" xfId="2123"/>
    <cellStyle name="20% - Accent3 2 2 5 2 3" xfId="2124"/>
    <cellStyle name="20% - Accent3 2 2 5 3" xfId="2125"/>
    <cellStyle name="20% - Accent3 2 2 5 3 2" xfId="2126"/>
    <cellStyle name="20% - Accent3 2 2 5 4" xfId="2127"/>
    <cellStyle name="20% - Accent3 2 2 5 4 2" xfId="2128"/>
    <cellStyle name="20% - Accent3 2 2 5 5" xfId="2129"/>
    <cellStyle name="20% - Accent3 2 2 6" xfId="2130"/>
    <cellStyle name="20% - Accent3 2 2 6 2" xfId="2131"/>
    <cellStyle name="20% - Accent3 2 2 6 2 2" xfId="2132"/>
    <cellStyle name="20% - Accent3 2 2 6 3" xfId="2133"/>
    <cellStyle name="20% - Accent3 2 2 7" xfId="2134"/>
    <cellStyle name="20% - Accent3 2 2 7 2" xfId="2135"/>
    <cellStyle name="20% - Accent3 2 2 8" xfId="2136"/>
    <cellStyle name="20% - Accent3 2 2 8 2" xfId="2137"/>
    <cellStyle name="20% - Accent3 2 2 9" xfId="2138"/>
    <cellStyle name="20% - Accent3 2 3" xfId="2139"/>
    <cellStyle name="20% - Accent3 2 3 2" xfId="2140"/>
    <cellStyle name="20% - Accent3 2 3 2 2" xfId="2141"/>
    <cellStyle name="20% - Accent3 2 3 2 2 2" xfId="2142"/>
    <cellStyle name="20% - Accent3 2 3 2 2 2 2" xfId="2143"/>
    <cellStyle name="20% - Accent3 2 3 2 2 2 2 2" xfId="2144"/>
    <cellStyle name="20% - Accent3 2 3 2 2 2 2 2 2" xfId="2145"/>
    <cellStyle name="20% - Accent3 2 3 2 2 2 2 3" xfId="2146"/>
    <cellStyle name="20% - Accent3 2 3 2 2 2 3" xfId="2147"/>
    <cellStyle name="20% - Accent3 2 3 2 2 2 3 2" xfId="2148"/>
    <cellStyle name="20% - Accent3 2 3 2 2 2 4" xfId="2149"/>
    <cellStyle name="20% - Accent3 2 3 2 2 2 4 2" xfId="2150"/>
    <cellStyle name="20% - Accent3 2 3 2 2 2 5" xfId="2151"/>
    <cellStyle name="20% - Accent3 2 3 2 2 3" xfId="2152"/>
    <cellStyle name="20% - Accent3 2 3 2 2 3 2" xfId="2153"/>
    <cellStyle name="20% - Accent3 2 3 2 2 3 2 2" xfId="2154"/>
    <cellStyle name="20% - Accent3 2 3 2 2 3 3" xfId="2155"/>
    <cellStyle name="20% - Accent3 2 3 2 2 4" xfId="2156"/>
    <cellStyle name="20% - Accent3 2 3 2 2 4 2" xfId="2157"/>
    <cellStyle name="20% - Accent3 2 3 2 2 5" xfId="2158"/>
    <cellStyle name="20% - Accent3 2 3 2 2 5 2" xfId="2159"/>
    <cellStyle name="20% - Accent3 2 3 2 2 6" xfId="2160"/>
    <cellStyle name="20% - Accent3 2 3 2 3" xfId="2161"/>
    <cellStyle name="20% - Accent3 2 3 2 3 2" xfId="2162"/>
    <cellStyle name="20% - Accent3 2 3 2 3 2 2" xfId="2163"/>
    <cellStyle name="20% - Accent3 2 3 2 3 2 2 2" xfId="2164"/>
    <cellStyle name="20% - Accent3 2 3 2 3 2 3" xfId="2165"/>
    <cellStyle name="20% - Accent3 2 3 2 3 3" xfId="2166"/>
    <cellStyle name="20% - Accent3 2 3 2 3 3 2" xfId="2167"/>
    <cellStyle name="20% - Accent3 2 3 2 3 4" xfId="2168"/>
    <cellStyle name="20% - Accent3 2 3 2 3 4 2" xfId="2169"/>
    <cellStyle name="20% - Accent3 2 3 2 3 5" xfId="2170"/>
    <cellStyle name="20% - Accent3 2 3 2 4" xfId="2171"/>
    <cellStyle name="20% - Accent3 2 3 2 4 2" xfId="2172"/>
    <cellStyle name="20% - Accent3 2 3 2 4 2 2" xfId="2173"/>
    <cellStyle name="20% - Accent3 2 3 2 4 3" xfId="2174"/>
    <cellStyle name="20% - Accent3 2 3 2 5" xfId="2175"/>
    <cellStyle name="20% - Accent3 2 3 2 5 2" xfId="2176"/>
    <cellStyle name="20% - Accent3 2 3 2 6" xfId="2177"/>
    <cellStyle name="20% - Accent3 2 3 2 6 2" xfId="2178"/>
    <cellStyle name="20% - Accent3 2 3 2 7" xfId="2179"/>
    <cellStyle name="20% - Accent3 2 3 3" xfId="2180"/>
    <cellStyle name="20% - Accent3 2 3 3 2" xfId="2181"/>
    <cellStyle name="20% - Accent3 2 3 3 2 2" xfId="2182"/>
    <cellStyle name="20% - Accent3 2 3 3 2 2 2" xfId="2183"/>
    <cellStyle name="20% - Accent3 2 3 3 2 2 2 2" xfId="2184"/>
    <cellStyle name="20% - Accent3 2 3 3 2 2 3" xfId="2185"/>
    <cellStyle name="20% - Accent3 2 3 3 2 3" xfId="2186"/>
    <cellStyle name="20% - Accent3 2 3 3 2 3 2" xfId="2187"/>
    <cellStyle name="20% - Accent3 2 3 3 2 4" xfId="2188"/>
    <cellStyle name="20% - Accent3 2 3 3 2 4 2" xfId="2189"/>
    <cellStyle name="20% - Accent3 2 3 3 2 5" xfId="2190"/>
    <cellStyle name="20% - Accent3 2 3 3 3" xfId="2191"/>
    <cellStyle name="20% - Accent3 2 3 3 3 2" xfId="2192"/>
    <cellStyle name="20% - Accent3 2 3 3 3 2 2" xfId="2193"/>
    <cellStyle name="20% - Accent3 2 3 3 3 3" xfId="2194"/>
    <cellStyle name="20% - Accent3 2 3 3 4" xfId="2195"/>
    <cellStyle name="20% - Accent3 2 3 3 4 2" xfId="2196"/>
    <cellStyle name="20% - Accent3 2 3 3 5" xfId="2197"/>
    <cellStyle name="20% - Accent3 2 3 3 5 2" xfId="2198"/>
    <cellStyle name="20% - Accent3 2 3 3 6" xfId="2199"/>
    <cellStyle name="20% - Accent3 2 3 4" xfId="2200"/>
    <cellStyle name="20% - Accent3 2 3 4 2" xfId="2201"/>
    <cellStyle name="20% - Accent3 2 3 4 2 2" xfId="2202"/>
    <cellStyle name="20% - Accent3 2 3 4 2 2 2" xfId="2203"/>
    <cellStyle name="20% - Accent3 2 3 4 2 3" xfId="2204"/>
    <cellStyle name="20% - Accent3 2 3 4 3" xfId="2205"/>
    <cellStyle name="20% - Accent3 2 3 4 3 2" xfId="2206"/>
    <cellStyle name="20% - Accent3 2 3 4 4" xfId="2207"/>
    <cellStyle name="20% - Accent3 2 3 4 4 2" xfId="2208"/>
    <cellStyle name="20% - Accent3 2 3 4 5" xfId="2209"/>
    <cellStyle name="20% - Accent3 2 3 5" xfId="2210"/>
    <cellStyle name="20% - Accent3 2 3 5 2" xfId="2211"/>
    <cellStyle name="20% - Accent3 2 3 5 2 2" xfId="2212"/>
    <cellStyle name="20% - Accent3 2 3 5 3" xfId="2213"/>
    <cellStyle name="20% - Accent3 2 3 6" xfId="2214"/>
    <cellStyle name="20% - Accent3 2 3 6 2" xfId="2215"/>
    <cellStyle name="20% - Accent3 2 3 7" xfId="2216"/>
    <cellStyle name="20% - Accent3 2 3 7 2" xfId="2217"/>
    <cellStyle name="20% - Accent3 2 3 8" xfId="2218"/>
    <cellStyle name="20% - Accent3 2 4" xfId="2219"/>
    <cellStyle name="20% - Accent3 2 4 2" xfId="2220"/>
    <cellStyle name="20% - Accent3 2 4 2 2" xfId="2221"/>
    <cellStyle name="20% - Accent3 2 4 2 2 2" xfId="2222"/>
    <cellStyle name="20% - Accent3 2 4 2 2 2 2" xfId="2223"/>
    <cellStyle name="20% - Accent3 2 4 2 2 2 2 2" xfId="2224"/>
    <cellStyle name="20% - Accent3 2 4 2 2 2 3" xfId="2225"/>
    <cellStyle name="20% - Accent3 2 4 2 2 3" xfId="2226"/>
    <cellStyle name="20% - Accent3 2 4 2 2 3 2" xfId="2227"/>
    <cellStyle name="20% - Accent3 2 4 2 2 4" xfId="2228"/>
    <cellStyle name="20% - Accent3 2 4 2 2 4 2" xfId="2229"/>
    <cellStyle name="20% - Accent3 2 4 2 2 5" xfId="2230"/>
    <cellStyle name="20% - Accent3 2 4 2 3" xfId="2231"/>
    <cellStyle name="20% - Accent3 2 4 2 3 2" xfId="2232"/>
    <cellStyle name="20% - Accent3 2 4 2 3 2 2" xfId="2233"/>
    <cellStyle name="20% - Accent3 2 4 2 3 3" xfId="2234"/>
    <cellStyle name="20% - Accent3 2 4 2 4" xfId="2235"/>
    <cellStyle name="20% - Accent3 2 4 2 4 2" xfId="2236"/>
    <cellStyle name="20% - Accent3 2 4 2 5" xfId="2237"/>
    <cellStyle name="20% - Accent3 2 4 2 5 2" xfId="2238"/>
    <cellStyle name="20% - Accent3 2 4 2 6" xfId="2239"/>
    <cellStyle name="20% - Accent3 2 4 3" xfId="2240"/>
    <cellStyle name="20% - Accent3 2 4 3 2" xfId="2241"/>
    <cellStyle name="20% - Accent3 2 4 3 2 2" xfId="2242"/>
    <cellStyle name="20% - Accent3 2 4 3 2 2 2" xfId="2243"/>
    <cellStyle name="20% - Accent3 2 4 3 2 3" xfId="2244"/>
    <cellStyle name="20% - Accent3 2 4 3 3" xfId="2245"/>
    <cellStyle name="20% - Accent3 2 4 3 3 2" xfId="2246"/>
    <cellStyle name="20% - Accent3 2 4 3 4" xfId="2247"/>
    <cellStyle name="20% - Accent3 2 4 3 4 2" xfId="2248"/>
    <cellStyle name="20% - Accent3 2 4 3 5" xfId="2249"/>
    <cellStyle name="20% - Accent3 2 4 4" xfId="2250"/>
    <cellStyle name="20% - Accent3 2 4 4 2" xfId="2251"/>
    <cellStyle name="20% - Accent3 2 4 4 2 2" xfId="2252"/>
    <cellStyle name="20% - Accent3 2 4 4 3" xfId="2253"/>
    <cellStyle name="20% - Accent3 2 4 5" xfId="2254"/>
    <cellStyle name="20% - Accent3 2 4 5 2" xfId="2255"/>
    <cellStyle name="20% - Accent3 2 4 6" xfId="2256"/>
    <cellStyle name="20% - Accent3 2 4 6 2" xfId="2257"/>
    <cellStyle name="20% - Accent3 2 4 7" xfId="2258"/>
    <cellStyle name="20% - Accent3 2 5" xfId="2259"/>
    <cellStyle name="20% - Accent3 2 5 2" xfId="2260"/>
    <cellStyle name="20% - Accent3 2 5 2 2" xfId="2261"/>
    <cellStyle name="20% - Accent3 2 5 2 2 2" xfId="2262"/>
    <cellStyle name="20% - Accent3 2 5 2 2 2 2" xfId="2263"/>
    <cellStyle name="20% - Accent3 2 5 2 2 3" xfId="2264"/>
    <cellStyle name="20% - Accent3 2 5 2 3" xfId="2265"/>
    <cellStyle name="20% - Accent3 2 5 2 3 2" xfId="2266"/>
    <cellStyle name="20% - Accent3 2 5 2 4" xfId="2267"/>
    <cellStyle name="20% - Accent3 2 5 2 4 2" xfId="2268"/>
    <cellStyle name="20% - Accent3 2 5 2 5" xfId="2269"/>
    <cellStyle name="20% - Accent3 2 5 3" xfId="2270"/>
    <cellStyle name="20% - Accent3 2 5 3 2" xfId="2271"/>
    <cellStyle name="20% - Accent3 2 5 3 2 2" xfId="2272"/>
    <cellStyle name="20% - Accent3 2 5 3 3" xfId="2273"/>
    <cellStyle name="20% - Accent3 2 5 4" xfId="2274"/>
    <cellStyle name="20% - Accent3 2 5 4 2" xfId="2275"/>
    <cellStyle name="20% - Accent3 2 5 5" xfId="2276"/>
    <cellStyle name="20% - Accent3 2 5 5 2" xfId="2277"/>
    <cellStyle name="20% - Accent3 2 5 6" xfId="2278"/>
    <cellStyle name="20% - Accent3 2 6" xfId="2279"/>
    <cellStyle name="20% - Accent3 2 6 2" xfId="2280"/>
    <cellStyle name="20% - Accent3 2 6 2 2" xfId="2281"/>
    <cellStyle name="20% - Accent3 2 6 2 2 2" xfId="2282"/>
    <cellStyle name="20% - Accent3 2 6 2 3" xfId="2283"/>
    <cellStyle name="20% - Accent3 2 6 3" xfId="2284"/>
    <cellStyle name="20% - Accent3 2 6 3 2" xfId="2285"/>
    <cellStyle name="20% - Accent3 2 6 4" xfId="2286"/>
    <cellStyle name="20% - Accent3 2 6 4 2" xfId="2287"/>
    <cellStyle name="20% - Accent3 2 6 5" xfId="2288"/>
    <cellStyle name="20% - Accent3 2 7" xfId="2289"/>
    <cellStyle name="20% - Accent3 2 7 2" xfId="2290"/>
    <cellStyle name="20% - Accent3 2 7 2 2" xfId="2291"/>
    <cellStyle name="20% - Accent3 2 7 3" xfId="2292"/>
    <cellStyle name="20% - Accent3 2 8" xfId="2293"/>
    <cellStyle name="20% - Accent3 2 8 2" xfId="2294"/>
    <cellStyle name="20% - Accent3 2 9" xfId="2295"/>
    <cellStyle name="20% - Accent3 2 9 2" xfId="2296"/>
    <cellStyle name="20% - Accent3 3" xfId="2297"/>
    <cellStyle name="20% - Accent3 3 10" xfId="2298"/>
    <cellStyle name="20% - Accent3 3 2" xfId="2299"/>
    <cellStyle name="20% - Accent3 3 2 2" xfId="2300"/>
    <cellStyle name="20% - Accent3 3 2 2 2" xfId="2301"/>
    <cellStyle name="20% - Accent3 3 2 2 2 2" xfId="2302"/>
    <cellStyle name="20% - Accent3 3 2 2 2 2 2" xfId="2303"/>
    <cellStyle name="20% - Accent3 3 2 2 2 2 2 2" xfId="2304"/>
    <cellStyle name="20% - Accent3 3 2 2 2 2 2 2 2" xfId="2305"/>
    <cellStyle name="20% - Accent3 3 2 2 2 2 2 2 2 2" xfId="2306"/>
    <cellStyle name="20% - Accent3 3 2 2 2 2 2 2 3" xfId="2307"/>
    <cellStyle name="20% - Accent3 3 2 2 2 2 2 3" xfId="2308"/>
    <cellStyle name="20% - Accent3 3 2 2 2 2 2 3 2" xfId="2309"/>
    <cellStyle name="20% - Accent3 3 2 2 2 2 2 4" xfId="2310"/>
    <cellStyle name="20% - Accent3 3 2 2 2 2 2 4 2" xfId="2311"/>
    <cellStyle name="20% - Accent3 3 2 2 2 2 2 5" xfId="2312"/>
    <cellStyle name="20% - Accent3 3 2 2 2 2 3" xfId="2313"/>
    <cellStyle name="20% - Accent3 3 2 2 2 2 3 2" xfId="2314"/>
    <cellStyle name="20% - Accent3 3 2 2 2 2 3 2 2" xfId="2315"/>
    <cellStyle name="20% - Accent3 3 2 2 2 2 3 3" xfId="2316"/>
    <cellStyle name="20% - Accent3 3 2 2 2 2 4" xfId="2317"/>
    <cellStyle name="20% - Accent3 3 2 2 2 2 4 2" xfId="2318"/>
    <cellStyle name="20% - Accent3 3 2 2 2 2 5" xfId="2319"/>
    <cellStyle name="20% - Accent3 3 2 2 2 2 5 2" xfId="2320"/>
    <cellStyle name="20% - Accent3 3 2 2 2 2 6" xfId="2321"/>
    <cellStyle name="20% - Accent3 3 2 2 2 3" xfId="2322"/>
    <cellStyle name="20% - Accent3 3 2 2 2 3 2" xfId="2323"/>
    <cellStyle name="20% - Accent3 3 2 2 2 3 2 2" xfId="2324"/>
    <cellStyle name="20% - Accent3 3 2 2 2 3 2 2 2" xfId="2325"/>
    <cellStyle name="20% - Accent3 3 2 2 2 3 2 3" xfId="2326"/>
    <cellStyle name="20% - Accent3 3 2 2 2 3 3" xfId="2327"/>
    <cellStyle name="20% - Accent3 3 2 2 2 3 3 2" xfId="2328"/>
    <cellStyle name="20% - Accent3 3 2 2 2 3 4" xfId="2329"/>
    <cellStyle name="20% - Accent3 3 2 2 2 3 4 2" xfId="2330"/>
    <cellStyle name="20% - Accent3 3 2 2 2 3 5" xfId="2331"/>
    <cellStyle name="20% - Accent3 3 2 2 2 4" xfId="2332"/>
    <cellStyle name="20% - Accent3 3 2 2 2 4 2" xfId="2333"/>
    <cellStyle name="20% - Accent3 3 2 2 2 4 2 2" xfId="2334"/>
    <cellStyle name="20% - Accent3 3 2 2 2 4 3" xfId="2335"/>
    <cellStyle name="20% - Accent3 3 2 2 2 5" xfId="2336"/>
    <cellStyle name="20% - Accent3 3 2 2 2 5 2" xfId="2337"/>
    <cellStyle name="20% - Accent3 3 2 2 2 6" xfId="2338"/>
    <cellStyle name="20% - Accent3 3 2 2 2 6 2" xfId="2339"/>
    <cellStyle name="20% - Accent3 3 2 2 2 7" xfId="2340"/>
    <cellStyle name="20% - Accent3 3 2 2 3" xfId="2341"/>
    <cellStyle name="20% - Accent3 3 2 2 3 2" xfId="2342"/>
    <cellStyle name="20% - Accent3 3 2 2 3 2 2" xfId="2343"/>
    <cellStyle name="20% - Accent3 3 2 2 3 2 2 2" xfId="2344"/>
    <cellStyle name="20% - Accent3 3 2 2 3 2 2 2 2" xfId="2345"/>
    <cellStyle name="20% - Accent3 3 2 2 3 2 2 3" xfId="2346"/>
    <cellStyle name="20% - Accent3 3 2 2 3 2 3" xfId="2347"/>
    <cellStyle name="20% - Accent3 3 2 2 3 2 3 2" xfId="2348"/>
    <cellStyle name="20% - Accent3 3 2 2 3 2 4" xfId="2349"/>
    <cellStyle name="20% - Accent3 3 2 2 3 2 4 2" xfId="2350"/>
    <cellStyle name="20% - Accent3 3 2 2 3 2 5" xfId="2351"/>
    <cellStyle name="20% - Accent3 3 2 2 3 3" xfId="2352"/>
    <cellStyle name="20% - Accent3 3 2 2 3 3 2" xfId="2353"/>
    <cellStyle name="20% - Accent3 3 2 2 3 3 2 2" xfId="2354"/>
    <cellStyle name="20% - Accent3 3 2 2 3 3 3" xfId="2355"/>
    <cellStyle name="20% - Accent3 3 2 2 3 4" xfId="2356"/>
    <cellStyle name="20% - Accent3 3 2 2 3 4 2" xfId="2357"/>
    <cellStyle name="20% - Accent3 3 2 2 3 5" xfId="2358"/>
    <cellStyle name="20% - Accent3 3 2 2 3 5 2" xfId="2359"/>
    <cellStyle name="20% - Accent3 3 2 2 3 6" xfId="2360"/>
    <cellStyle name="20% - Accent3 3 2 2 4" xfId="2361"/>
    <cellStyle name="20% - Accent3 3 2 2 4 2" xfId="2362"/>
    <cellStyle name="20% - Accent3 3 2 2 4 2 2" xfId="2363"/>
    <cellStyle name="20% - Accent3 3 2 2 4 2 2 2" xfId="2364"/>
    <cellStyle name="20% - Accent3 3 2 2 4 2 3" xfId="2365"/>
    <cellStyle name="20% - Accent3 3 2 2 4 3" xfId="2366"/>
    <cellStyle name="20% - Accent3 3 2 2 4 3 2" xfId="2367"/>
    <cellStyle name="20% - Accent3 3 2 2 4 4" xfId="2368"/>
    <cellStyle name="20% - Accent3 3 2 2 4 4 2" xfId="2369"/>
    <cellStyle name="20% - Accent3 3 2 2 4 5" xfId="2370"/>
    <cellStyle name="20% - Accent3 3 2 2 5" xfId="2371"/>
    <cellStyle name="20% - Accent3 3 2 2 5 2" xfId="2372"/>
    <cellStyle name="20% - Accent3 3 2 2 5 2 2" xfId="2373"/>
    <cellStyle name="20% - Accent3 3 2 2 5 3" xfId="2374"/>
    <cellStyle name="20% - Accent3 3 2 2 6" xfId="2375"/>
    <cellStyle name="20% - Accent3 3 2 2 6 2" xfId="2376"/>
    <cellStyle name="20% - Accent3 3 2 2 7" xfId="2377"/>
    <cellStyle name="20% - Accent3 3 2 2 7 2" xfId="2378"/>
    <cellStyle name="20% - Accent3 3 2 2 8" xfId="2379"/>
    <cellStyle name="20% - Accent3 3 2 3" xfId="2380"/>
    <cellStyle name="20% - Accent3 3 2 3 2" xfId="2381"/>
    <cellStyle name="20% - Accent3 3 2 3 2 2" xfId="2382"/>
    <cellStyle name="20% - Accent3 3 2 3 2 2 2" xfId="2383"/>
    <cellStyle name="20% - Accent3 3 2 3 2 2 2 2" xfId="2384"/>
    <cellStyle name="20% - Accent3 3 2 3 2 2 2 2 2" xfId="2385"/>
    <cellStyle name="20% - Accent3 3 2 3 2 2 2 3" xfId="2386"/>
    <cellStyle name="20% - Accent3 3 2 3 2 2 3" xfId="2387"/>
    <cellStyle name="20% - Accent3 3 2 3 2 2 3 2" xfId="2388"/>
    <cellStyle name="20% - Accent3 3 2 3 2 2 4" xfId="2389"/>
    <cellStyle name="20% - Accent3 3 2 3 2 2 4 2" xfId="2390"/>
    <cellStyle name="20% - Accent3 3 2 3 2 2 5" xfId="2391"/>
    <cellStyle name="20% - Accent3 3 2 3 2 3" xfId="2392"/>
    <cellStyle name="20% - Accent3 3 2 3 2 3 2" xfId="2393"/>
    <cellStyle name="20% - Accent3 3 2 3 2 3 2 2" xfId="2394"/>
    <cellStyle name="20% - Accent3 3 2 3 2 3 3" xfId="2395"/>
    <cellStyle name="20% - Accent3 3 2 3 2 4" xfId="2396"/>
    <cellStyle name="20% - Accent3 3 2 3 2 4 2" xfId="2397"/>
    <cellStyle name="20% - Accent3 3 2 3 2 5" xfId="2398"/>
    <cellStyle name="20% - Accent3 3 2 3 2 5 2" xfId="2399"/>
    <cellStyle name="20% - Accent3 3 2 3 2 6" xfId="2400"/>
    <cellStyle name="20% - Accent3 3 2 3 3" xfId="2401"/>
    <cellStyle name="20% - Accent3 3 2 3 3 2" xfId="2402"/>
    <cellStyle name="20% - Accent3 3 2 3 3 2 2" xfId="2403"/>
    <cellStyle name="20% - Accent3 3 2 3 3 2 2 2" xfId="2404"/>
    <cellStyle name="20% - Accent3 3 2 3 3 2 3" xfId="2405"/>
    <cellStyle name="20% - Accent3 3 2 3 3 3" xfId="2406"/>
    <cellStyle name="20% - Accent3 3 2 3 3 3 2" xfId="2407"/>
    <cellStyle name="20% - Accent3 3 2 3 3 4" xfId="2408"/>
    <cellStyle name="20% - Accent3 3 2 3 3 4 2" xfId="2409"/>
    <cellStyle name="20% - Accent3 3 2 3 3 5" xfId="2410"/>
    <cellStyle name="20% - Accent3 3 2 3 4" xfId="2411"/>
    <cellStyle name="20% - Accent3 3 2 3 4 2" xfId="2412"/>
    <cellStyle name="20% - Accent3 3 2 3 4 2 2" xfId="2413"/>
    <cellStyle name="20% - Accent3 3 2 3 4 3" xfId="2414"/>
    <cellStyle name="20% - Accent3 3 2 3 5" xfId="2415"/>
    <cellStyle name="20% - Accent3 3 2 3 5 2" xfId="2416"/>
    <cellStyle name="20% - Accent3 3 2 3 6" xfId="2417"/>
    <cellStyle name="20% - Accent3 3 2 3 6 2" xfId="2418"/>
    <cellStyle name="20% - Accent3 3 2 3 7" xfId="2419"/>
    <cellStyle name="20% - Accent3 3 2 4" xfId="2420"/>
    <cellStyle name="20% - Accent3 3 2 4 2" xfId="2421"/>
    <cellStyle name="20% - Accent3 3 2 4 2 2" xfId="2422"/>
    <cellStyle name="20% - Accent3 3 2 4 2 2 2" xfId="2423"/>
    <cellStyle name="20% - Accent3 3 2 4 2 2 2 2" xfId="2424"/>
    <cellStyle name="20% - Accent3 3 2 4 2 2 3" xfId="2425"/>
    <cellStyle name="20% - Accent3 3 2 4 2 3" xfId="2426"/>
    <cellStyle name="20% - Accent3 3 2 4 2 3 2" xfId="2427"/>
    <cellStyle name="20% - Accent3 3 2 4 2 4" xfId="2428"/>
    <cellStyle name="20% - Accent3 3 2 4 2 4 2" xfId="2429"/>
    <cellStyle name="20% - Accent3 3 2 4 2 5" xfId="2430"/>
    <cellStyle name="20% - Accent3 3 2 4 3" xfId="2431"/>
    <cellStyle name="20% - Accent3 3 2 4 3 2" xfId="2432"/>
    <cellStyle name="20% - Accent3 3 2 4 3 2 2" xfId="2433"/>
    <cellStyle name="20% - Accent3 3 2 4 3 3" xfId="2434"/>
    <cellStyle name="20% - Accent3 3 2 4 4" xfId="2435"/>
    <cellStyle name="20% - Accent3 3 2 4 4 2" xfId="2436"/>
    <cellStyle name="20% - Accent3 3 2 4 5" xfId="2437"/>
    <cellStyle name="20% - Accent3 3 2 4 5 2" xfId="2438"/>
    <cellStyle name="20% - Accent3 3 2 4 6" xfId="2439"/>
    <cellStyle name="20% - Accent3 3 2 5" xfId="2440"/>
    <cellStyle name="20% - Accent3 3 2 5 2" xfId="2441"/>
    <cellStyle name="20% - Accent3 3 2 5 2 2" xfId="2442"/>
    <cellStyle name="20% - Accent3 3 2 5 2 2 2" xfId="2443"/>
    <cellStyle name="20% - Accent3 3 2 5 2 3" xfId="2444"/>
    <cellStyle name="20% - Accent3 3 2 5 3" xfId="2445"/>
    <cellStyle name="20% - Accent3 3 2 5 3 2" xfId="2446"/>
    <cellStyle name="20% - Accent3 3 2 5 4" xfId="2447"/>
    <cellStyle name="20% - Accent3 3 2 5 4 2" xfId="2448"/>
    <cellStyle name="20% - Accent3 3 2 5 5" xfId="2449"/>
    <cellStyle name="20% - Accent3 3 2 6" xfId="2450"/>
    <cellStyle name="20% - Accent3 3 2 6 2" xfId="2451"/>
    <cellStyle name="20% - Accent3 3 2 6 2 2" xfId="2452"/>
    <cellStyle name="20% - Accent3 3 2 6 3" xfId="2453"/>
    <cellStyle name="20% - Accent3 3 2 7" xfId="2454"/>
    <cellStyle name="20% - Accent3 3 2 7 2" xfId="2455"/>
    <cellStyle name="20% - Accent3 3 2 8" xfId="2456"/>
    <cellStyle name="20% - Accent3 3 2 8 2" xfId="2457"/>
    <cellStyle name="20% - Accent3 3 2 9" xfId="2458"/>
    <cellStyle name="20% - Accent3 3 3" xfId="2459"/>
    <cellStyle name="20% - Accent3 3 3 2" xfId="2460"/>
    <cellStyle name="20% - Accent3 3 3 2 2" xfId="2461"/>
    <cellStyle name="20% - Accent3 3 3 2 2 2" xfId="2462"/>
    <cellStyle name="20% - Accent3 3 3 2 2 2 2" xfId="2463"/>
    <cellStyle name="20% - Accent3 3 3 2 2 2 2 2" xfId="2464"/>
    <cellStyle name="20% - Accent3 3 3 2 2 2 2 2 2" xfId="2465"/>
    <cellStyle name="20% - Accent3 3 3 2 2 2 2 3" xfId="2466"/>
    <cellStyle name="20% - Accent3 3 3 2 2 2 3" xfId="2467"/>
    <cellStyle name="20% - Accent3 3 3 2 2 2 3 2" xfId="2468"/>
    <cellStyle name="20% - Accent3 3 3 2 2 2 4" xfId="2469"/>
    <cellStyle name="20% - Accent3 3 3 2 2 2 4 2" xfId="2470"/>
    <cellStyle name="20% - Accent3 3 3 2 2 2 5" xfId="2471"/>
    <cellStyle name="20% - Accent3 3 3 2 2 3" xfId="2472"/>
    <cellStyle name="20% - Accent3 3 3 2 2 3 2" xfId="2473"/>
    <cellStyle name="20% - Accent3 3 3 2 2 3 2 2" xfId="2474"/>
    <cellStyle name="20% - Accent3 3 3 2 2 3 3" xfId="2475"/>
    <cellStyle name="20% - Accent3 3 3 2 2 4" xfId="2476"/>
    <cellStyle name="20% - Accent3 3 3 2 2 4 2" xfId="2477"/>
    <cellStyle name="20% - Accent3 3 3 2 2 5" xfId="2478"/>
    <cellStyle name="20% - Accent3 3 3 2 2 5 2" xfId="2479"/>
    <cellStyle name="20% - Accent3 3 3 2 2 6" xfId="2480"/>
    <cellStyle name="20% - Accent3 3 3 2 3" xfId="2481"/>
    <cellStyle name="20% - Accent3 3 3 2 3 2" xfId="2482"/>
    <cellStyle name="20% - Accent3 3 3 2 3 2 2" xfId="2483"/>
    <cellStyle name="20% - Accent3 3 3 2 3 2 2 2" xfId="2484"/>
    <cellStyle name="20% - Accent3 3 3 2 3 2 3" xfId="2485"/>
    <cellStyle name="20% - Accent3 3 3 2 3 3" xfId="2486"/>
    <cellStyle name="20% - Accent3 3 3 2 3 3 2" xfId="2487"/>
    <cellStyle name="20% - Accent3 3 3 2 3 4" xfId="2488"/>
    <cellStyle name="20% - Accent3 3 3 2 3 4 2" xfId="2489"/>
    <cellStyle name="20% - Accent3 3 3 2 3 5" xfId="2490"/>
    <cellStyle name="20% - Accent3 3 3 2 4" xfId="2491"/>
    <cellStyle name="20% - Accent3 3 3 2 4 2" xfId="2492"/>
    <cellStyle name="20% - Accent3 3 3 2 4 2 2" xfId="2493"/>
    <cellStyle name="20% - Accent3 3 3 2 4 3" xfId="2494"/>
    <cellStyle name="20% - Accent3 3 3 2 5" xfId="2495"/>
    <cellStyle name="20% - Accent3 3 3 2 5 2" xfId="2496"/>
    <cellStyle name="20% - Accent3 3 3 2 6" xfId="2497"/>
    <cellStyle name="20% - Accent3 3 3 2 6 2" xfId="2498"/>
    <cellStyle name="20% - Accent3 3 3 2 7" xfId="2499"/>
    <cellStyle name="20% - Accent3 3 3 3" xfId="2500"/>
    <cellStyle name="20% - Accent3 3 3 3 2" xfId="2501"/>
    <cellStyle name="20% - Accent3 3 3 3 2 2" xfId="2502"/>
    <cellStyle name="20% - Accent3 3 3 3 2 2 2" xfId="2503"/>
    <cellStyle name="20% - Accent3 3 3 3 2 2 2 2" xfId="2504"/>
    <cellStyle name="20% - Accent3 3 3 3 2 2 3" xfId="2505"/>
    <cellStyle name="20% - Accent3 3 3 3 2 3" xfId="2506"/>
    <cellStyle name="20% - Accent3 3 3 3 2 3 2" xfId="2507"/>
    <cellStyle name="20% - Accent3 3 3 3 2 4" xfId="2508"/>
    <cellStyle name="20% - Accent3 3 3 3 2 4 2" xfId="2509"/>
    <cellStyle name="20% - Accent3 3 3 3 2 5" xfId="2510"/>
    <cellStyle name="20% - Accent3 3 3 3 3" xfId="2511"/>
    <cellStyle name="20% - Accent3 3 3 3 3 2" xfId="2512"/>
    <cellStyle name="20% - Accent3 3 3 3 3 2 2" xfId="2513"/>
    <cellStyle name="20% - Accent3 3 3 3 3 3" xfId="2514"/>
    <cellStyle name="20% - Accent3 3 3 3 4" xfId="2515"/>
    <cellStyle name="20% - Accent3 3 3 3 4 2" xfId="2516"/>
    <cellStyle name="20% - Accent3 3 3 3 5" xfId="2517"/>
    <cellStyle name="20% - Accent3 3 3 3 5 2" xfId="2518"/>
    <cellStyle name="20% - Accent3 3 3 3 6" xfId="2519"/>
    <cellStyle name="20% - Accent3 3 3 4" xfId="2520"/>
    <cellStyle name="20% - Accent3 3 3 4 2" xfId="2521"/>
    <cellStyle name="20% - Accent3 3 3 4 2 2" xfId="2522"/>
    <cellStyle name="20% - Accent3 3 3 4 2 2 2" xfId="2523"/>
    <cellStyle name="20% - Accent3 3 3 4 2 3" xfId="2524"/>
    <cellStyle name="20% - Accent3 3 3 4 3" xfId="2525"/>
    <cellStyle name="20% - Accent3 3 3 4 3 2" xfId="2526"/>
    <cellStyle name="20% - Accent3 3 3 4 4" xfId="2527"/>
    <cellStyle name="20% - Accent3 3 3 4 4 2" xfId="2528"/>
    <cellStyle name="20% - Accent3 3 3 4 5" xfId="2529"/>
    <cellStyle name="20% - Accent3 3 3 5" xfId="2530"/>
    <cellStyle name="20% - Accent3 3 3 5 2" xfId="2531"/>
    <cellStyle name="20% - Accent3 3 3 5 2 2" xfId="2532"/>
    <cellStyle name="20% - Accent3 3 3 5 3" xfId="2533"/>
    <cellStyle name="20% - Accent3 3 3 6" xfId="2534"/>
    <cellStyle name="20% - Accent3 3 3 6 2" xfId="2535"/>
    <cellStyle name="20% - Accent3 3 3 7" xfId="2536"/>
    <cellStyle name="20% - Accent3 3 3 7 2" xfId="2537"/>
    <cellStyle name="20% - Accent3 3 3 8" xfId="2538"/>
    <cellStyle name="20% - Accent3 3 4" xfId="2539"/>
    <cellStyle name="20% - Accent3 3 4 2" xfId="2540"/>
    <cellStyle name="20% - Accent3 3 4 2 2" xfId="2541"/>
    <cellStyle name="20% - Accent3 3 4 2 2 2" xfId="2542"/>
    <cellStyle name="20% - Accent3 3 4 2 2 2 2" xfId="2543"/>
    <cellStyle name="20% - Accent3 3 4 2 2 2 2 2" xfId="2544"/>
    <cellStyle name="20% - Accent3 3 4 2 2 2 3" xfId="2545"/>
    <cellStyle name="20% - Accent3 3 4 2 2 3" xfId="2546"/>
    <cellStyle name="20% - Accent3 3 4 2 2 3 2" xfId="2547"/>
    <cellStyle name="20% - Accent3 3 4 2 2 4" xfId="2548"/>
    <cellStyle name="20% - Accent3 3 4 2 2 4 2" xfId="2549"/>
    <cellStyle name="20% - Accent3 3 4 2 2 5" xfId="2550"/>
    <cellStyle name="20% - Accent3 3 4 2 3" xfId="2551"/>
    <cellStyle name="20% - Accent3 3 4 2 3 2" xfId="2552"/>
    <cellStyle name="20% - Accent3 3 4 2 3 2 2" xfId="2553"/>
    <cellStyle name="20% - Accent3 3 4 2 3 3" xfId="2554"/>
    <cellStyle name="20% - Accent3 3 4 2 4" xfId="2555"/>
    <cellStyle name="20% - Accent3 3 4 2 4 2" xfId="2556"/>
    <cellStyle name="20% - Accent3 3 4 2 5" xfId="2557"/>
    <cellStyle name="20% - Accent3 3 4 2 5 2" xfId="2558"/>
    <cellStyle name="20% - Accent3 3 4 2 6" xfId="2559"/>
    <cellStyle name="20% - Accent3 3 4 3" xfId="2560"/>
    <cellStyle name="20% - Accent3 3 4 3 2" xfId="2561"/>
    <cellStyle name="20% - Accent3 3 4 3 2 2" xfId="2562"/>
    <cellStyle name="20% - Accent3 3 4 3 2 2 2" xfId="2563"/>
    <cellStyle name="20% - Accent3 3 4 3 2 3" xfId="2564"/>
    <cellStyle name="20% - Accent3 3 4 3 3" xfId="2565"/>
    <cellStyle name="20% - Accent3 3 4 3 3 2" xfId="2566"/>
    <cellStyle name="20% - Accent3 3 4 3 4" xfId="2567"/>
    <cellStyle name="20% - Accent3 3 4 3 4 2" xfId="2568"/>
    <cellStyle name="20% - Accent3 3 4 3 5" xfId="2569"/>
    <cellStyle name="20% - Accent3 3 4 4" xfId="2570"/>
    <cellStyle name="20% - Accent3 3 4 4 2" xfId="2571"/>
    <cellStyle name="20% - Accent3 3 4 4 2 2" xfId="2572"/>
    <cellStyle name="20% - Accent3 3 4 4 3" xfId="2573"/>
    <cellStyle name="20% - Accent3 3 4 5" xfId="2574"/>
    <cellStyle name="20% - Accent3 3 4 5 2" xfId="2575"/>
    <cellStyle name="20% - Accent3 3 4 6" xfId="2576"/>
    <cellStyle name="20% - Accent3 3 4 6 2" xfId="2577"/>
    <cellStyle name="20% - Accent3 3 4 7" xfId="2578"/>
    <cellStyle name="20% - Accent3 3 5" xfId="2579"/>
    <cellStyle name="20% - Accent3 3 5 2" xfId="2580"/>
    <cellStyle name="20% - Accent3 3 5 2 2" xfId="2581"/>
    <cellStyle name="20% - Accent3 3 5 2 2 2" xfId="2582"/>
    <cellStyle name="20% - Accent3 3 5 2 2 2 2" xfId="2583"/>
    <cellStyle name="20% - Accent3 3 5 2 2 3" xfId="2584"/>
    <cellStyle name="20% - Accent3 3 5 2 3" xfId="2585"/>
    <cellStyle name="20% - Accent3 3 5 2 3 2" xfId="2586"/>
    <cellStyle name="20% - Accent3 3 5 2 4" xfId="2587"/>
    <cellStyle name="20% - Accent3 3 5 2 4 2" xfId="2588"/>
    <cellStyle name="20% - Accent3 3 5 2 5" xfId="2589"/>
    <cellStyle name="20% - Accent3 3 5 3" xfId="2590"/>
    <cellStyle name="20% - Accent3 3 5 3 2" xfId="2591"/>
    <cellStyle name="20% - Accent3 3 5 3 2 2" xfId="2592"/>
    <cellStyle name="20% - Accent3 3 5 3 3" xfId="2593"/>
    <cellStyle name="20% - Accent3 3 5 4" xfId="2594"/>
    <cellStyle name="20% - Accent3 3 5 4 2" xfId="2595"/>
    <cellStyle name="20% - Accent3 3 5 5" xfId="2596"/>
    <cellStyle name="20% - Accent3 3 5 5 2" xfId="2597"/>
    <cellStyle name="20% - Accent3 3 5 6" xfId="2598"/>
    <cellStyle name="20% - Accent3 3 6" xfId="2599"/>
    <cellStyle name="20% - Accent3 3 6 2" xfId="2600"/>
    <cellStyle name="20% - Accent3 3 6 2 2" xfId="2601"/>
    <cellStyle name="20% - Accent3 3 6 2 2 2" xfId="2602"/>
    <cellStyle name="20% - Accent3 3 6 2 3" xfId="2603"/>
    <cellStyle name="20% - Accent3 3 6 3" xfId="2604"/>
    <cellStyle name="20% - Accent3 3 6 3 2" xfId="2605"/>
    <cellStyle name="20% - Accent3 3 6 4" xfId="2606"/>
    <cellStyle name="20% - Accent3 3 6 4 2" xfId="2607"/>
    <cellStyle name="20% - Accent3 3 6 5" xfId="2608"/>
    <cellStyle name="20% - Accent3 3 7" xfId="2609"/>
    <cellStyle name="20% - Accent3 3 7 2" xfId="2610"/>
    <cellStyle name="20% - Accent3 3 7 2 2" xfId="2611"/>
    <cellStyle name="20% - Accent3 3 7 3" xfId="2612"/>
    <cellStyle name="20% - Accent3 3 8" xfId="2613"/>
    <cellStyle name="20% - Accent3 3 8 2" xfId="2614"/>
    <cellStyle name="20% - Accent3 3 9" xfId="2615"/>
    <cellStyle name="20% - Accent3 3 9 2" xfId="2616"/>
    <cellStyle name="20% - Accent3 4" xfId="2617"/>
    <cellStyle name="20% - Accent3 4 10" xfId="2618"/>
    <cellStyle name="20% - Accent3 4 2" xfId="2619"/>
    <cellStyle name="20% - Accent3 4 2 2" xfId="2620"/>
    <cellStyle name="20% - Accent3 4 2 2 2" xfId="2621"/>
    <cellStyle name="20% - Accent3 4 2 2 2 2" xfId="2622"/>
    <cellStyle name="20% - Accent3 4 2 2 2 2 2" xfId="2623"/>
    <cellStyle name="20% - Accent3 4 2 2 2 2 2 2" xfId="2624"/>
    <cellStyle name="20% - Accent3 4 2 2 2 2 2 2 2" xfId="2625"/>
    <cellStyle name="20% - Accent3 4 2 2 2 2 2 3" xfId="2626"/>
    <cellStyle name="20% - Accent3 4 2 2 2 2 3" xfId="2627"/>
    <cellStyle name="20% - Accent3 4 2 2 2 2 3 2" xfId="2628"/>
    <cellStyle name="20% - Accent3 4 2 2 2 2 4" xfId="2629"/>
    <cellStyle name="20% - Accent3 4 2 2 2 2 4 2" xfId="2630"/>
    <cellStyle name="20% - Accent3 4 2 2 2 2 5" xfId="2631"/>
    <cellStyle name="20% - Accent3 4 2 2 2 3" xfId="2632"/>
    <cellStyle name="20% - Accent3 4 2 2 2 3 2" xfId="2633"/>
    <cellStyle name="20% - Accent3 4 2 2 2 3 2 2" xfId="2634"/>
    <cellStyle name="20% - Accent3 4 2 2 2 3 3" xfId="2635"/>
    <cellStyle name="20% - Accent3 4 2 2 2 4" xfId="2636"/>
    <cellStyle name="20% - Accent3 4 2 2 2 4 2" xfId="2637"/>
    <cellStyle name="20% - Accent3 4 2 2 2 5" xfId="2638"/>
    <cellStyle name="20% - Accent3 4 2 2 2 5 2" xfId="2639"/>
    <cellStyle name="20% - Accent3 4 2 2 2 6" xfId="2640"/>
    <cellStyle name="20% - Accent3 4 2 2 3" xfId="2641"/>
    <cellStyle name="20% - Accent3 4 2 2 3 2" xfId="2642"/>
    <cellStyle name="20% - Accent3 4 2 2 3 2 2" xfId="2643"/>
    <cellStyle name="20% - Accent3 4 2 2 3 2 2 2" xfId="2644"/>
    <cellStyle name="20% - Accent3 4 2 2 3 2 3" xfId="2645"/>
    <cellStyle name="20% - Accent3 4 2 2 3 3" xfId="2646"/>
    <cellStyle name="20% - Accent3 4 2 2 3 3 2" xfId="2647"/>
    <cellStyle name="20% - Accent3 4 2 2 3 4" xfId="2648"/>
    <cellStyle name="20% - Accent3 4 2 2 3 4 2" xfId="2649"/>
    <cellStyle name="20% - Accent3 4 2 2 3 5" xfId="2650"/>
    <cellStyle name="20% - Accent3 4 2 2 4" xfId="2651"/>
    <cellStyle name="20% - Accent3 4 2 2 4 2" xfId="2652"/>
    <cellStyle name="20% - Accent3 4 2 2 4 2 2" xfId="2653"/>
    <cellStyle name="20% - Accent3 4 2 2 4 3" xfId="2654"/>
    <cellStyle name="20% - Accent3 4 2 2 5" xfId="2655"/>
    <cellStyle name="20% - Accent3 4 2 2 5 2" xfId="2656"/>
    <cellStyle name="20% - Accent3 4 2 2 6" xfId="2657"/>
    <cellStyle name="20% - Accent3 4 2 2 6 2" xfId="2658"/>
    <cellStyle name="20% - Accent3 4 2 2 7" xfId="2659"/>
    <cellStyle name="20% - Accent3 4 2 3" xfId="2660"/>
    <cellStyle name="20% - Accent3 4 2 3 2" xfId="2661"/>
    <cellStyle name="20% - Accent3 4 2 3 2 2" xfId="2662"/>
    <cellStyle name="20% - Accent3 4 2 3 2 2 2" xfId="2663"/>
    <cellStyle name="20% - Accent3 4 2 3 2 2 2 2" xfId="2664"/>
    <cellStyle name="20% - Accent3 4 2 3 2 2 3" xfId="2665"/>
    <cellStyle name="20% - Accent3 4 2 3 2 3" xfId="2666"/>
    <cellStyle name="20% - Accent3 4 2 3 2 3 2" xfId="2667"/>
    <cellStyle name="20% - Accent3 4 2 3 2 4" xfId="2668"/>
    <cellStyle name="20% - Accent3 4 2 3 2 4 2" xfId="2669"/>
    <cellStyle name="20% - Accent3 4 2 3 2 5" xfId="2670"/>
    <cellStyle name="20% - Accent3 4 2 3 3" xfId="2671"/>
    <cellStyle name="20% - Accent3 4 2 3 3 2" xfId="2672"/>
    <cellStyle name="20% - Accent3 4 2 3 3 2 2" xfId="2673"/>
    <cellStyle name="20% - Accent3 4 2 3 3 3" xfId="2674"/>
    <cellStyle name="20% - Accent3 4 2 3 4" xfId="2675"/>
    <cellStyle name="20% - Accent3 4 2 3 4 2" xfId="2676"/>
    <cellStyle name="20% - Accent3 4 2 3 5" xfId="2677"/>
    <cellStyle name="20% - Accent3 4 2 3 5 2" xfId="2678"/>
    <cellStyle name="20% - Accent3 4 2 3 6" xfId="2679"/>
    <cellStyle name="20% - Accent3 4 2 4" xfId="2680"/>
    <cellStyle name="20% - Accent3 4 2 4 2" xfId="2681"/>
    <cellStyle name="20% - Accent3 4 2 4 2 2" xfId="2682"/>
    <cellStyle name="20% - Accent3 4 2 4 2 2 2" xfId="2683"/>
    <cellStyle name="20% - Accent3 4 2 4 2 3" xfId="2684"/>
    <cellStyle name="20% - Accent3 4 2 4 3" xfId="2685"/>
    <cellStyle name="20% - Accent3 4 2 4 3 2" xfId="2686"/>
    <cellStyle name="20% - Accent3 4 2 4 4" xfId="2687"/>
    <cellStyle name="20% - Accent3 4 2 4 4 2" xfId="2688"/>
    <cellStyle name="20% - Accent3 4 2 4 5" xfId="2689"/>
    <cellStyle name="20% - Accent3 4 2 5" xfId="2690"/>
    <cellStyle name="20% - Accent3 4 2 5 2" xfId="2691"/>
    <cellStyle name="20% - Accent3 4 2 5 2 2" xfId="2692"/>
    <cellStyle name="20% - Accent3 4 2 5 3" xfId="2693"/>
    <cellStyle name="20% - Accent3 4 2 6" xfId="2694"/>
    <cellStyle name="20% - Accent3 4 2 6 2" xfId="2695"/>
    <cellStyle name="20% - Accent3 4 2 7" xfId="2696"/>
    <cellStyle name="20% - Accent3 4 2 7 2" xfId="2697"/>
    <cellStyle name="20% - Accent3 4 2 8" xfId="2698"/>
    <cellStyle name="20% - Accent3 4 3" xfId="2699"/>
    <cellStyle name="20% - Accent3 4 3 2" xfId="2700"/>
    <cellStyle name="20% - Accent3 4 3 2 2" xfId="2701"/>
    <cellStyle name="20% - Accent3 4 3 2 2 2" xfId="2702"/>
    <cellStyle name="20% - Accent3 4 3 2 2 2 2" xfId="2703"/>
    <cellStyle name="20% - Accent3 4 3 2 2 2 2 2" xfId="2704"/>
    <cellStyle name="20% - Accent3 4 3 2 2 2 3" xfId="2705"/>
    <cellStyle name="20% - Accent3 4 3 2 2 3" xfId="2706"/>
    <cellStyle name="20% - Accent3 4 3 2 2 3 2" xfId="2707"/>
    <cellStyle name="20% - Accent3 4 3 2 2 4" xfId="2708"/>
    <cellStyle name="20% - Accent3 4 3 2 2 4 2" xfId="2709"/>
    <cellStyle name="20% - Accent3 4 3 2 2 5" xfId="2710"/>
    <cellStyle name="20% - Accent3 4 3 2 3" xfId="2711"/>
    <cellStyle name="20% - Accent3 4 3 2 3 2" xfId="2712"/>
    <cellStyle name="20% - Accent3 4 3 2 3 2 2" xfId="2713"/>
    <cellStyle name="20% - Accent3 4 3 2 3 3" xfId="2714"/>
    <cellStyle name="20% - Accent3 4 3 2 4" xfId="2715"/>
    <cellStyle name="20% - Accent3 4 3 2 4 2" xfId="2716"/>
    <cellStyle name="20% - Accent3 4 3 2 5" xfId="2717"/>
    <cellStyle name="20% - Accent3 4 3 2 5 2" xfId="2718"/>
    <cellStyle name="20% - Accent3 4 3 2 6" xfId="2719"/>
    <cellStyle name="20% - Accent3 4 3 3" xfId="2720"/>
    <cellStyle name="20% - Accent3 4 3 3 2" xfId="2721"/>
    <cellStyle name="20% - Accent3 4 3 3 2 2" xfId="2722"/>
    <cellStyle name="20% - Accent3 4 3 3 2 2 2" xfId="2723"/>
    <cellStyle name="20% - Accent3 4 3 3 2 3" xfId="2724"/>
    <cellStyle name="20% - Accent3 4 3 3 3" xfId="2725"/>
    <cellStyle name="20% - Accent3 4 3 3 3 2" xfId="2726"/>
    <cellStyle name="20% - Accent3 4 3 3 4" xfId="2727"/>
    <cellStyle name="20% - Accent3 4 3 3 4 2" xfId="2728"/>
    <cellStyle name="20% - Accent3 4 3 3 5" xfId="2729"/>
    <cellStyle name="20% - Accent3 4 3 4" xfId="2730"/>
    <cellStyle name="20% - Accent3 4 3 4 2" xfId="2731"/>
    <cellStyle name="20% - Accent3 4 3 4 2 2" xfId="2732"/>
    <cellStyle name="20% - Accent3 4 3 4 3" xfId="2733"/>
    <cellStyle name="20% - Accent3 4 3 5" xfId="2734"/>
    <cellStyle name="20% - Accent3 4 3 5 2" xfId="2735"/>
    <cellStyle name="20% - Accent3 4 3 6" xfId="2736"/>
    <cellStyle name="20% - Accent3 4 3 6 2" xfId="2737"/>
    <cellStyle name="20% - Accent3 4 3 7" xfId="2738"/>
    <cellStyle name="20% - Accent3 4 4" xfId="2739"/>
    <cellStyle name="20% - Accent3 4 4 2" xfId="2740"/>
    <cellStyle name="20% - Accent3 4 4 2 2" xfId="2741"/>
    <cellStyle name="20% - Accent3 4 4 2 2 2" xfId="2742"/>
    <cellStyle name="20% - Accent3 4 4 2 2 2 2" xfId="2743"/>
    <cellStyle name="20% - Accent3 4 4 2 2 3" xfId="2744"/>
    <cellStyle name="20% - Accent3 4 4 2 3" xfId="2745"/>
    <cellStyle name="20% - Accent3 4 4 2 3 2" xfId="2746"/>
    <cellStyle name="20% - Accent3 4 4 2 4" xfId="2747"/>
    <cellStyle name="20% - Accent3 4 4 2 4 2" xfId="2748"/>
    <cellStyle name="20% - Accent3 4 4 2 5" xfId="2749"/>
    <cellStyle name="20% - Accent3 4 4 3" xfId="2750"/>
    <cellStyle name="20% - Accent3 4 4 3 2" xfId="2751"/>
    <cellStyle name="20% - Accent3 4 4 3 2 2" xfId="2752"/>
    <cellStyle name="20% - Accent3 4 4 3 3" xfId="2753"/>
    <cellStyle name="20% - Accent3 4 4 4" xfId="2754"/>
    <cellStyle name="20% - Accent3 4 4 4 2" xfId="2755"/>
    <cellStyle name="20% - Accent3 4 4 5" xfId="2756"/>
    <cellStyle name="20% - Accent3 4 4 5 2" xfId="2757"/>
    <cellStyle name="20% - Accent3 4 4 6" xfId="2758"/>
    <cellStyle name="20% - Accent3 4 5" xfId="2759"/>
    <cellStyle name="20% - Accent3 4 5 2" xfId="2760"/>
    <cellStyle name="20% - Accent3 4 5 2 2" xfId="2761"/>
    <cellStyle name="20% - Accent3 4 5 2 2 2" xfId="2762"/>
    <cellStyle name="20% - Accent3 4 5 2 3" xfId="2763"/>
    <cellStyle name="20% - Accent3 4 5 3" xfId="2764"/>
    <cellStyle name="20% - Accent3 4 5 3 2" xfId="2765"/>
    <cellStyle name="20% - Accent3 4 5 4" xfId="2766"/>
    <cellStyle name="20% - Accent3 4 5 4 2" xfId="2767"/>
    <cellStyle name="20% - Accent3 4 5 5" xfId="2768"/>
    <cellStyle name="20% - Accent3 4 6" xfId="2769"/>
    <cellStyle name="20% - Accent3 4 6 2" xfId="2770"/>
    <cellStyle name="20% - Accent3 4 6 2 2" xfId="2771"/>
    <cellStyle name="20% - Accent3 4 6 3" xfId="2772"/>
    <cellStyle name="20% - Accent3 4 7" xfId="2773"/>
    <cellStyle name="20% - Accent3 4 7 2" xfId="2774"/>
    <cellStyle name="20% - Accent3 4 8" xfId="2775"/>
    <cellStyle name="20% - Accent3 4 8 2" xfId="2776"/>
    <cellStyle name="20% - Accent3 4 9" xfId="2777"/>
    <cellStyle name="20% - Accent3 5" xfId="2778"/>
    <cellStyle name="20% - Accent3 5 2" xfId="2779"/>
    <cellStyle name="20% - Accent3 5 2 2" xfId="2780"/>
    <cellStyle name="20% - Accent3 5 2 2 2" xfId="2781"/>
    <cellStyle name="20% - Accent3 5 2 2 2 2" xfId="2782"/>
    <cellStyle name="20% - Accent3 5 2 2 2 2 2" xfId="2783"/>
    <cellStyle name="20% - Accent3 5 2 2 2 2 2 2" xfId="2784"/>
    <cellStyle name="20% - Accent3 5 2 2 2 2 3" xfId="2785"/>
    <cellStyle name="20% - Accent3 5 2 2 2 3" xfId="2786"/>
    <cellStyle name="20% - Accent3 5 2 2 2 3 2" xfId="2787"/>
    <cellStyle name="20% - Accent3 5 2 2 2 4" xfId="2788"/>
    <cellStyle name="20% - Accent3 5 2 2 2 4 2" xfId="2789"/>
    <cellStyle name="20% - Accent3 5 2 2 2 5" xfId="2790"/>
    <cellStyle name="20% - Accent3 5 2 2 3" xfId="2791"/>
    <cellStyle name="20% - Accent3 5 2 2 3 2" xfId="2792"/>
    <cellStyle name="20% - Accent3 5 2 2 3 2 2" xfId="2793"/>
    <cellStyle name="20% - Accent3 5 2 2 3 3" xfId="2794"/>
    <cellStyle name="20% - Accent3 5 2 2 4" xfId="2795"/>
    <cellStyle name="20% - Accent3 5 2 2 4 2" xfId="2796"/>
    <cellStyle name="20% - Accent3 5 2 2 5" xfId="2797"/>
    <cellStyle name="20% - Accent3 5 2 2 5 2" xfId="2798"/>
    <cellStyle name="20% - Accent3 5 2 2 6" xfId="2799"/>
    <cellStyle name="20% - Accent3 5 2 3" xfId="2800"/>
    <cellStyle name="20% - Accent3 5 2 3 2" xfId="2801"/>
    <cellStyle name="20% - Accent3 5 2 3 2 2" xfId="2802"/>
    <cellStyle name="20% - Accent3 5 2 3 2 2 2" xfId="2803"/>
    <cellStyle name="20% - Accent3 5 2 3 2 3" xfId="2804"/>
    <cellStyle name="20% - Accent3 5 2 3 3" xfId="2805"/>
    <cellStyle name="20% - Accent3 5 2 3 3 2" xfId="2806"/>
    <cellStyle name="20% - Accent3 5 2 3 4" xfId="2807"/>
    <cellStyle name="20% - Accent3 5 2 3 4 2" xfId="2808"/>
    <cellStyle name="20% - Accent3 5 2 3 5" xfId="2809"/>
    <cellStyle name="20% - Accent3 5 2 4" xfId="2810"/>
    <cellStyle name="20% - Accent3 5 2 4 2" xfId="2811"/>
    <cellStyle name="20% - Accent3 5 2 4 2 2" xfId="2812"/>
    <cellStyle name="20% - Accent3 5 2 4 3" xfId="2813"/>
    <cellStyle name="20% - Accent3 5 2 5" xfId="2814"/>
    <cellStyle name="20% - Accent3 5 2 5 2" xfId="2815"/>
    <cellStyle name="20% - Accent3 5 2 6" xfId="2816"/>
    <cellStyle name="20% - Accent3 5 2 6 2" xfId="2817"/>
    <cellStyle name="20% - Accent3 5 2 7" xfId="2818"/>
    <cellStyle name="20% - Accent3 5 3" xfId="2819"/>
    <cellStyle name="20% - Accent3 5 3 2" xfId="2820"/>
    <cellStyle name="20% - Accent3 5 3 2 2" xfId="2821"/>
    <cellStyle name="20% - Accent3 5 3 2 2 2" xfId="2822"/>
    <cellStyle name="20% - Accent3 5 3 2 2 2 2" xfId="2823"/>
    <cellStyle name="20% - Accent3 5 3 2 2 3" xfId="2824"/>
    <cellStyle name="20% - Accent3 5 3 2 3" xfId="2825"/>
    <cellStyle name="20% - Accent3 5 3 2 3 2" xfId="2826"/>
    <cellStyle name="20% - Accent3 5 3 2 4" xfId="2827"/>
    <cellStyle name="20% - Accent3 5 3 2 4 2" xfId="2828"/>
    <cellStyle name="20% - Accent3 5 3 2 5" xfId="2829"/>
    <cellStyle name="20% - Accent3 5 3 3" xfId="2830"/>
    <cellStyle name="20% - Accent3 5 3 3 2" xfId="2831"/>
    <cellStyle name="20% - Accent3 5 3 3 2 2" xfId="2832"/>
    <cellStyle name="20% - Accent3 5 3 3 3" xfId="2833"/>
    <cellStyle name="20% - Accent3 5 3 4" xfId="2834"/>
    <cellStyle name="20% - Accent3 5 3 4 2" xfId="2835"/>
    <cellStyle name="20% - Accent3 5 3 5" xfId="2836"/>
    <cellStyle name="20% - Accent3 5 3 5 2" xfId="2837"/>
    <cellStyle name="20% - Accent3 5 3 6" xfId="2838"/>
    <cellStyle name="20% - Accent3 5 4" xfId="2839"/>
    <cellStyle name="20% - Accent3 5 4 2" xfId="2840"/>
    <cellStyle name="20% - Accent3 5 4 2 2" xfId="2841"/>
    <cellStyle name="20% - Accent3 5 4 2 2 2" xfId="2842"/>
    <cellStyle name="20% - Accent3 5 4 2 3" xfId="2843"/>
    <cellStyle name="20% - Accent3 5 4 3" xfId="2844"/>
    <cellStyle name="20% - Accent3 5 4 3 2" xfId="2845"/>
    <cellStyle name="20% - Accent3 5 4 4" xfId="2846"/>
    <cellStyle name="20% - Accent3 5 4 4 2" xfId="2847"/>
    <cellStyle name="20% - Accent3 5 4 5" xfId="2848"/>
    <cellStyle name="20% - Accent3 5 5" xfId="2849"/>
    <cellStyle name="20% - Accent3 5 5 2" xfId="2850"/>
    <cellStyle name="20% - Accent3 5 5 2 2" xfId="2851"/>
    <cellStyle name="20% - Accent3 5 5 3" xfId="2852"/>
    <cellStyle name="20% - Accent3 5 6" xfId="2853"/>
    <cellStyle name="20% - Accent3 5 6 2" xfId="2854"/>
    <cellStyle name="20% - Accent3 5 7" xfId="2855"/>
    <cellStyle name="20% - Accent3 5 7 2" xfId="2856"/>
    <cellStyle name="20% - Accent3 5 8" xfId="2857"/>
    <cellStyle name="20% - Accent3 6" xfId="2858"/>
    <cellStyle name="20% - Accent3 6 2" xfId="2859"/>
    <cellStyle name="20% - Accent3 6 2 2" xfId="2860"/>
    <cellStyle name="20% - Accent3 6 2 2 2" xfId="2861"/>
    <cellStyle name="20% - Accent3 6 2 2 2 2" xfId="2862"/>
    <cellStyle name="20% - Accent3 6 2 2 2 2 2" xfId="2863"/>
    <cellStyle name="20% - Accent3 6 2 2 2 3" xfId="2864"/>
    <cellStyle name="20% - Accent3 6 2 2 3" xfId="2865"/>
    <cellStyle name="20% - Accent3 6 2 2 3 2" xfId="2866"/>
    <cellStyle name="20% - Accent3 6 2 2 4" xfId="2867"/>
    <cellStyle name="20% - Accent3 6 2 2 4 2" xfId="2868"/>
    <cellStyle name="20% - Accent3 6 2 2 5" xfId="2869"/>
    <cellStyle name="20% - Accent3 6 2 3" xfId="2870"/>
    <cellStyle name="20% - Accent3 6 2 3 2" xfId="2871"/>
    <cellStyle name="20% - Accent3 6 2 3 2 2" xfId="2872"/>
    <cellStyle name="20% - Accent3 6 2 3 3" xfId="2873"/>
    <cellStyle name="20% - Accent3 6 2 4" xfId="2874"/>
    <cellStyle name="20% - Accent3 6 2 4 2" xfId="2875"/>
    <cellStyle name="20% - Accent3 6 2 5" xfId="2876"/>
    <cellStyle name="20% - Accent3 6 2 5 2" xfId="2877"/>
    <cellStyle name="20% - Accent3 6 2 6" xfId="2878"/>
    <cellStyle name="20% - Accent3 6 3" xfId="2879"/>
    <cellStyle name="20% - Accent3 6 3 2" xfId="2880"/>
    <cellStyle name="20% - Accent3 6 3 2 2" xfId="2881"/>
    <cellStyle name="20% - Accent3 6 3 2 2 2" xfId="2882"/>
    <cellStyle name="20% - Accent3 6 3 2 3" xfId="2883"/>
    <cellStyle name="20% - Accent3 6 3 3" xfId="2884"/>
    <cellStyle name="20% - Accent3 6 3 3 2" xfId="2885"/>
    <cellStyle name="20% - Accent3 6 3 4" xfId="2886"/>
    <cellStyle name="20% - Accent3 6 3 4 2" xfId="2887"/>
    <cellStyle name="20% - Accent3 6 3 5" xfId="2888"/>
    <cellStyle name="20% - Accent3 6 4" xfId="2889"/>
    <cellStyle name="20% - Accent3 6 4 2" xfId="2890"/>
    <cellStyle name="20% - Accent3 6 4 2 2" xfId="2891"/>
    <cellStyle name="20% - Accent3 6 4 3" xfId="2892"/>
    <cellStyle name="20% - Accent3 6 5" xfId="2893"/>
    <cellStyle name="20% - Accent3 6 5 2" xfId="2894"/>
    <cellStyle name="20% - Accent3 6 6" xfId="2895"/>
    <cellStyle name="20% - Accent3 6 6 2" xfId="2896"/>
    <cellStyle name="20% - Accent3 6 7" xfId="2897"/>
    <cellStyle name="20% - Accent3 7" xfId="2898"/>
    <cellStyle name="20% - Accent3 7 2" xfId="2899"/>
    <cellStyle name="20% - Accent3 7 2 2" xfId="2900"/>
    <cellStyle name="20% - Accent3 7 2 2 2" xfId="2901"/>
    <cellStyle name="20% - Accent3 7 2 2 2 2" xfId="2902"/>
    <cellStyle name="20% - Accent3 7 2 2 3" xfId="2903"/>
    <cellStyle name="20% - Accent3 7 2 3" xfId="2904"/>
    <cellStyle name="20% - Accent3 7 2 3 2" xfId="2905"/>
    <cellStyle name="20% - Accent3 7 2 4" xfId="2906"/>
    <cellStyle name="20% - Accent3 7 2 4 2" xfId="2907"/>
    <cellStyle name="20% - Accent3 7 2 5" xfId="2908"/>
    <cellStyle name="20% - Accent3 7 3" xfId="2909"/>
    <cellStyle name="20% - Accent3 7 3 2" xfId="2910"/>
    <cellStyle name="20% - Accent3 7 3 2 2" xfId="2911"/>
    <cellStyle name="20% - Accent3 7 3 3" xfId="2912"/>
    <cellStyle name="20% - Accent3 7 4" xfId="2913"/>
    <cellStyle name="20% - Accent3 7 4 2" xfId="2914"/>
    <cellStyle name="20% - Accent3 7 5" xfId="2915"/>
    <cellStyle name="20% - Accent3 7 5 2" xfId="2916"/>
    <cellStyle name="20% - Accent3 7 6" xfId="2917"/>
    <cellStyle name="20% - Accent3 8" xfId="2918"/>
    <cellStyle name="20% - Accent3 8 2" xfId="2919"/>
    <cellStyle name="20% - Accent3 8 2 2" xfId="2920"/>
    <cellStyle name="20% - Accent3 8 2 2 2" xfId="2921"/>
    <cellStyle name="20% - Accent3 8 2 3" xfId="2922"/>
    <cellStyle name="20% - Accent3 8 3" xfId="2923"/>
    <cellStyle name="20% - Accent3 8 3 2" xfId="2924"/>
    <cellStyle name="20% - Accent3 8 4" xfId="2925"/>
    <cellStyle name="20% - Accent3 8 4 2" xfId="2926"/>
    <cellStyle name="20% - Accent3 8 5" xfId="2927"/>
    <cellStyle name="20% - Accent3 9" xfId="2928"/>
    <cellStyle name="20% - Accent3 9 2" xfId="2929"/>
    <cellStyle name="20% - Accent3 9 2 2" xfId="2930"/>
    <cellStyle name="20% - Accent3 9 3" xfId="2931"/>
    <cellStyle name="20% - Accent4 10" xfId="2932"/>
    <cellStyle name="20% - Accent4 10 2" xfId="2933"/>
    <cellStyle name="20% - Accent4 11" xfId="2934"/>
    <cellStyle name="20% - Accent4 11 2" xfId="2935"/>
    <cellStyle name="20% - Accent4 12" xfId="2936"/>
    <cellStyle name="20% - Accent4 2" xfId="2937"/>
    <cellStyle name="20% - Accent4 2 10" xfId="2938"/>
    <cellStyle name="20% - Accent4 2 2" xfId="2939"/>
    <cellStyle name="20% - Accent4 2 2 2" xfId="2940"/>
    <cellStyle name="20% - Accent4 2 2 2 2" xfId="2941"/>
    <cellStyle name="20% - Accent4 2 2 2 2 2" xfId="2942"/>
    <cellStyle name="20% - Accent4 2 2 2 2 2 2" xfId="2943"/>
    <cellStyle name="20% - Accent4 2 2 2 2 2 2 2" xfId="2944"/>
    <cellStyle name="20% - Accent4 2 2 2 2 2 2 2 2" xfId="2945"/>
    <cellStyle name="20% - Accent4 2 2 2 2 2 2 2 2 2" xfId="2946"/>
    <cellStyle name="20% - Accent4 2 2 2 2 2 2 2 3" xfId="2947"/>
    <cellStyle name="20% - Accent4 2 2 2 2 2 2 3" xfId="2948"/>
    <cellStyle name="20% - Accent4 2 2 2 2 2 2 3 2" xfId="2949"/>
    <cellStyle name="20% - Accent4 2 2 2 2 2 2 4" xfId="2950"/>
    <cellStyle name="20% - Accent4 2 2 2 2 2 2 4 2" xfId="2951"/>
    <cellStyle name="20% - Accent4 2 2 2 2 2 2 5" xfId="2952"/>
    <cellStyle name="20% - Accent4 2 2 2 2 2 3" xfId="2953"/>
    <cellStyle name="20% - Accent4 2 2 2 2 2 3 2" xfId="2954"/>
    <cellStyle name="20% - Accent4 2 2 2 2 2 3 2 2" xfId="2955"/>
    <cellStyle name="20% - Accent4 2 2 2 2 2 3 3" xfId="2956"/>
    <cellStyle name="20% - Accent4 2 2 2 2 2 4" xfId="2957"/>
    <cellStyle name="20% - Accent4 2 2 2 2 2 4 2" xfId="2958"/>
    <cellStyle name="20% - Accent4 2 2 2 2 2 5" xfId="2959"/>
    <cellStyle name="20% - Accent4 2 2 2 2 2 5 2" xfId="2960"/>
    <cellStyle name="20% - Accent4 2 2 2 2 2 6" xfId="2961"/>
    <cellStyle name="20% - Accent4 2 2 2 2 3" xfId="2962"/>
    <cellStyle name="20% - Accent4 2 2 2 2 3 2" xfId="2963"/>
    <cellStyle name="20% - Accent4 2 2 2 2 3 2 2" xfId="2964"/>
    <cellStyle name="20% - Accent4 2 2 2 2 3 2 2 2" xfId="2965"/>
    <cellStyle name="20% - Accent4 2 2 2 2 3 2 3" xfId="2966"/>
    <cellStyle name="20% - Accent4 2 2 2 2 3 3" xfId="2967"/>
    <cellStyle name="20% - Accent4 2 2 2 2 3 3 2" xfId="2968"/>
    <cellStyle name="20% - Accent4 2 2 2 2 3 4" xfId="2969"/>
    <cellStyle name="20% - Accent4 2 2 2 2 3 4 2" xfId="2970"/>
    <cellStyle name="20% - Accent4 2 2 2 2 3 5" xfId="2971"/>
    <cellStyle name="20% - Accent4 2 2 2 2 4" xfId="2972"/>
    <cellStyle name="20% - Accent4 2 2 2 2 4 2" xfId="2973"/>
    <cellStyle name="20% - Accent4 2 2 2 2 4 2 2" xfId="2974"/>
    <cellStyle name="20% - Accent4 2 2 2 2 4 3" xfId="2975"/>
    <cellStyle name="20% - Accent4 2 2 2 2 5" xfId="2976"/>
    <cellStyle name="20% - Accent4 2 2 2 2 5 2" xfId="2977"/>
    <cellStyle name="20% - Accent4 2 2 2 2 6" xfId="2978"/>
    <cellStyle name="20% - Accent4 2 2 2 2 6 2" xfId="2979"/>
    <cellStyle name="20% - Accent4 2 2 2 2 7" xfId="2980"/>
    <cellStyle name="20% - Accent4 2 2 2 3" xfId="2981"/>
    <cellStyle name="20% - Accent4 2 2 2 3 2" xfId="2982"/>
    <cellStyle name="20% - Accent4 2 2 2 3 2 2" xfId="2983"/>
    <cellStyle name="20% - Accent4 2 2 2 3 2 2 2" xfId="2984"/>
    <cellStyle name="20% - Accent4 2 2 2 3 2 2 2 2" xfId="2985"/>
    <cellStyle name="20% - Accent4 2 2 2 3 2 2 3" xfId="2986"/>
    <cellStyle name="20% - Accent4 2 2 2 3 2 3" xfId="2987"/>
    <cellStyle name="20% - Accent4 2 2 2 3 2 3 2" xfId="2988"/>
    <cellStyle name="20% - Accent4 2 2 2 3 2 4" xfId="2989"/>
    <cellStyle name="20% - Accent4 2 2 2 3 2 4 2" xfId="2990"/>
    <cellStyle name="20% - Accent4 2 2 2 3 2 5" xfId="2991"/>
    <cellStyle name="20% - Accent4 2 2 2 3 3" xfId="2992"/>
    <cellStyle name="20% - Accent4 2 2 2 3 3 2" xfId="2993"/>
    <cellStyle name="20% - Accent4 2 2 2 3 3 2 2" xfId="2994"/>
    <cellStyle name="20% - Accent4 2 2 2 3 3 3" xfId="2995"/>
    <cellStyle name="20% - Accent4 2 2 2 3 4" xfId="2996"/>
    <cellStyle name="20% - Accent4 2 2 2 3 4 2" xfId="2997"/>
    <cellStyle name="20% - Accent4 2 2 2 3 5" xfId="2998"/>
    <cellStyle name="20% - Accent4 2 2 2 3 5 2" xfId="2999"/>
    <cellStyle name="20% - Accent4 2 2 2 3 6" xfId="3000"/>
    <cellStyle name="20% - Accent4 2 2 2 4" xfId="3001"/>
    <cellStyle name="20% - Accent4 2 2 2 4 2" xfId="3002"/>
    <cellStyle name="20% - Accent4 2 2 2 4 2 2" xfId="3003"/>
    <cellStyle name="20% - Accent4 2 2 2 4 2 2 2" xfId="3004"/>
    <cellStyle name="20% - Accent4 2 2 2 4 2 3" xfId="3005"/>
    <cellStyle name="20% - Accent4 2 2 2 4 3" xfId="3006"/>
    <cellStyle name="20% - Accent4 2 2 2 4 3 2" xfId="3007"/>
    <cellStyle name="20% - Accent4 2 2 2 4 4" xfId="3008"/>
    <cellStyle name="20% - Accent4 2 2 2 4 4 2" xfId="3009"/>
    <cellStyle name="20% - Accent4 2 2 2 4 5" xfId="3010"/>
    <cellStyle name="20% - Accent4 2 2 2 5" xfId="3011"/>
    <cellStyle name="20% - Accent4 2 2 2 5 2" xfId="3012"/>
    <cellStyle name="20% - Accent4 2 2 2 5 2 2" xfId="3013"/>
    <cellStyle name="20% - Accent4 2 2 2 5 3" xfId="3014"/>
    <cellStyle name="20% - Accent4 2 2 2 6" xfId="3015"/>
    <cellStyle name="20% - Accent4 2 2 2 6 2" xfId="3016"/>
    <cellStyle name="20% - Accent4 2 2 2 7" xfId="3017"/>
    <cellStyle name="20% - Accent4 2 2 2 7 2" xfId="3018"/>
    <cellStyle name="20% - Accent4 2 2 2 8" xfId="3019"/>
    <cellStyle name="20% - Accent4 2 2 3" xfId="3020"/>
    <cellStyle name="20% - Accent4 2 2 3 2" xfId="3021"/>
    <cellStyle name="20% - Accent4 2 2 3 2 2" xfId="3022"/>
    <cellStyle name="20% - Accent4 2 2 3 2 2 2" xfId="3023"/>
    <cellStyle name="20% - Accent4 2 2 3 2 2 2 2" xfId="3024"/>
    <cellStyle name="20% - Accent4 2 2 3 2 2 2 2 2" xfId="3025"/>
    <cellStyle name="20% - Accent4 2 2 3 2 2 2 3" xfId="3026"/>
    <cellStyle name="20% - Accent4 2 2 3 2 2 3" xfId="3027"/>
    <cellStyle name="20% - Accent4 2 2 3 2 2 3 2" xfId="3028"/>
    <cellStyle name="20% - Accent4 2 2 3 2 2 4" xfId="3029"/>
    <cellStyle name="20% - Accent4 2 2 3 2 2 4 2" xfId="3030"/>
    <cellStyle name="20% - Accent4 2 2 3 2 2 5" xfId="3031"/>
    <cellStyle name="20% - Accent4 2 2 3 2 3" xfId="3032"/>
    <cellStyle name="20% - Accent4 2 2 3 2 3 2" xfId="3033"/>
    <cellStyle name="20% - Accent4 2 2 3 2 3 2 2" xfId="3034"/>
    <cellStyle name="20% - Accent4 2 2 3 2 3 3" xfId="3035"/>
    <cellStyle name="20% - Accent4 2 2 3 2 4" xfId="3036"/>
    <cellStyle name="20% - Accent4 2 2 3 2 4 2" xfId="3037"/>
    <cellStyle name="20% - Accent4 2 2 3 2 5" xfId="3038"/>
    <cellStyle name="20% - Accent4 2 2 3 2 5 2" xfId="3039"/>
    <cellStyle name="20% - Accent4 2 2 3 2 6" xfId="3040"/>
    <cellStyle name="20% - Accent4 2 2 3 3" xfId="3041"/>
    <cellStyle name="20% - Accent4 2 2 3 3 2" xfId="3042"/>
    <cellStyle name="20% - Accent4 2 2 3 3 2 2" xfId="3043"/>
    <cellStyle name="20% - Accent4 2 2 3 3 2 2 2" xfId="3044"/>
    <cellStyle name="20% - Accent4 2 2 3 3 2 3" xfId="3045"/>
    <cellStyle name="20% - Accent4 2 2 3 3 3" xfId="3046"/>
    <cellStyle name="20% - Accent4 2 2 3 3 3 2" xfId="3047"/>
    <cellStyle name="20% - Accent4 2 2 3 3 4" xfId="3048"/>
    <cellStyle name="20% - Accent4 2 2 3 3 4 2" xfId="3049"/>
    <cellStyle name="20% - Accent4 2 2 3 3 5" xfId="3050"/>
    <cellStyle name="20% - Accent4 2 2 3 4" xfId="3051"/>
    <cellStyle name="20% - Accent4 2 2 3 4 2" xfId="3052"/>
    <cellStyle name="20% - Accent4 2 2 3 4 2 2" xfId="3053"/>
    <cellStyle name="20% - Accent4 2 2 3 4 3" xfId="3054"/>
    <cellStyle name="20% - Accent4 2 2 3 5" xfId="3055"/>
    <cellStyle name="20% - Accent4 2 2 3 5 2" xfId="3056"/>
    <cellStyle name="20% - Accent4 2 2 3 6" xfId="3057"/>
    <cellStyle name="20% - Accent4 2 2 3 6 2" xfId="3058"/>
    <cellStyle name="20% - Accent4 2 2 3 7" xfId="3059"/>
    <cellStyle name="20% - Accent4 2 2 4" xfId="3060"/>
    <cellStyle name="20% - Accent4 2 2 4 2" xfId="3061"/>
    <cellStyle name="20% - Accent4 2 2 4 2 2" xfId="3062"/>
    <cellStyle name="20% - Accent4 2 2 4 2 2 2" xfId="3063"/>
    <cellStyle name="20% - Accent4 2 2 4 2 2 2 2" xfId="3064"/>
    <cellStyle name="20% - Accent4 2 2 4 2 2 3" xfId="3065"/>
    <cellStyle name="20% - Accent4 2 2 4 2 3" xfId="3066"/>
    <cellStyle name="20% - Accent4 2 2 4 2 3 2" xfId="3067"/>
    <cellStyle name="20% - Accent4 2 2 4 2 4" xfId="3068"/>
    <cellStyle name="20% - Accent4 2 2 4 2 4 2" xfId="3069"/>
    <cellStyle name="20% - Accent4 2 2 4 2 5" xfId="3070"/>
    <cellStyle name="20% - Accent4 2 2 4 3" xfId="3071"/>
    <cellStyle name="20% - Accent4 2 2 4 3 2" xfId="3072"/>
    <cellStyle name="20% - Accent4 2 2 4 3 2 2" xfId="3073"/>
    <cellStyle name="20% - Accent4 2 2 4 3 3" xfId="3074"/>
    <cellStyle name="20% - Accent4 2 2 4 4" xfId="3075"/>
    <cellStyle name="20% - Accent4 2 2 4 4 2" xfId="3076"/>
    <cellStyle name="20% - Accent4 2 2 4 5" xfId="3077"/>
    <cellStyle name="20% - Accent4 2 2 4 5 2" xfId="3078"/>
    <cellStyle name="20% - Accent4 2 2 4 6" xfId="3079"/>
    <cellStyle name="20% - Accent4 2 2 5" xfId="3080"/>
    <cellStyle name="20% - Accent4 2 2 5 2" xfId="3081"/>
    <cellStyle name="20% - Accent4 2 2 5 2 2" xfId="3082"/>
    <cellStyle name="20% - Accent4 2 2 5 2 2 2" xfId="3083"/>
    <cellStyle name="20% - Accent4 2 2 5 2 3" xfId="3084"/>
    <cellStyle name="20% - Accent4 2 2 5 3" xfId="3085"/>
    <cellStyle name="20% - Accent4 2 2 5 3 2" xfId="3086"/>
    <cellStyle name="20% - Accent4 2 2 5 4" xfId="3087"/>
    <cellStyle name="20% - Accent4 2 2 5 4 2" xfId="3088"/>
    <cellStyle name="20% - Accent4 2 2 5 5" xfId="3089"/>
    <cellStyle name="20% - Accent4 2 2 6" xfId="3090"/>
    <cellStyle name="20% - Accent4 2 2 6 2" xfId="3091"/>
    <cellStyle name="20% - Accent4 2 2 6 2 2" xfId="3092"/>
    <cellStyle name="20% - Accent4 2 2 6 3" xfId="3093"/>
    <cellStyle name="20% - Accent4 2 2 7" xfId="3094"/>
    <cellStyle name="20% - Accent4 2 2 7 2" xfId="3095"/>
    <cellStyle name="20% - Accent4 2 2 8" xfId="3096"/>
    <cellStyle name="20% - Accent4 2 2 8 2" xfId="3097"/>
    <cellStyle name="20% - Accent4 2 2 9" xfId="3098"/>
    <cellStyle name="20% - Accent4 2 3" xfId="3099"/>
    <cellStyle name="20% - Accent4 2 3 2" xfId="3100"/>
    <cellStyle name="20% - Accent4 2 3 2 2" xfId="3101"/>
    <cellStyle name="20% - Accent4 2 3 2 2 2" xfId="3102"/>
    <cellStyle name="20% - Accent4 2 3 2 2 2 2" xfId="3103"/>
    <cellStyle name="20% - Accent4 2 3 2 2 2 2 2" xfId="3104"/>
    <cellStyle name="20% - Accent4 2 3 2 2 2 2 2 2" xfId="3105"/>
    <cellStyle name="20% - Accent4 2 3 2 2 2 2 3" xfId="3106"/>
    <cellStyle name="20% - Accent4 2 3 2 2 2 3" xfId="3107"/>
    <cellStyle name="20% - Accent4 2 3 2 2 2 3 2" xfId="3108"/>
    <cellStyle name="20% - Accent4 2 3 2 2 2 4" xfId="3109"/>
    <cellStyle name="20% - Accent4 2 3 2 2 2 4 2" xfId="3110"/>
    <cellStyle name="20% - Accent4 2 3 2 2 2 5" xfId="3111"/>
    <cellStyle name="20% - Accent4 2 3 2 2 3" xfId="3112"/>
    <cellStyle name="20% - Accent4 2 3 2 2 3 2" xfId="3113"/>
    <cellStyle name="20% - Accent4 2 3 2 2 3 2 2" xfId="3114"/>
    <cellStyle name="20% - Accent4 2 3 2 2 3 3" xfId="3115"/>
    <cellStyle name="20% - Accent4 2 3 2 2 4" xfId="3116"/>
    <cellStyle name="20% - Accent4 2 3 2 2 4 2" xfId="3117"/>
    <cellStyle name="20% - Accent4 2 3 2 2 5" xfId="3118"/>
    <cellStyle name="20% - Accent4 2 3 2 2 5 2" xfId="3119"/>
    <cellStyle name="20% - Accent4 2 3 2 2 6" xfId="3120"/>
    <cellStyle name="20% - Accent4 2 3 2 3" xfId="3121"/>
    <cellStyle name="20% - Accent4 2 3 2 3 2" xfId="3122"/>
    <cellStyle name="20% - Accent4 2 3 2 3 2 2" xfId="3123"/>
    <cellStyle name="20% - Accent4 2 3 2 3 2 2 2" xfId="3124"/>
    <cellStyle name="20% - Accent4 2 3 2 3 2 3" xfId="3125"/>
    <cellStyle name="20% - Accent4 2 3 2 3 3" xfId="3126"/>
    <cellStyle name="20% - Accent4 2 3 2 3 3 2" xfId="3127"/>
    <cellStyle name="20% - Accent4 2 3 2 3 4" xfId="3128"/>
    <cellStyle name="20% - Accent4 2 3 2 3 4 2" xfId="3129"/>
    <cellStyle name="20% - Accent4 2 3 2 3 5" xfId="3130"/>
    <cellStyle name="20% - Accent4 2 3 2 4" xfId="3131"/>
    <cellStyle name="20% - Accent4 2 3 2 4 2" xfId="3132"/>
    <cellStyle name="20% - Accent4 2 3 2 4 2 2" xfId="3133"/>
    <cellStyle name="20% - Accent4 2 3 2 4 3" xfId="3134"/>
    <cellStyle name="20% - Accent4 2 3 2 5" xfId="3135"/>
    <cellStyle name="20% - Accent4 2 3 2 5 2" xfId="3136"/>
    <cellStyle name="20% - Accent4 2 3 2 6" xfId="3137"/>
    <cellStyle name="20% - Accent4 2 3 2 6 2" xfId="3138"/>
    <cellStyle name="20% - Accent4 2 3 2 7" xfId="3139"/>
    <cellStyle name="20% - Accent4 2 3 3" xfId="3140"/>
    <cellStyle name="20% - Accent4 2 3 3 2" xfId="3141"/>
    <cellStyle name="20% - Accent4 2 3 3 2 2" xfId="3142"/>
    <cellStyle name="20% - Accent4 2 3 3 2 2 2" xfId="3143"/>
    <cellStyle name="20% - Accent4 2 3 3 2 2 2 2" xfId="3144"/>
    <cellStyle name="20% - Accent4 2 3 3 2 2 3" xfId="3145"/>
    <cellStyle name="20% - Accent4 2 3 3 2 3" xfId="3146"/>
    <cellStyle name="20% - Accent4 2 3 3 2 3 2" xfId="3147"/>
    <cellStyle name="20% - Accent4 2 3 3 2 4" xfId="3148"/>
    <cellStyle name="20% - Accent4 2 3 3 2 4 2" xfId="3149"/>
    <cellStyle name="20% - Accent4 2 3 3 2 5" xfId="3150"/>
    <cellStyle name="20% - Accent4 2 3 3 3" xfId="3151"/>
    <cellStyle name="20% - Accent4 2 3 3 3 2" xfId="3152"/>
    <cellStyle name="20% - Accent4 2 3 3 3 2 2" xfId="3153"/>
    <cellStyle name="20% - Accent4 2 3 3 3 3" xfId="3154"/>
    <cellStyle name="20% - Accent4 2 3 3 4" xfId="3155"/>
    <cellStyle name="20% - Accent4 2 3 3 4 2" xfId="3156"/>
    <cellStyle name="20% - Accent4 2 3 3 5" xfId="3157"/>
    <cellStyle name="20% - Accent4 2 3 3 5 2" xfId="3158"/>
    <cellStyle name="20% - Accent4 2 3 3 6" xfId="3159"/>
    <cellStyle name="20% - Accent4 2 3 4" xfId="3160"/>
    <cellStyle name="20% - Accent4 2 3 4 2" xfId="3161"/>
    <cellStyle name="20% - Accent4 2 3 4 2 2" xfId="3162"/>
    <cellStyle name="20% - Accent4 2 3 4 2 2 2" xfId="3163"/>
    <cellStyle name="20% - Accent4 2 3 4 2 3" xfId="3164"/>
    <cellStyle name="20% - Accent4 2 3 4 3" xfId="3165"/>
    <cellStyle name="20% - Accent4 2 3 4 3 2" xfId="3166"/>
    <cellStyle name="20% - Accent4 2 3 4 4" xfId="3167"/>
    <cellStyle name="20% - Accent4 2 3 4 4 2" xfId="3168"/>
    <cellStyle name="20% - Accent4 2 3 4 5" xfId="3169"/>
    <cellStyle name="20% - Accent4 2 3 5" xfId="3170"/>
    <cellStyle name="20% - Accent4 2 3 5 2" xfId="3171"/>
    <cellStyle name="20% - Accent4 2 3 5 2 2" xfId="3172"/>
    <cellStyle name="20% - Accent4 2 3 5 3" xfId="3173"/>
    <cellStyle name="20% - Accent4 2 3 6" xfId="3174"/>
    <cellStyle name="20% - Accent4 2 3 6 2" xfId="3175"/>
    <cellStyle name="20% - Accent4 2 3 7" xfId="3176"/>
    <cellStyle name="20% - Accent4 2 3 7 2" xfId="3177"/>
    <cellStyle name="20% - Accent4 2 3 8" xfId="3178"/>
    <cellStyle name="20% - Accent4 2 4" xfId="3179"/>
    <cellStyle name="20% - Accent4 2 4 2" xfId="3180"/>
    <cellStyle name="20% - Accent4 2 4 2 2" xfId="3181"/>
    <cellStyle name="20% - Accent4 2 4 2 2 2" xfId="3182"/>
    <cellStyle name="20% - Accent4 2 4 2 2 2 2" xfId="3183"/>
    <cellStyle name="20% - Accent4 2 4 2 2 2 2 2" xfId="3184"/>
    <cellStyle name="20% - Accent4 2 4 2 2 2 3" xfId="3185"/>
    <cellStyle name="20% - Accent4 2 4 2 2 3" xfId="3186"/>
    <cellStyle name="20% - Accent4 2 4 2 2 3 2" xfId="3187"/>
    <cellStyle name="20% - Accent4 2 4 2 2 4" xfId="3188"/>
    <cellStyle name="20% - Accent4 2 4 2 2 4 2" xfId="3189"/>
    <cellStyle name="20% - Accent4 2 4 2 2 5" xfId="3190"/>
    <cellStyle name="20% - Accent4 2 4 2 3" xfId="3191"/>
    <cellStyle name="20% - Accent4 2 4 2 3 2" xfId="3192"/>
    <cellStyle name="20% - Accent4 2 4 2 3 2 2" xfId="3193"/>
    <cellStyle name="20% - Accent4 2 4 2 3 3" xfId="3194"/>
    <cellStyle name="20% - Accent4 2 4 2 4" xfId="3195"/>
    <cellStyle name="20% - Accent4 2 4 2 4 2" xfId="3196"/>
    <cellStyle name="20% - Accent4 2 4 2 5" xfId="3197"/>
    <cellStyle name="20% - Accent4 2 4 2 5 2" xfId="3198"/>
    <cellStyle name="20% - Accent4 2 4 2 6" xfId="3199"/>
    <cellStyle name="20% - Accent4 2 4 3" xfId="3200"/>
    <cellStyle name="20% - Accent4 2 4 3 2" xfId="3201"/>
    <cellStyle name="20% - Accent4 2 4 3 2 2" xfId="3202"/>
    <cellStyle name="20% - Accent4 2 4 3 2 2 2" xfId="3203"/>
    <cellStyle name="20% - Accent4 2 4 3 2 3" xfId="3204"/>
    <cellStyle name="20% - Accent4 2 4 3 3" xfId="3205"/>
    <cellStyle name="20% - Accent4 2 4 3 3 2" xfId="3206"/>
    <cellStyle name="20% - Accent4 2 4 3 4" xfId="3207"/>
    <cellStyle name="20% - Accent4 2 4 3 4 2" xfId="3208"/>
    <cellStyle name="20% - Accent4 2 4 3 5" xfId="3209"/>
    <cellStyle name="20% - Accent4 2 4 4" xfId="3210"/>
    <cellStyle name="20% - Accent4 2 4 4 2" xfId="3211"/>
    <cellStyle name="20% - Accent4 2 4 4 2 2" xfId="3212"/>
    <cellStyle name="20% - Accent4 2 4 4 3" xfId="3213"/>
    <cellStyle name="20% - Accent4 2 4 5" xfId="3214"/>
    <cellStyle name="20% - Accent4 2 4 5 2" xfId="3215"/>
    <cellStyle name="20% - Accent4 2 4 6" xfId="3216"/>
    <cellStyle name="20% - Accent4 2 4 6 2" xfId="3217"/>
    <cellStyle name="20% - Accent4 2 4 7" xfId="3218"/>
    <cellStyle name="20% - Accent4 2 5" xfId="3219"/>
    <cellStyle name="20% - Accent4 2 5 2" xfId="3220"/>
    <cellStyle name="20% - Accent4 2 5 2 2" xfId="3221"/>
    <cellStyle name="20% - Accent4 2 5 2 2 2" xfId="3222"/>
    <cellStyle name="20% - Accent4 2 5 2 2 2 2" xfId="3223"/>
    <cellStyle name="20% - Accent4 2 5 2 2 3" xfId="3224"/>
    <cellStyle name="20% - Accent4 2 5 2 3" xfId="3225"/>
    <cellStyle name="20% - Accent4 2 5 2 3 2" xfId="3226"/>
    <cellStyle name="20% - Accent4 2 5 2 4" xfId="3227"/>
    <cellStyle name="20% - Accent4 2 5 2 4 2" xfId="3228"/>
    <cellStyle name="20% - Accent4 2 5 2 5" xfId="3229"/>
    <cellStyle name="20% - Accent4 2 5 3" xfId="3230"/>
    <cellStyle name="20% - Accent4 2 5 3 2" xfId="3231"/>
    <cellStyle name="20% - Accent4 2 5 3 2 2" xfId="3232"/>
    <cellStyle name="20% - Accent4 2 5 3 3" xfId="3233"/>
    <cellStyle name="20% - Accent4 2 5 4" xfId="3234"/>
    <cellStyle name="20% - Accent4 2 5 4 2" xfId="3235"/>
    <cellStyle name="20% - Accent4 2 5 5" xfId="3236"/>
    <cellStyle name="20% - Accent4 2 5 5 2" xfId="3237"/>
    <cellStyle name="20% - Accent4 2 5 6" xfId="3238"/>
    <cellStyle name="20% - Accent4 2 6" xfId="3239"/>
    <cellStyle name="20% - Accent4 2 6 2" xfId="3240"/>
    <cellStyle name="20% - Accent4 2 6 2 2" xfId="3241"/>
    <cellStyle name="20% - Accent4 2 6 2 2 2" xfId="3242"/>
    <cellStyle name="20% - Accent4 2 6 2 3" xfId="3243"/>
    <cellStyle name="20% - Accent4 2 6 3" xfId="3244"/>
    <cellStyle name="20% - Accent4 2 6 3 2" xfId="3245"/>
    <cellStyle name="20% - Accent4 2 6 4" xfId="3246"/>
    <cellStyle name="20% - Accent4 2 6 4 2" xfId="3247"/>
    <cellStyle name="20% - Accent4 2 6 5" xfId="3248"/>
    <cellStyle name="20% - Accent4 2 7" xfId="3249"/>
    <cellStyle name="20% - Accent4 2 7 2" xfId="3250"/>
    <cellStyle name="20% - Accent4 2 7 2 2" xfId="3251"/>
    <cellStyle name="20% - Accent4 2 7 3" xfId="3252"/>
    <cellStyle name="20% - Accent4 2 8" xfId="3253"/>
    <cellStyle name="20% - Accent4 2 8 2" xfId="3254"/>
    <cellStyle name="20% - Accent4 2 9" xfId="3255"/>
    <cellStyle name="20% - Accent4 2 9 2" xfId="3256"/>
    <cellStyle name="20% - Accent4 3" xfId="3257"/>
    <cellStyle name="20% - Accent4 3 10" xfId="3258"/>
    <cellStyle name="20% - Accent4 3 2" xfId="3259"/>
    <cellStyle name="20% - Accent4 3 2 2" xfId="3260"/>
    <cellStyle name="20% - Accent4 3 2 2 2" xfId="3261"/>
    <cellStyle name="20% - Accent4 3 2 2 2 2" xfId="3262"/>
    <cellStyle name="20% - Accent4 3 2 2 2 2 2" xfId="3263"/>
    <cellStyle name="20% - Accent4 3 2 2 2 2 2 2" xfId="3264"/>
    <cellStyle name="20% - Accent4 3 2 2 2 2 2 2 2" xfId="3265"/>
    <cellStyle name="20% - Accent4 3 2 2 2 2 2 2 2 2" xfId="3266"/>
    <cellStyle name="20% - Accent4 3 2 2 2 2 2 2 3" xfId="3267"/>
    <cellStyle name="20% - Accent4 3 2 2 2 2 2 3" xfId="3268"/>
    <cellStyle name="20% - Accent4 3 2 2 2 2 2 3 2" xfId="3269"/>
    <cellStyle name="20% - Accent4 3 2 2 2 2 2 4" xfId="3270"/>
    <cellStyle name="20% - Accent4 3 2 2 2 2 2 4 2" xfId="3271"/>
    <cellStyle name="20% - Accent4 3 2 2 2 2 2 5" xfId="3272"/>
    <cellStyle name="20% - Accent4 3 2 2 2 2 3" xfId="3273"/>
    <cellStyle name="20% - Accent4 3 2 2 2 2 3 2" xfId="3274"/>
    <cellStyle name="20% - Accent4 3 2 2 2 2 3 2 2" xfId="3275"/>
    <cellStyle name="20% - Accent4 3 2 2 2 2 3 3" xfId="3276"/>
    <cellStyle name="20% - Accent4 3 2 2 2 2 4" xfId="3277"/>
    <cellStyle name="20% - Accent4 3 2 2 2 2 4 2" xfId="3278"/>
    <cellStyle name="20% - Accent4 3 2 2 2 2 5" xfId="3279"/>
    <cellStyle name="20% - Accent4 3 2 2 2 2 5 2" xfId="3280"/>
    <cellStyle name="20% - Accent4 3 2 2 2 2 6" xfId="3281"/>
    <cellStyle name="20% - Accent4 3 2 2 2 3" xfId="3282"/>
    <cellStyle name="20% - Accent4 3 2 2 2 3 2" xfId="3283"/>
    <cellStyle name="20% - Accent4 3 2 2 2 3 2 2" xfId="3284"/>
    <cellStyle name="20% - Accent4 3 2 2 2 3 2 2 2" xfId="3285"/>
    <cellStyle name="20% - Accent4 3 2 2 2 3 2 3" xfId="3286"/>
    <cellStyle name="20% - Accent4 3 2 2 2 3 3" xfId="3287"/>
    <cellStyle name="20% - Accent4 3 2 2 2 3 3 2" xfId="3288"/>
    <cellStyle name="20% - Accent4 3 2 2 2 3 4" xfId="3289"/>
    <cellStyle name="20% - Accent4 3 2 2 2 3 4 2" xfId="3290"/>
    <cellStyle name="20% - Accent4 3 2 2 2 3 5" xfId="3291"/>
    <cellStyle name="20% - Accent4 3 2 2 2 4" xfId="3292"/>
    <cellStyle name="20% - Accent4 3 2 2 2 4 2" xfId="3293"/>
    <cellStyle name="20% - Accent4 3 2 2 2 4 2 2" xfId="3294"/>
    <cellStyle name="20% - Accent4 3 2 2 2 4 3" xfId="3295"/>
    <cellStyle name="20% - Accent4 3 2 2 2 5" xfId="3296"/>
    <cellStyle name="20% - Accent4 3 2 2 2 5 2" xfId="3297"/>
    <cellStyle name="20% - Accent4 3 2 2 2 6" xfId="3298"/>
    <cellStyle name="20% - Accent4 3 2 2 2 6 2" xfId="3299"/>
    <cellStyle name="20% - Accent4 3 2 2 2 7" xfId="3300"/>
    <cellStyle name="20% - Accent4 3 2 2 3" xfId="3301"/>
    <cellStyle name="20% - Accent4 3 2 2 3 2" xfId="3302"/>
    <cellStyle name="20% - Accent4 3 2 2 3 2 2" xfId="3303"/>
    <cellStyle name="20% - Accent4 3 2 2 3 2 2 2" xfId="3304"/>
    <cellStyle name="20% - Accent4 3 2 2 3 2 2 2 2" xfId="3305"/>
    <cellStyle name="20% - Accent4 3 2 2 3 2 2 3" xfId="3306"/>
    <cellStyle name="20% - Accent4 3 2 2 3 2 3" xfId="3307"/>
    <cellStyle name="20% - Accent4 3 2 2 3 2 3 2" xfId="3308"/>
    <cellStyle name="20% - Accent4 3 2 2 3 2 4" xfId="3309"/>
    <cellStyle name="20% - Accent4 3 2 2 3 2 4 2" xfId="3310"/>
    <cellStyle name="20% - Accent4 3 2 2 3 2 5" xfId="3311"/>
    <cellStyle name="20% - Accent4 3 2 2 3 3" xfId="3312"/>
    <cellStyle name="20% - Accent4 3 2 2 3 3 2" xfId="3313"/>
    <cellStyle name="20% - Accent4 3 2 2 3 3 2 2" xfId="3314"/>
    <cellStyle name="20% - Accent4 3 2 2 3 3 3" xfId="3315"/>
    <cellStyle name="20% - Accent4 3 2 2 3 4" xfId="3316"/>
    <cellStyle name="20% - Accent4 3 2 2 3 4 2" xfId="3317"/>
    <cellStyle name="20% - Accent4 3 2 2 3 5" xfId="3318"/>
    <cellStyle name="20% - Accent4 3 2 2 3 5 2" xfId="3319"/>
    <cellStyle name="20% - Accent4 3 2 2 3 6" xfId="3320"/>
    <cellStyle name="20% - Accent4 3 2 2 4" xfId="3321"/>
    <cellStyle name="20% - Accent4 3 2 2 4 2" xfId="3322"/>
    <cellStyle name="20% - Accent4 3 2 2 4 2 2" xfId="3323"/>
    <cellStyle name="20% - Accent4 3 2 2 4 2 2 2" xfId="3324"/>
    <cellStyle name="20% - Accent4 3 2 2 4 2 3" xfId="3325"/>
    <cellStyle name="20% - Accent4 3 2 2 4 3" xfId="3326"/>
    <cellStyle name="20% - Accent4 3 2 2 4 3 2" xfId="3327"/>
    <cellStyle name="20% - Accent4 3 2 2 4 4" xfId="3328"/>
    <cellStyle name="20% - Accent4 3 2 2 4 4 2" xfId="3329"/>
    <cellStyle name="20% - Accent4 3 2 2 4 5" xfId="3330"/>
    <cellStyle name="20% - Accent4 3 2 2 5" xfId="3331"/>
    <cellStyle name="20% - Accent4 3 2 2 5 2" xfId="3332"/>
    <cellStyle name="20% - Accent4 3 2 2 5 2 2" xfId="3333"/>
    <cellStyle name="20% - Accent4 3 2 2 5 3" xfId="3334"/>
    <cellStyle name="20% - Accent4 3 2 2 6" xfId="3335"/>
    <cellStyle name="20% - Accent4 3 2 2 6 2" xfId="3336"/>
    <cellStyle name="20% - Accent4 3 2 2 7" xfId="3337"/>
    <cellStyle name="20% - Accent4 3 2 2 7 2" xfId="3338"/>
    <cellStyle name="20% - Accent4 3 2 2 8" xfId="3339"/>
    <cellStyle name="20% - Accent4 3 2 3" xfId="3340"/>
    <cellStyle name="20% - Accent4 3 2 3 2" xfId="3341"/>
    <cellStyle name="20% - Accent4 3 2 3 2 2" xfId="3342"/>
    <cellStyle name="20% - Accent4 3 2 3 2 2 2" xfId="3343"/>
    <cellStyle name="20% - Accent4 3 2 3 2 2 2 2" xfId="3344"/>
    <cellStyle name="20% - Accent4 3 2 3 2 2 2 2 2" xfId="3345"/>
    <cellStyle name="20% - Accent4 3 2 3 2 2 2 3" xfId="3346"/>
    <cellStyle name="20% - Accent4 3 2 3 2 2 3" xfId="3347"/>
    <cellStyle name="20% - Accent4 3 2 3 2 2 3 2" xfId="3348"/>
    <cellStyle name="20% - Accent4 3 2 3 2 2 4" xfId="3349"/>
    <cellStyle name="20% - Accent4 3 2 3 2 2 4 2" xfId="3350"/>
    <cellStyle name="20% - Accent4 3 2 3 2 2 5" xfId="3351"/>
    <cellStyle name="20% - Accent4 3 2 3 2 3" xfId="3352"/>
    <cellStyle name="20% - Accent4 3 2 3 2 3 2" xfId="3353"/>
    <cellStyle name="20% - Accent4 3 2 3 2 3 2 2" xfId="3354"/>
    <cellStyle name="20% - Accent4 3 2 3 2 3 3" xfId="3355"/>
    <cellStyle name="20% - Accent4 3 2 3 2 4" xfId="3356"/>
    <cellStyle name="20% - Accent4 3 2 3 2 4 2" xfId="3357"/>
    <cellStyle name="20% - Accent4 3 2 3 2 5" xfId="3358"/>
    <cellStyle name="20% - Accent4 3 2 3 2 5 2" xfId="3359"/>
    <cellStyle name="20% - Accent4 3 2 3 2 6" xfId="3360"/>
    <cellStyle name="20% - Accent4 3 2 3 3" xfId="3361"/>
    <cellStyle name="20% - Accent4 3 2 3 3 2" xfId="3362"/>
    <cellStyle name="20% - Accent4 3 2 3 3 2 2" xfId="3363"/>
    <cellStyle name="20% - Accent4 3 2 3 3 2 2 2" xfId="3364"/>
    <cellStyle name="20% - Accent4 3 2 3 3 2 3" xfId="3365"/>
    <cellStyle name="20% - Accent4 3 2 3 3 3" xfId="3366"/>
    <cellStyle name="20% - Accent4 3 2 3 3 3 2" xfId="3367"/>
    <cellStyle name="20% - Accent4 3 2 3 3 4" xfId="3368"/>
    <cellStyle name="20% - Accent4 3 2 3 3 4 2" xfId="3369"/>
    <cellStyle name="20% - Accent4 3 2 3 3 5" xfId="3370"/>
    <cellStyle name="20% - Accent4 3 2 3 4" xfId="3371"/>
    <cellStyle name="20% - Accent4 3 2 3 4 2" xfId="3372"/>
    <cellStyle name="20% - Accent4 3 2 3 4 2 2" xfId="3373"/>
    <cellStyle name="20% - Accent4 3 2 3 4 3" xfId="3374"/>
    <cellStyle name="20% - Accent4 3 2 3 5" xfId="3375"/>
    <cellStyle name="20% - Accent4 3 2 3 5 2" xfId="3376"/>
    <cellStyle name="20% - Accent4 3 2 3 6" xfId="3377"/>
    <cellStyle name="20% - Accent4 3 2 3 6 2" xfId="3378"/>
    <cellStyle name="20% - Accent4 3 2 3 7" xfId="3379"/>
    <cellStyle name="20% - Accent4 3 2 4" xfId="3380"/>
    <cellStyle name="20% - Accent4 3 2 4 2" xfId="3381"/>
    <cellStyle name="20% - Accent4 3 2 4 2 2" xfId="3382"/>
    <cellStyle name="20% - Accent4 3 2 4 2 2 2" xfId="3383"/>
    <cellStyle name="20% - Accent4 3 2 4 2 2 2 2" xfId="3384"/>
    <cellStyle name="20% - Accent4 3 2 4 2 2 3" xfId="3385"/>
    <cellStyle name="20% - Accent4 3 2 4 2 3" xfId="3386"/>
    <cellStyle name="20% - Accent4 3 2 4 2 3 2" xfId="3387"/>
    <cellStyle name="20% - Accent4 3 2 4 2 4" xfId="3388"/>
    <cellStyle name="20% - Accent4 3 2 4 2 4 2" xfId="3389"/>
    <cellStyle name="20% - Accent4 3 2 4 2 5" xfId="3390"/>
    <cellStyle name="20% - Accent4 3 2 4 3" xfId="3391"/>
    <cellStyle name="20% - Accent4 3 2 4 3 2" xfId="3392"/>
    <cellStyle name="20% - Accent4 3 2 4 3 2 2" xfId="3393"/>
    <cellStyle name="20% - Accent4 3 2 4 3 3" xfId="3394"/>
    <cellStyle name="20% - Accent4 3 2 4 4" xfId="3395"/>
    <cellStyle name="20% - Accent4 3 2 4 4 2" xfId="3396"/>
    <cellStyle name="20% - Accent4 3 2 4 5" xfId="3397"/>
    <cellStyle name="20% - Accent4 3 2 4 5 2" xfId="3398"/>
    <cellStyle name="20% - Accent4 3 2 4 6" xfId="3399"/>
    <cellStyle name="20% - Accent4 3 2 5" xfId="3400"/>
    <cellStyle name="20% - Accent4 3 2 5 2" xfId="3401"/>
    <cellStyle name="20% - Accent4 3 2 5 2 2" xfId="3402"/>
    <cellStyle name="20% - Accent4 3 2 5 2 2 2" xfId="3403"/>
    <cellStyle name="20% - Accent4 3 2 5 2 3" xfId="3404"/>
    <cellStyle name="20% - Accent4 3 2 5 3" xfId="3405"/>
    <cellStyle name="20% - Accent4 3 2 5 3 2" xfId="3406"/>
    <cellStyle name="20% - Accent4 3 2 5 4" xfId="3407"/>
    <cellStyle name="20% - Accent4 3 2 5 4 2" xfId="3408"/>
    <cellStyle name="20% - Accent4 3 2 5 5" xfId="3409"/>
    <cellStyle name="20% - Accent4 3 2 6" xfId="3410"/>
    <cellStyle name="20% - Accent4 3 2 6 2" xfId="3411"/>
    <cellStyle name="20% - Accent4 3 2 6 2 2" xfId="3412"/>
    <cellStyle name="20% - Accent4 3 2 6 3" xfId="3413"/>
    <cellStyle name="20% - Accent4 3 2 7" xfId="3414"/>
    <cellStyle name="20% - Accent4 3 2 7 2" xfId="3415"/>
    <cellStyle name="20% - Accent4 3 2 8" xfId="3416"/>
    <cellStyle name="20% - Accent4 3 2 8 2" xfId="3417"/>
    <cellStyle name="20% - Accent4 3 2 9" xfId="3418"/>
    <cellStyle name="20% - Accent4 3 3" xfId="3419"/>
    <cellStyle name="20% - Accent4 3 3 2" xfId="3420"/>
    <cellStyle name="20% - Accent4 3 3 2 2" xfId="3421"/>
    <cellStyle name="20% - Accent4 3 3 2 2 2" xfId="3422"/>
    <cellStyle name="20% - Accent4 3 3 2 2 2 2" xfId="3423"/>
    <cellStyle name="20% - Accent4 3 3 2 2 2 2 2" xfId="3424"/>
    <cellStyle name="20% - Accent4 3 3 2 2 2 2 2 2" xfId="3425"/>
    <cellStyle name="20% - Accent4 3 3 2 2 2 2 3" xfId="3426"/>
    <cellStyle name="20% - Accent4 3 3 2 2 2 3" xfId="3427"/>
    <cellStyle name="20% - Accent4 3 3 2 2 2 3 2" xfId="3428"/>
    <cellStyle name="20% - Accent4 3 3 2 2 2 4" xfId="3429"/>
    <cellStyle name="20% - Accent4 3 3 2 2 2 4 2" xfId="3430"/>
    <cellStyle name="20% - Accent4 3 3 2 2 2 5" xfId="3431"/>
    <cellStyle name="20% - Accent4 3 3 2 2 3" xfId="3432"/>
    <cellStyle name="20% - Accent4 3 3 2 2 3 2" xfId="3433"/>
    <cellStyle name="20% - Accent4 3 3 2 2 3 2 2" xfId="3434"/>
    <cellStyle name="20% - Accent4 3 3 2 2 3 3" xfId="3435"/>
    <cellStyle name="20% - Accent4 3 3 2 2 4" xfId="3436"/>
    <cellStyle name="20% - Accent4 3 3 2 2 4 2" xfId="3437"/>
    <cellStyle name="20% - Accent4 3 3 2 2 5" xfId="3438"/>
    <cellStyle name="20% - Accent4 3 3 2 2 5 2" xfId="3439"/>
    <cellStyle name="20% - Accent4 3 3 2 2 6" xfId="3440"/>
    <cellStyle name="20% - Accent4 3 3 2 3" xfId="3441"/>
    <cellStyle name="20% - Accent4 3 3 2 3 2" xfId="3442"/>
    <cellStyle name="20% - Accent4 3 3 2 3 2 2" xfId="3443"/>
    <cellStyle name="20% - Accent4 3 3 2 3 2 2 2" xfId="3444"/>
    <cellStyle name="20% - Accent4 3 3 2 3 2 3" xfId="3445"/>
    <cellStyle name="20% - Accent4 3 3 2 3 3" xfId="3446"/>
    <cellStyle name="20% - Accent4 3 3 2 3 3 2" xfId="3447"/>
    <cellStyle name="20% - Accent4 3 3 2 3 4" xfId="3448"/>
    <cellStyle name="20% - Accent4 3 3 2 3 4 2" xfId="3449"/>
    <cellStyle name="20% - Accent4 3 3 2 3 5" xfId="3450"/>
    <cellStyle name="20% - Accent4 3 3 2 4" xfId="3451"/>
    <cellStyle name="20% - Accent4 3 3 2 4 2" xfId="3452"/>
    <cellStyle name="20% - Accent4 3 3 2 4 2 2" xfId="3453"/>
    <cellStyle name="20% - Accent4 3 3 2 4 3" xfId="3454"/>
    <cellStyle name="20% - Accent4 3 3 2 5" xfId="3455"/>
    <cellStyle name="20% - Accent4 3 3 2 5 2" xfId="3456"/>
    <cellStyle name="20% - Accent4 3 3 2 6" xfId="3457"/>
    <cellStyle name="20% - Accent4 3 3 2 6 2" xfId="3458"/>
    <cellStyle name="20% - Accent4 3 3 2 7" xfId="3459"/>
    <cellStyle name="20% - Accent4 3 3 3" xfId="3460"/>
    <cellStyle name="20% - Accent4 3 3 3 2" xfId="3461"/>
    <cellStyle name="20% - Accent4 3 3 3 2 2" xfId="3462"/>
    <cellStyle name="20% - Accent4 3 3 3 2 2 2" xfId="3463"/>
    <cellStyle name="20% - Accent4 3 3 3 2 2 2 2" xfId="3464"/>
    <cellStyle name="20% - Accent4 3 3 3 2 2 3" xfId="3465"/>
    <cellStyle name="20% - Accent4 3 3 3 2 3" xfId="3466"/>
    <cellStyle name="20% - Accent4 3 3 3 2 3 2" xfId="3467"/>
    <cellStyle name="20% - Accent4 3 3 3 2 4" xfId="3468"/>
    <cellStyle name="20% - Accent4 3 3 3 2 4 2" xfId="3469"/>
    <cellStyle name="20% - Accent4 3 3 3 2 5" xfId="3470"/>
    <cellStyle name="20% - Accent4 3 3 3 3" xfId="3471"/>
    <cellStyle name="20% - Accent4 3 3 3 3 2" xfId="3472"/>
    <cellStyle name="20% - Accent4 3 3 3 3 2 2" xfId="3473"/>
    <cellStyle name="20% - Accent4 3 3 3 3 3" xfId="3474"/>
    <cellStyle name="20% - Accent4 3 3 3 4" xfId="3475"/>
    <cellStyle name="20% - Accent4 3 3 3 4 2" xfId="3476"/>
    <cellStyle name="20% - Accent4 3 3 3 5" xfId="3477"/>
    <cellStyle name="20% - Accent4 3 3 3 5 2" xfId="3478"/>
    <cellStyle name="20% - Accent4 3 3 3 6" xfId="3479"/>
    <cellStyle name="20% - Accent4 3 3 4" xfId="3480"/>
    <cellStyle name="20% - Accent4 3 3 4 2" xfId="3481"/>
    <cellStyle name="20% - Accent4 3 3 4 2 2" xfId="3482"/>
    <cellStyle name="20% - Accent4 3 3 4 2 2 2" xfId="3483"/>
    <cellStyle name="20% - Accent4 3 3 4 2 3" xfId="3484"/>
    <cellStyle name="20% - Accent4 3 3 4 3" xfId="3485"/>
    <cellStyle name="20% - Accent4 3 3 4 3 2" xfId="3486"/>
    <cellStyle name="20% - Accent4 3 3 4 4" xfId="3487"/>
    <cellStyle name="20% - Accent4 3 3 4 4 2" xfId="3488"/>
    <cellStyle name="20% - Accent4 3 3 4 5" xfId="3489"/>
    <cellStyle name="20% - Accent4 3 3 5" xfId="3490"/>
    <cellStyle name="20% - Accent4 3 3 5 2" xfId="3491"/>
    <cellStyle name="20% - Accent4 3 3 5 2 2" xfId="3492"/>
    <cellStyle name="20% - Accent4 3 3 5 3" xfId="3493"/>
    <cellStyle name="20% - Accent4 3 3 6" xfId="3494"/>
    <cellStyle name="20% - Accent4 3 3 6 2" xfId="3495"/>
    <cellStyle name="20% - Accent4 3 3 7" xfId="3496"/>
    <cellStyle name="20% - Accent4 3 3 7 2" xfId="3497"/>
    <cellStyle name="20% - Accent4 3 3 8" xfId="3498"/>
    <cellStyle name="20% - Accent4 3 4" xfId="3499"/>
    <cellStyle name="20% - Accent4 3 4 2" xfId="3500"/>
    <cellStyle name="20% - Accent4 3 4 2 2" xfId="3501"/>
    <cellStyle name="20% - Accent4 3 4 2 2 2" xfId="3502"/>
    <cellStyle name="20% - Accent4 3 4 2 2 2 2" xfId="3503"/>
    <cellStyle name="20% - Accent4 3 4 2 2 2 2 2" xfId="3504"/>
    <cellStyle name="20% - Accent4 3 4 2 2 2 3" xfId="3505"/>
    <cellStyle name="20% - Accent4 3 4 2 2 3" xfId="3506"/>
    <cellStyle name="20% - Accent4 3 4 2 2 3 2" xfId="3507"/>
    <cellStyle name="20% - Accent4 3 4 2 2 4" xfId="3508"/>
    <cellStyle name="20% - Accent4 3 4 2 2 4 2" xfId="3509"/>
    <cellStyle name="20% - Accent4 3 4 2 2 5" xfId="3510"/>
    <cellStyle name="20% - Accent4 3 4 2 3" xfId="3511"/>
    <cellStyle name="20% - Accent4 3 4 2 3 2" xfId="3512"/>
    <cellStyle name="20% - Accent4 3 4 2 3 2 2" xfId="3513"/>
    <cellStyle name="20% - Accent4 3 4 2 3 3" xfId="3514"/>
    <cellStyle name="20% - Accent4 3 4 2 4" xfId="3515"/>
    <cellStyle name="20% - Accent4 3 4 2 4 2" xfId="3516"/>
    <cellStyle name="20% - Accent4 3 4 2 5" xfId="3517"/>
    <cellStyle name="20% - Accent4 3 4 2 5 2" xfId="3518"/>
    <cellStyle name="20% - Accent4 3 4 2 6" xfId="3519"/>
    <cellStyle name="20% - Accent4 3 4 3" xfId="3520"/>
    <cellStyle name="20% - Accent4 3 4 3 2" xfId="3521"/>
    <cellStyle name="20% - Accent4 3 4 3 2 2" xfId="3522"/>
    <cellStyle name="20% - Accent4 3 4 3 2 2 2" xfId="3523"/>
    <cellStyle name="20% - Accent4 3 4 3 2 3" xfId="3524"/>
    <cellStyle name="20% - Accent4 3 4 3 3" xfId="3525"/>
    <cellStyle name="20% - Accent4 3 4 3 3 2" xfId="3526"/>
    <cellStyle name="20% - Accent4 3 4 3 4" xfId="3527"/>
    <cellStyle name="20% - Accent4 3 4 3 4 2" xfId="3528"/>
    <cellStyle name="20% - Accent4 3 4 3 5" xfId="3529"/>
    <cellStyle name="20% - Accent4 3 4 4" xfId="3530"/>
    <cellStyle name="20% - Accent4 3 4 4 2" xfId="3531"/>
    <cellStyle name="20% - Accent4 3 4 4 2 2" xfId="3532"/>
    <cellStyle name="20% - Accent4 3 4 4 3" xfId="3533"/>
    <cellStyle name="20% - Accent4 3 4 5" xfId="3534"/>
    <cellStyle name="20% - Accent4 3 4 5 2" xfId="3535"/>
    <cellStyle name="20% - Accent4 3 4 6" xfId="3536"/>
    <cellStyle name="20% - Accent4 3 4 6 2" xfId="3537"/>
    <cellStyle name="20% - Accent4 3 4 7" xfId="3538"/>
    <cellStyle name="20% - Accent4 3 5" xfId="3539"/>
    <cellStyle name="20% - Accent4 3 5 2" xfId="3540"/>
    <cellStyle name="20% - Accent4 3 5 2 2" xfId="3541"/>
    <cellStyle name="20% - Accent4 3 5 2 2 2" xfId="3542"/>
    <cellStyle name="20% - Accent4 3 5 2 2 2 2" xfId="3543"/>
    <cellStyle name="20% - Accent4 3 5 2 2 3" xfId="3544"/>
    <cellStyle name="20% - Accent4 3 5 2 3" xfId="3545"/>
    <cellStyle name="20% - Accent4 3 5 2 3 2" xfId="3546"/>
    <cellStyle name="20% - Accent4 3 5 2 4" xfId="3547"/>
    <cellStyle name="20% - Accent4 3 5 2 4 2" xfId="3548"/>
    <cellStyle name="20% - Accent4 3 5 2 5" xfId="3549"/>
    <cellStyle name="20% - Accent4 3 5 3" xfId="3550"/>
    <cellStyle name="20% - Accent4 3 5 3 2" xfId="3551"/>
    <cellStyle name="20% - Accent4 3 5 3 2 2" xfId="3552"/>
    <cellStyle name="20% - Accent4 3 5 3 3" xfId="3553"/>
    <cellStyle name="20% - Accent4 3 5 4" xfId="3554"/>
    <cellStyle name="20% - Accent4 3 5 4 2" xfId="3555"/>
    <cellStyle name="20% - Accent4 3 5 5" xfId="3556"/>
    <cellStyle name="20% - Accent4 3 5 5 2" xfId="3557"/>
    <cellStyle name="20% - Accent4 3 5 6" xfId="3558"/>
    <cellStyle name="20% - Accent4 3 6" xfId="3559"/>
    <cellStyle name="20% - Accent4 3 6 2" xfId="3560"/>
    <cellStyle name="20% - Accent4 3 6 2 2" xfId="3561"/>
    <cellStyle name="20% - Accent4 3 6 2 2 2" xfId="3562"/>
    <cellStyle name="20% - Accent4 3 6 2 3" xfId="3563"/>
    <cellStyle name="20% - Accent4 3 6 3" xfId="3564"/>
    <cellStyle name="20% - Accent4 3 6 3 2" xfId="3565"/>
    <cellStyle name="20% - Accent4 3 6 4" xfId="3566"/>
    <cellStyle name="20% - Accent4 3 6 4 2" xfId="3567"/>
    <cellStyle name="20% - Accent4 3 6 5" xfId="3568"/>
    <cellStyle name="20% - Accent4 3 7" xfId="3569"/>
    <cellStyle name="20% - Accent4 3 7 2" xfId="3570"/>
    <cellStyle name="20% - Accent4 3 7 2 2" xfId="3571"/>
    <cellStyle name="20% - Accent4 3 7 3" xfId="3572"/>
    <cellStyle name="20% - Accent4 3 8" xfId="3573"/>
    <cellStyle name="20% - Accent4 3 8 2" xfId="3574"/>
    <cellStyle name="20% - Accent4 3 9" xfId="3575"/>
    <cellStyle name="20% - Accent4 3 9 2" xfId="3576"/>
    <cellStyle name="20% - Accent4 4" xfId="3577"/>
    <cellStyle name="20% - Accent4 4 10" xfId="3578"/>
    <cellStyle name="20% - Accent4 4 2" xfId="3579"/>
    <cellStyle name="20% - Accent4 4 2 2" xfId="3580"/>
    <cellStyle name="20% - Accent4 4 2 2 2" xfId="3581"/>
    <cellStyle name="20% - Accent4 4 2 2 2 2" xfId="3582"/>
    <cellStyle name="20% - Accent4 4 2 2 2 2 2" xfId="3583"/>
    <cellStyle name="20% - Accent4 4 2 2 2 2 2 2" xfId="3584"/>
    <cellStyle name="20% - Accent4 4 2 2 2 2 2 2 2" xfId="3585"/>
    <cellStyle name="20% - Accent4 4 2 2 2 2 2 3" xfId="3586"/>
    <cellStyle name="20% - Accent4 4 2 2 2 2 3" xfId="3587"/>
    <cellStyle name="20% - Accent4 4 2 2 2 2 3 2" xfId="3588"/>
    <cellStyle name="20% - Accent4 4 2 2 2 2 4" xfId="3589"/>
    <cellStyle name="20% - Accent4 4 2 2 2 2 4 2" xfId="3590"/>
    <cellStyle name="20% - Accent4 4 2 2 2 2 5" xfId="3591"/>
    <cellStyle name="20% - Accent4 4 2 2 2 3" xfId="3592"/>
    <cellStyle name="20% - Accent4 4 2 2 2 3 2" xfId="3593"/>
    <cellStyle name="20% - Accent4 4 2 2 2 3 2 2" xfId="3594"/>
    <cellStyle name="20% - Accent4 4 2 2 2 3 3" xfId="3595"/>
    <cellStyle name="20% - Accent4 4 2 2 2 4" xfId="3596"/>
    <cellStyle name="20% - Accent4 4 2 2 2 4 2" xfId="3597"/>
    <cellStyle name="20% - Accent4 4 2 2 2 5" xfId="3598"/>
    <cellStyle name="20% - Accent4 4 2 2 2 5 2" xfId="3599"/>
    <cellStyle name="20% - Accent4 4 2 2 2 6" xfId="3600"/>
    <cellStyle name="20% - Accent4 4 2 2 3" xfId="3601"/>
    <cellStyle name="20% - Accent4 4 2 2 3 2" xfId="3602"/>
    <cellStyle name="20% - Accent4 4 2 2 3 2 2" xfId="3603"/>
    <cellStyle name="20% - Accent4 4 2 2 3 2 2 2" xfId="3604"/>
    <cellStyle name="20% - Accent4 4 2 2 3 2 3" xfId="3605"/>
    <cellStyle name="20% - Accent4 4 2 2 3 3" xfId="3606"/>
    <cellStyle name="20% - Accent4 4 2 2 3 3 2" xfId="3607"/>
    <cellStyle name="20% - Accent4 4 2 2 3 4" xfId="3608"/>
    <cellStyle name="20% - Accent4 4 2 2 3 4 2" xfId="3609"/>
    <cellStyle name="20% - Accent4 4 2 2 3 5" xfId="3610"/>
    <cellStyle name="20% - Accent4 4 2 2 4" xfId="3611"/>
    <cellStyle name="20% - Accent4 4 2 2 4 2" xfId="3612"/>
    <cellStyle name="20% - Accent4 4 2 2 4 2 2" xfId="3613"/>
    <cellStyle name="20% - Accent4 4 2 2 4 3" xfId="3614"/>
    <cellStyle name="20% - Accent4 4 2 2 5" xfId="3615"/>
    <cellStyle name="20% - Accent4 4 2 2 5 2" xfId="3616"/>
    <cellStyle name="20% - Accent4 4 2 2 6" xfId="3617"/>
    <cellStyle name="20% - Accent4 4 2 2 6 2" xfId="3618"/>
    <cellStyle name="20% - Accent4 4 2 2 7" xfId="3619"/>
    <cellStyle name="20% - Accent4 4 2 3" xfId="3620"/>
    <cellStyle name="20% - Accent4 4 2 3 2" xfId="3621"/>
    <cellStyle name="20% - Accent4 4 2 3 2 2" xfId="3622"/>
    <cellStyle name="20% - Accent4 4 2 3 2 2 2" xfId="3623"/>
    <cellStyle name="20% - Accent4 4 2 3 2 2 2 2" xfId="3624"/>
    <cellStyle name="20% - Accent4 4 2 3 2 2 3" xfId="3625"/>
    <cellStyle name="20% - Accent4 4 2 3 2 3" xfId="3626"/>
    <cellStyle name="20% - Accent4 4 2 3 2 3 2" xfId="3627"/>
    <cellStyle name="20% - Accent4 4 2 3 2 4" xfId="3628"/>
    <cellStyle name="20% - Accent4 4 2 3 2 4 2" xfId="3629"/>
    <cellStyle name="20% - Accent4 4 2 3 2 5" xfId="3630"/>
    <cellStyle name="20% - Accent4 4 2 3 3" xfId="3631"/>
    <cellStyle name="20% - Accent4 4 2 3 3 2" xfId="3632"/>
    <cellStyle name="20% - Accent4 4 2 3 3 2 2" xfId="3633"/>
    <cellStyle name="20% - Accent4 4 2 3 3 3" xfId="3634"/>
    <cellStyle name="20% - Accent4 4 2 3 4" xfId="3635"/>
    <cellStyle name="20% - Accent4 4 2 3 4 2" xfId="3636"/>
    <cellStyle name="20% - Accent4 4 2 3 5" xfId="3637"/>
    <cellStyle name="20% - Accent4 4 2 3 5 2" xfId="3638"/>
    <cellStyle name="20% - Accent4 4 2 3 6" xfId="3639"/>
    <cellStyle name="20% - Accent4 4 2 4" xfId="3640"/>
    <cellStyle name="20% - Accent4 4 2 4 2" xfId="3641"/>
    <cellStyle name="20% - Accent4 4 2 4 2 2" xfId="3642"/>
    <cellStyle name="20% - Accent4 4 2 4 2 2 2" xfId="3643"/>
    <cellStyle name="20% - Accent4 4 2 4 2 3" xfId="3644"/>
    <cellStyle name="20% - Accent4 4 2 4 3" xfId="3645"/>
    <cellStyle name="20% - Accent4 4 2 4 3 2" xfId="3646"/>
    <cellStyle name="20% - Accent4 4 2 4 4" xfId="3647"/>
    <cellStyle name="20% - Accent4 4 2 4 4 2" xfId="3648"/>
    <cellStyle name="20% - Accent4 4 2 4 5" xfId="3649"/>
    <cellStyle name="20% - Accent4 4 2 5" xfId="3650"/>
    <cellStyle name="20% - Accent4 4 2 5 2" xfId="3651"/>
    <cellStyle name="20% - Accent4 4 2 5 2 2" xfId="3652"/>
    <cellStyle name="20% - Accent4 4 2 5 3" xfId="3653"/>
    <cellStyle name="20% - Accent4 4 2 6" xfId="3654"/>
    <cellStyle name="20% - Accent4 4 2 6 2" xfId="3655"/>
    <cellStyle name="20% - Accent4 4 2 7" xfId="3656"/>
    <cellStyle name="20% - Accent4 4 2 7 2" xfId="3657"/>
    <cellStyle name="20% - Accent4 4 2 8" xfId="3658"/>
    <cellStyle name="20% - Accent4 4 3" xfId="3659"/>
    <cellStyle name="20% - Accent4 4 3 2" xfId="3660"/>
    <cellStyle name="20% - Accent4 4 3 2 2" xfId="3661"/>
    <cellStyle name="20% - Accent4 4 3 2 2 2" xfId="3662"/>
    <cellStyle name="20% - Accent4 4 3 2 2 2 2" xfId="3663"/>
    <cellStyle name="20% - Accent4 4 3 2 2 2 2 2" xfId="3664"/>
    <cellStyle name="20% - Accent4 4 3 2 2 2 3" xfId="3665"/>
    <cellStyle name="20% - Accent4 4 3 2 2 3" xfId="3666"/>
    <cellStyle name="20% - Accent4 4 3 2 2 3 2" xfId="3667"/>
    <cellStyle name="20% - Accent4 4 3 2 2 4" xfId="3668"/>
    <cellStyle name="20% - Accent4 4 3 2 2 4 2" xfId="3669"/>
    <cellStyle name="20% - Accent4 4 3 2 2 5" xfId="3670"/>
    <cellStyle name="20% - Accent4 4 3 2 3" xfId="3671"/>
    <cellStyle name="20% - Accent4 4 3 2 3 2" xfId="3672"/>
    <cellStyle name="20% - Accent4 4 3 2 3 2 2" xfId="3673"/>
    <cellStyle name="20% - Accent4 4 3 2 3 3" xfId="3674"/>
    <cellStyle name="20% - Accent4 4 3 2 4" xfId="3675"/>
    <cellStyle name="20% - Accent4 4 3 2 4 2" xfId="3676"/>
    <cellStyle name="20% - Accent4 4 3 2 5" xfId="3677"/>
    <cellStyle name="20% - Accent4 4 3 2 5 2" xfId="3678"/>
    <cellStyle name="20% - Accent4 4 3 2 6" xfId="3679"/>
    <cellStyle name="20% - Accent4 4 3 3" xfId="3680"/>
    <cellStyle name="20% - Accent4 4 3 3 2" xfId="3681"/>
    <cellStyle name="20% - Accent4 4 3 3 2 2" xfId="3682"/>
    <cellStyle name="20% - Accent4 4 3 3 2 2 2" xfId="3683"/>
    <cellStyle name="20% - Accent4 4 3 3 2 3" xfId="3684"/>
    <cellStyle name="20% - Accent4 4 3 3 3" xfId="3685"/>
    <cellStyle name="20% - Accent4 4 3 3 3 2" xfId="3686"/>
    <cellStyle name="20% - Accent4 4 3 3 4" xfId="3687"/>
    <cellStyle name="20% - Accent4 4 3 3 4 2" xfId="3688"/>
    <cellStyle name="20% - Accent4 4 3 3 5" xfId="3689"/>
    <cellStyle name="20% - Accent4 4 3 4" xfId="3690"/>
    <cellStyle name="20% - Accent4 4 3 4 2" xfId="3691"/>
    <cellStyle name="20% - Accent4 4 3 4 2 2" xfId="3692"/>
    <cellStyle name="20% - Accent4 4 3 4 3" xfId="3693"/>
    <cellStyle name="20% - Accent4 4 3 5" xfId="3694"/>
    <cellStyle name="20% - Accent4 4 3 5 2" xfId="3695"/>
    <cellStyle name="20% - Accent4 4 3 6" xfId="3696"/>
    <cellStyle name="20% - Accent4 4 3 6 2" xfId="3697"/>
    <cellStyle name="20% - Accent4 4 3 7" xfId="3698"/>
    <cellStyle name="20% - Accent4 4 4" xfId="3699"/>
    <cellStyle name="20% - Accent4 4 4 2" xfId="3700"/>
    <cellStyle name="20% - Accent4 4 4 2 2" xfId="3701"/>
    <cellStyle name="20% - Accent4 4 4 2 2 2" xfId="3702"/>
    <cellStyle name="20% - Accent4 4 4 2 2 2 2" xfId="3703"/>
    <cellStyle name="20% - Accent4 4 4 2 2 3" xfId="3704"/>
    <cellStyle name="20% - Accent4 4 4 2 3" xfId="3705"/>
    <cellStyle name="20% - Accent4 4 4 2 3 2" xfId="3706"/>
    <cellStyle name="20% - Accent4 4 4 2 4" xfId="3707"/>
    <cellStyle name="20% - Accent4 4 4 2 4 2" xfId="3708"/>
    <cellStyle name="20% - Accent4 4 4 2 5" xfId="3709"/>
    <cellStyle name="20% - Accent4 4 4 3" xfId="3710"/>
    <cellStyle name="20% - Accent4 4 4 3 2" xfId="3711"/>
    <cellStyle name="20% - Accent4 4 4 3 2 2" xfId="3712"/>
    <cellStyle name="20% - Accent4 4 4 3 3" xfId="3713"/>
    <cellStyle name="20% - Accent4 4 4 4" xfId="3714"/>
    <cellStyle name="20% - Accent4 4 4 4 2" xfId="3715"/>
    <cellStyle name="20% - Accent4 4 4 5" xfId="3716"/>
    <cellStyle name="20% - Accent4 4 4 5 2" xfId="3717"/>
    <cellStyle name="20% - Accent4 4 4 6" xfId="3718"/>
    <cellStyle name="20% - Accent4 4 5" xfId="3719"/>
    <cellStyle name="20% - Accent4 4 5 2" xfId="3720"/>
    <cellStyle name="20% - Accent4 4 5 2 2" xfId="3721"/>
    <cellStyle name="20% - Accent4 4 5 2 2 2" xfId="3722"/>
    <cellStyle name="20% - Accent4 4 5 2 3" xfId="3723"/>
    <cellStyle name="20% - Accent4 4 5 3" xfId="3724"/>
    <cellStyle name="20% - Accent4 4 5 3 2" xfId="3725"/>
    <cellStyle name="20% - Accent4 4 5 4" xfId="3726"/>
    <cellStyle name="20% - Accent4 4 5 4 2" xfId="3727"/>
    <cellStyle name="20% - Accent4 4 5 5" xfId="3728"/>
    <cellStyle name="20% - Accent4 4 6" xfId="3729"/>
    <cellStyle name="20% - Accent4 4 6 2" xfId="3730"/>
    <cellStyle name="20% - Accent4 4 6 2 2" xfId="3731"/>
    <cellStyle name="20% - Accent4 4 6 3" xfId="3732"/>
    <cellStyle name="20% - Accent4 4 7" xfId="3733"/>
    <cellStyle name="20% - Accent4 4 7 2" xfId="3734"/>
    <cellStyle name="20% - Accent4 4 8" xfId="3735"/>
    <cellStyle name="20% - Accent4 4 8 2" xfId="3736"/>
    <cellStyle name="20% - Accent4 4 9" xfId="3737"/>
    <cellStyle name="20% - Accent4 5" xfId="3738"/>
    <cellStyle name="20% - Accent4 5 2" xfId="3739"/>
    <cellStyle name="20% - Accent4 5 2 2" xfId="3740"/>
    <cellStyle name="20% - Accent4 5 2 2 2" xfId="3741"/>
    <cellStyle name="20% - Accent4 5 2 2 2 2" xfId="3742"/>
    <cellStyle name="20% - Accent4 5 2 2 2 2 2" xfId="3743"/>
    <cellStyle name="20% - Accent4 5 2 2 2 2 2 2" xfId="3744"/>
    <cellStyle name="20% - Accent4 5 2 2 2 2 3" xfId="3745"/>
    <cellStyle name="20% - Accent4 5 2 2 2 3" xfId="3746"/>
    <cellStyle name="20% - Accent4 5 2 2 2 3 2" xfId="3747"/>
    <cellStyle name="20% - Accent4 5 2 2 2 4" xfId="3748"/>
    <cellStyle name="20% - Accent4 5 2 2 2 4 2" xfId="3749"/>
    <cellStyle name="20% - Accent4 5 2 2 2 5" xfId="3750"/>
    <cellStyle name="20% - Accent4 5 2 2 3" xfId="3751"/>
    <cellStyle name="20% - Accent4 5 2 2 3 2" xfId="3752"/>
    <cellStyle name="20% - Accent4 5 2 2 3 2 2" xfId="3753"/>
    <cellStyle name="20% - Accent4 5 2 2 3 3" xfId="3754"/>
    <cellStyle name="20% - Accent4 5 2 2 4" xfId="3755"/>
    <cellStyle name="20% - Accent4 5 2 2 4 2" xfId="3756"/>
    <cellStyle name="20% - Accent4 5 2 2 5" xfId="3757"/>
    <cellStyle name="20% - Accent4 5 2 2 5 2" xfId="3758"/>
    <cellStyle name="20% - Accent4 5 2 2 6" xfId="3759"/>
    <cellStyle name="20% - Accent4 5 2 3" xfId="3760"/>
    <cellStyle name="20% - Accent4 5 2 3 2" xfId="3761"/>
    <cellStyle name="20% - Accent4 5 2 3 2 2" xfId="3762"/>
    <cellStyle name="20% - Accent4 5 2 3 2 2 2" xfId="3763"/>
    <cellStyle name="20% - Accent4 5 2 3 2 3" xfId="3764"/>
    <cellStyle name="20% - Accent4 5 2 3 3" xfId="3765"/>
    <cellStyle name="20% - Accent4 5 2 3 3 2" xfId="3766"/>
    <cellStyle name="20% - Accent4 5 2 3 4" xfId="3767"/>
    <cellStyle name="20% - Accent4 5 2 3 4 2" xfId="3768"/>
    <cellStyle name="20% - Accent4 5 2 3 5" xfId="3769"/>
    <cellStyle name="20% - Accent4 5 2 4" xfId="3770"/>
    <cellStyle name="20% - Accent4 5 2 4 2" xfId="3771"/>
    <cellStyle name="20% - Accent4 5 2 4 2 2" xfId="3772"/>
    <cellStyle name="20% - Accent4 5 2 4 3" xfId="3773"/>
    <cellStyle name="20% - Accent4 5 2 5" xfId="3774"/>
    <cellStyle name="20% - Accent4 5 2 5 2" xfId="3775"/>
    <cellStyle name="20% - Accent4 5 2 6" xfId="3776"/>
    <cellStyle name="20% - Accent4 5 2 6 2" xfId="3777"/>
    <cellStyle name="20% - Accent4 5 2 7" xfId="3778"/>
    <cellStyle name="20% - Accent4 5 3" xfId="3779"/>
    <cellStyle name="20% - Accent4 5 3 2" xfId="3780"/>
    <cellStyle name="20% - Accent4 5 3 2 2" xfId="3781"/>
    <cellStyle name="20% - Accent4 5 3 2 2 2" xfId="3782"/>
    <cellStyle name="20% - Accent4 5 3 2 2 2 2" xfId="3783"/>
    <cellStyle name="20% - Accent4 5 3 2 2 3" xfId="3784"/>
    <cellStyle name="20% - Accent4 5 3 2 3" xfId="3785"/>
    <cellStyle name="20% - Accent4 5 3 2 3 2" xfId="3786"/>
    <cellStyle name="20% - Accent4 5 3 2 4" xfId="3787"/>
    <cellStyle name="20% - Accent4 5 3 2 4 2" xfId="3788"/>
    <cellStyle name="20% - Accent4 5 3 2 5" xfId="3789"/>
    <cellStyle name="20% - Accent4 5 3 3" xfId="3790"/>
    <cellStyle name="20% - Accent4 5 3 3 2" xfId="3791"/>
    <cellStyle name="20% - Accent4 5 3 3 2 2" xfId="3792"/>
    <cellStyle name="20% - Accent4 5 3 3 3" xfId="3793"/>
    <cellStyle name="20% - Accent4 5 3 4" xfId="3794"/>
    <cellStyle name="20% - Accent4 5 3 4 2" xfId="3795"/>
    <cellStyle name="20% - Accent4 5 3 5" xfId="3796"/>
    <cellStyle name="20% - Accent4 5 3 5 2" xfId="3797"/>
    <cellStyle name="20% - Accent4 5 3 6" xfId="3798"/>
    <cellStyle name="20% - Accent4 5 4" xfId="3799"/>
    <cellStyle name="20% - Accent4 5 4 2" xfId="3800"/>
    <cellStyle name="20% - Accent4 5 4 2 2" xfId="3801"/>
    <cellStyle name="20% - Accent4 5 4 2 2 2" xfId="3802"/>
    <cellStyle name="20% - Accent4 5 4 2 3" xfId="3803"/>
    <cellStyle name="20% - Accent4 5 4 3" xfId="3804"/>
    <cellStyle name="20% - Accent4 5 4 3 2" xfId="3805"/>
    <cellStyle name="20% - Accent4 5 4 4" xfId="3806"/>
    <cellStyle name="20% - Accent4 5 4 4 2" xfId="3807"/>
    <cellStyle name="20% - Accent4 5 4 5" xfId="3808"/>
    <cellStyle name="20% - Accent4 5 5" xfId="3809"/>
    <cellStyle name="20% - Accent4 5 5 2" xfId="3810"/>
    <cellStyle name="20% - Accent4 5 5 2 2" xfId="3811"/>
    <cellStyle name="20% - Accent4 5 5 3" xfId="3812"/>
    <cellStyle name="20% - Accent4 5 6" xfId="3813"/>
    <cellStyle name="20% - Accent4 5 6 2" xfId="3814"/>
    <cellStyle name="20% - Accent4 5 7" xfId="3815"/>
    <cellStyle name="20% - Accent4 5 7 2" xfId="3816"/>
    <cellStyle name="20% - Accent4 5 8" xfId="3817"/>
    <cellStyle name="20% - Accent4 6" xfId="3818"/>
    <cellStyle name="20% - Accent4 6 2" xfId="3819"/>
    <cellStyle name="20% - Accent4 6 2 2" xfId="3820"/>
    <cellStyle name="20% - Accent4 6 2 2 2" xfId="3821"/>
    <cellStyle name="20% - Accent4 6 2 2 2 2" xfId="3822"/>
    <cellStyle name="20% - Accent4 6 2 2 2 2 2" xfId="3823"/>
    <cellStyle name="20% - Accent4 6 2 2 2 3" xfId="3824"/>
    <cellStyle name="20% - Accent4 6 2 2 3" xfId="3825"/>
    <cellStyle name="20% - Accent4 6 2 2 3 2" xfId="3826"/>
    <cellStyle name="20% - Accent4 6 2 2 4" xfId="3827"/>
    <cellStyle name="20% - Accent4 6 2 2 4 2" xfId="3828"/>
    <cellStyle name="20% - Accent4 6 2 2 5" xfId="3829"/>
    <cellStyle name="20% - Accent4 6 2 3" xfId="3830"/>
    <cellStyle name="20% - Accent4 6 2 3 2" xfId="3831"/>
    <cellStyle name="20% - Accent4 6 2 3 2 2" xfId="3832"/>
    <cellStyle name="20% - Accent4 6 2 3 3" xfId="3833"/>
    <cellStyle name="20% - Accent4 6 2 4" xfId="3834"/>
    <cellStyle name="20% - Accent4 6 2 4 2" xfId="3835"/>
    <cellStyle name="20% - Accent4 6 2 5" xfId="3836"/>
    <cellStyle name="20% - Accent4 6 2 5 2" xfId="3837"/>
    <cellStyle name="20% - Accent4 6 2 6" xfId="3838"/>
    <cellStyle name="20% - Accent4 6 3" xfId="3839"/>
    <cellStyle name="20% - Accent4 6 3 2" xfId="3840"/>
    <cellStyle name="20% - Accent4 6 3 2 2" xfId="3841"/>
    <cellStyle name="20% - Accent4 6 3 2 2 2" xfId="3842"/>
    <cellStyle name="20% - Accent4 6 3 2 3" xfId="3843"/>
    <cellStyle name="20% - Accent4 6 3 3" xfId="3844"/>
    <cellStyle name="20% - Accent4 6 3 3 2" xfId="3845"/>
    <cellStyle name="20% - Accent4 6 3 4" xfId="3846"/>
    <cellStyle name="20% - Accent4 6 3 4 2" xfId="3847"/>
    <cellStyle name="20% - Accent4 6 3 5" xfId="3848"/>
    <cellStyle name="20% - Accent4 6 4" xfId="3849"/>
    <cellStyle name="20% - Accent4 6 4 2" xfId="3850"/>
    <cellStyle name="20% - Accent4 6 4 2 2" xfId="3851"/>
    <cellStyle name="20% - Accent4 6 4 3" xfId="3852"/>
    <cellStyle name="20% - Accent4 6 5" xfId="3853"/>
    <cellStyle name="20% - Accent4 6 5 2" xfId="3854"/>
    <cellStyle name="20% - Accent4 6 6" xfId="3855"/>
    <cellStyle name="20% - Accent4 6 6 2" xfId="3856"/>
    <cellStyle name="20% - Accent4 6 7" xfId="3857"/>
    <cellStyle name="20% - Accent4 7" xfId="3858"/>
    <cellStyle name="20% - Accent4 7 2" xfId="3859"/>
    <cellStyle name="20% - Accent4 7 2 2" xfId="3860"/>
    <cellStyle name="20% - Accent4 7 2 2 2" xfId="3861"/>
    <cellStyle name="20% - Accent4 7 2 2 2 2" xfId="3862"/>
    <cellStyle name="20% - Accent4 7 2 2 3" xfId="3863"/>
    <cellStyle name="20% - Accent4 7 2 3" xfId="3864"/>
    <cellStyle name="20% - Accent4 7 2 3 2" xfId="3865"/>
    <cellStyle name="20% - Accent4 7 2 4" xfId="3866"/>
    <cellStyle name="20% - Accent4 7 2 4 2" xfId="3867"/>
    <cellStyle name="20% - Accent4 7 2 5" xfId="3868"/>
    <cellStyle name="20% - Accent4 7 3" xfId="3869"/>
    <cellStyle name="20% - Accent4 7 3 2" xfId="3870"/>
    <cellStyle name="20% - Accent4 7 3 2 2" xfId="3871"/>
    <cellStyle name="20% - Accent4 7 3 3" xfId="3872"/>
    <cellStyle name="20% - Accent4 7 4" xfId="3873"/>
    <cellStyle name="20% - Accent4 7 4 2" xfId="3874"/>
    <cellStyle name="20% - Accent4 7 5" xfId="3875"/>
    <cellStyle name="20% - Accent4 7 5 2" xfId="3876"/>
    <cellStyle name="20% - Accent4 7 6" xfId="3877"/>
    <cellStyle name="20% - Accent4 8" xfId="3878"/>
    <cellStyle name="20% - Accent4 8 2" xfId="3879"/>
    <cellStyle name="20% - Accent4 8 2 2" xfId="3880"/>
    <cellStyle name="20% - Accent4 8 2 2 2" xfId="3881"/>
    <cellStyle name="20% - Accent4 8 2 3" xfId="3882"/>
    <cellStyle name="20% - Accent4 8 3" xfId="3883"/>
    <cellStyle name="20% - Accent4 8 3 2" xfId="3884"/>
    <cellStyle name="20% - Accent4 8 4" xfId="3885"/>
    <cellStyle name="20% - Accent4 8 4 2" xfId="3886"/>
    <cellStyle name="20% - Accent4 8 5" xfId="3887"/>
    <cellStyle name="20% - Accent4 9" xfId="3888"/>
    <cellStyle name="20% - Accent4 9 2" xfId="3889"/>
    <cellStyle name="20% - Accent4 9 2 2" xfId="3890"/>
    <cellStyle name="20% - Accent4 9 3" xfId="3891"/>
    <cellStyle name="20% - Accent5 10" xfId="3892"/>
    <cellStyle name="20% - Accent5 10 2" xfId="3893"/>
    <cellStyle name="20% - Accent5 11" xfId="3894"/>
    <cellStyle name="20% - Accent5 11 2" xfId="3895"/>
    <cellStyle name="20% - Accent5 12" xfId="3896"/>
    <cellStyle name="20% - Accent5 2" xfId="3897"/>
    <cellStyle name="20% - Accent5 2 10" xfId="3898"/>
    <cellStyle name="20% - Accent5 2 2" xfId="3899"/>
    <cellStyle name="20% - Accent5 2 2 2" xfId="3900"/>
    <cellStyle name="20% - Accent5 2 2 2 2" xfId="3901"/>
    <cellStyle name="20% - Accent5 2 2 2 2 2" xfId="3902"/>
    <cellStyle name="20% - Accent5 2 2 2 2 2 2" xfId="3903"/>
    <cellStyle name="20% - Accent5 2 2 2 2 2 2 2" xfId="3904"/>
    <cellStyle name="20% - Accent5 2 2 2 2 2 2 2 2" xfId="3905"/>
    <cellStyle name="20% - Accent5 2 2 2 2 2 2 2 2 2" xfId="3906"/>
    <cellStyle name="20% - Accent5 2 2 2 2 2 2 2 3" xfId="3907"/>
    <cellStyle name="20% - Accent5 2 2 2 2 2 2 3" xfId="3908"/>
    <cellStyle name="20% - Accent5 2 2 2 2 2 2 3 2" xfId="3909"/>
    <cellStyle name="20% - Accent5 2 2 2 2 2 2 4" xfId="3910"/>
    <cellStyle name="20% - Accent5 2 2 2 2 2 2 4 2" xfId="3911"/>
    <cellStyle name="20% - Accent5 2 2 2 2 2 2 5" xfId="3912"/>
    <cellStyle name="20% - Accent5 2 2 2 2 2 3" xfId="3913"/>
    <cellStyle name="20% - Accent5 2 2 2 2 2 3 2" xfId="3914"/>
    <cellStyle name="20% - Accent5 2 2 2 2 2 3 2 2" xfId="3915"/>
    <cellStyle name="20% - Accent5 2 2 2 2 2 3 3" xfId="3916"/>
    <cellStyle name="20% - Accent5 2 2 2 2 2 4" xfId="3917"/>
    <cellStyle name="20% - Accent5 2 2 2 2 2 4 2" xfId="3918"/>
    <cellStyle name="20% - Accent5 2 2 2 2 2 5" xfId="3919"/>
    <cellStyle name="20% - Accent5 2 2 2 2 2 5 2" xfId="3920"/>
    <cellStyle name="20% - Accent5 2 2 2 2 2 6" xfId="3921"/>
    <cellStyle name="20% - Accent5 2 2 2 2 3" xfId="3922"/>
    <cellStyle name="20% - Accent5 2 2 2 2 3 2" xfId="3923"/>
    <cellStyle name="20% - Accent5 2 2 2 2 3 2 2" xfId="3924"/>
    <cellStyle name="20% - Accent5 2 2 2 2 3 2 2 2" xfId="3925"/>
    <cellStyle name="20% - Accent5 2 2 2 2 3 2 3" xfId="3926"/>
    <cellStyle name="20% - Accent5 2 2 2 2 3 3" xfId="3927"/>
    <cellStyle name="20% - Accent5 2 2 2 2 3 3 2" xfId="3928"/>
    <cellStyle name="20% - Accent5 2 2 2 2 3 4" xfId="3929"/>
    <cellStyle name="20% - Accent5 2 2 2 2 3 4 2" xfId="3930"/>
    <cellStyle name="20% - Accent5 2 2 2 2 3 5" xfId="3931"/>
    <cellStyle name="20% - Accent5 2 2 2 2 4" xfId="3932"/>
    <cellStyle name="20% - Accent5 2 2 2 2 4 2" xfId="3933"/>
    <cellStyle name="20% - Accent5 2 2 2 2 4 2 2" xfId="3934"/>
    <cellStyle name="20% - Accent5 2 2 2 2 4 3" xfId="3935"/>
    <cellStyle name="20% - Accent5 2 2 2 2 5" xfId="3936"/>
    <cellStyle name="20% - Accent5 2 2 2 2 5 2" xfId="3937"/>
    <cellStyle name="20% - Accent5 2 2 2 2 6" xfId="3938"/>
    <cellStyle name="20% - Accent5 2 2 2 2 6 2" xfId="3939"/>
    <cellStyle name="20% - Accent5 2 2 2 2 7" xfId="3940"/>
    <cellStyle name="20% - Accent5 2 2 2 3" xfId="3941"/>
    <cellStyle name="20% - Accent5 2 2 2 3 2" xfId="3942"/>
    <cellStyle name="20% - Accent5 2 2 2 3 2 2" xfId="3943"/>
    <cellStyle name="20% - Accent5 2 2 2 3 2 2 2" xfId="3944"/>
    <cellStyle name="20% - Accent5 2 2 2 3 2 2 2 2" xfId="3945"/>
    <cellStyle name="20% - Accent5 2 2 2 3 2 2 3" xfId="3946"/>
    <cellStyle name="20% - Accent5 2 2 2 3 2 3" xfId="3947"/>
    <cellStyle name="20% - Accent5 2 2 2 3 2 3 2" xfId="3948"/>
    <cellStyle name="20% - Accent5 2 2 2 3 2 4" xfId="3949"/>
    <cellStyle name="20% - Accent5 2 2 2 3 2 4 2" xfId="3950"/>
    <cellStyle name="20% - Accent5 2 2 2 3 2 5" xfId="3951"/>
    <cellStyle name="20% - Accent5 2 2 2 3 3" xfId="3952"/>
    <cellStyle name="20% - Accent5 2 2 2 3 3 2" xfId="3953"/>
    <cellStyle name="20% - Accent5 2 2 2 3 3 2 2" xfId="3954"/>
    <cellStyle name="20% - Accent5 2 2 2 3 3 3" xfId="3955"/>
    <cellStyle name="20% - Accent5 2 2 2 3 4" xfId="3956"/>
    <cellStyle name="20% - Accent5 2 2 2 3 4 2" xfId="3957"/>
    <cellStyle name="20% - Accent5 2 2 2 3 5" xfId="3958"/>
    <cellStyle name="20% - Accent5 2 2 2 3 5 2" xfId="3959"/>
    <cellStyle name="20% - Accent5 2 2 2 3 6" xfId="3960"/>
    <cellStyle name="20% - Accent5 2 2 2 4" xfId="3961"/>
    <cellStyle name="20% - Accent5 2 2 2 4 2" xfId="3962"/>
    <cellStyle name="20% - Accent5 2 2 2 4 2 2" xfId="3963"/>
    <cellStyle name="20% - Accent5 2 2 2 4 2 2 2" xfId="3964"/>
    <cellStyle name="20% - Accent5 2 2 2 4 2 3" xfId="3965"/>
    <cellStyle name="20% - Accent5 2 2 2 4 3" xfId="3966"/>
    <cellStyle name="20% - Accent5 2 2 2 4 3 2" xfId="3967"/>
    <cellStyle name="20% - Accent5 2 2 2 4 4" xfId="3968"/>
    <cellStyle name="20% - Accent5 2 2 2 4 4 2" xfId="3969"/>
    <cellStyle name="20% - Accent5 2 2 2 4 5" xfId="3970"/>
    <cellStyle name="20% - Accent5 2 2 2 5" xfId="3971"/>
    <cellStyle name="20% - Accent5 2 2 2 5 2" xfId="3972"/>
    <cellStyle name="20% - Accent5 2 2 2 5 2 2" xfId="3973"/>
    <cellStyle name="20% - Accent5 2 2 2 5 3" xfId="3974"/>
    <cellStyle name="20% - Accent5 2 2 2 6" xfId="3975"/>
    <cellStyle name="20% - Accent5 2 2 2 6 2" xfId="3976"/>
    <cellStyle name="20% - Accent5 2 2 2 7" xfId="3977"/>
    <cellStyle name="20% - Accent5 2 2 2 7 2" xfId="3978"/>
    <cellStyle name="20% - Accent5 2 2 2 8" xfId="3979"/>
    <cellStyle name="20% - Accent5 2 2 3" xfId="3980"/>
    <cellStyle name="20% - Accent5 2 2 3 2" xfId="3981"/>
    <cellStyle name="20% - Accent5 2 2 3 2 2" xfId="3982"/>
    <cellStyle name="20% - Accent5 2 2 3 2 2 2" xfId="3983"/>
    <cellStyle name="20% - Accent5 2 2 3 2 2 2 2" xfId="3984"/>
    <cellStyle name="20% - Accent5 2 2 3 2 2 2 2 2" xfId="3985"/>
    <cellStyle name="20% - Accent5 2 2 3 2 2 2 3" xfId="3986"/>
    <cellStyle name="20% - Accent5 2 2 3 2 2 3" xfId="3987"/>
    <cellStyle name="20% - Accent5 2 2 3 2 2 3 2" xfId="3988"/>
    <cellStyle name="20% - Accent5 2 2 3 2 2 4" xfId="3989"/>
    <cellStyle name="20% - Accent5 2 2 3 2 2 4 2" xfId="3990"/>
    <cellStyle name="20% - Accent5 2 2 3 2 2 5" xfId="3991"/>
    <cellStyle name="20% - Accent5 2 2 3 2 3" xfId="3992"/>
    <cellStyle name="20% - Accent5 2 2 3 2 3 2" xfId="3993"/>
    <cellStyle name="20% - Accent5 2 2 3 2 3 2 2" xfId="3994"/>
    <cellStyle name="20% - Accent5 2 2 3 2 3 3" xfId="3995"/>
    <cellStyle name="20% - Accent5 2 2 3 2 4" xfId="3996"/>
    <cellStyle name="20% - Accent5 2 2 3 2 4 2" xfId="3997"/>
    <cellStyle name="20% - Accent5 2 2 3 2 5" xfId="3998"/>
    <cellStyle name="20% - Accent5 2 2 3 2 5 2" xfId="3999"/>
    <cellStyle name="20% - Accent5 2 2 3 2 6" xfId="4000"/>
    <cellStyle name="20% - Accent5 2 2 3 3" xfId="4001"/>
    <cellStyle name="20% - Accent5 2 2 3 3 2" xfId="4002"/>
    <cellStyle name="20% - Accent5 2 2 3 3 2 2" xfId="4003"/>
    <cellStyle name="20% - Accent5 2 2 3 3 2 2 2" xfId="4004"/>
    <cellStyle name="20% - Accent5 2 2 3 3 2 3" xfId="4005"/>
    <cellStyle name="20% - Accent5 2 2 3 3 3" xfId="4006"/>
    <cellStyle name="20% - Accent5 2 2 3 3 3 2" xfId="4007"/>
    <cellStyle name="20% - Accent5 2 2 3 3 4" xfId="4008"/>
    <cellStyle name="20% - Accent5 2 2 3 3 4 2" xfId="4009"/>
    <cellStyle name="20% - Accent5 2 2 3 3 5" xfId="4010"/>
    <cellStyle name="20% - Accent5 2 2 3 4" xfId="4011"/>
    <cellStyle name="20% - Accent5 2 2 3 4 2" xfId="4012"/>
    <cellStyle name="20% - Accent5 2 2 3 4 2 2" xfId="4013"/>
    <cellStyle name="20% - Accent5 2 2 3 4 3" xfId="4014"/>
    <cellStyle name="20% - Accent5 2 2 3 5" xfId="4015"/>
    <cellStyle name="20% - Accent5 2 2 3 5 2" xfId="4016"/>
    <cellStyle name="20% - Accent5 2 2 3 6" xfId="4017"/>
    <cellStyle name="20% - Accent5 2 2 3 6 2" xfId="4018"/>
    <cellStyle name="20% - Accent5 2 2 3 7" xfId="4019"/>
    <cellStyle name="20% - Accent5 2 2 4" xfId="4020"/>
    <cellStyle name="20% - Accent5 2 2 4 2" xfId="4021"/>
    <cellStyle name="20% - Accent5 2 2 4 2 2" xfId="4022"/>
    <cellStyle name="20% - Accent5 2 2 4 2 2 2" xfId="4023"/>
    <cellStyle name="20% - Accent5 2 2 4 2 2 2 2" xfId="4024"/>
    <cellStyle name="20% - Accent5 2 2 4 2 2 3" xfId="4025"/>
    <cellStyle name="20% - Accent5 2 2 4 2 3" xfId="4026"/>
    <cellStyle name="20% - Accent5 2 2 4 2 3 2" xfId="4027"/>
    <cellStyle name="20% - Accent5 2 2 4 2 4" xfId="4028"/>
    <cellStyle name="20% - Accent5 2 2 4 2 4 2" xfId="4029"/>
    <cellStyle name="20% - Accent5 2 2 4 2 5" xfId="4030"/>
    <cellStyle name="20% - Accent5 2 2 4 3" xfId="4031"/>
    <cellStyle name="20% - Accent5 2 2 4 3 2" xfId="4032"/>
    <cellStyle name="20% - Accent5 2 2 4 3 2 2" xfId="4033"/>
    <cellStyle name="20% - Accent5 2 2 4 3 3" xfId="4034"/>
    <cellStyle name="20% - Accent5 2 2 4 4" xfId="4035"/>
    <cellStyle name="20% - Accent5 2 2 4 4 2" xfId="4036"/>
    <cellStyle name="20% - Accent5 2 2 4 5" xfId="4037"/>
    <cellStyle name="20% - Accent5 2 2 4 5 2" xfId="4038"/>
    <cellStyle name="20% - Accent5 2 2 4 6" xfId="4039"/>
    <cellStyle name="20% - Accent5 2 2 5" xfId="4040"/>
    <cellStyle name="20% - Accent5 2 2 5 2" xfId="4041"/>
    <cellStyle name="20% - Accent5 2 2 5 2 2" xfId="4042"/>
    <cellStyle name="20% - Accent5 2 2 5 2 2 2" xfId="4043"/>
    <cellStyle name="20% - Accent5 2 2 5 2 3" xfId="4044"/>
    <cellStyle name="20% - Accent5 2 2 5 3" xfId="4045"/>
    <cellStyle name="20% - Accent5 2 2 5 3 2" xfId="4046"/>
    <cellStyle name="20% - Accent5 2 2 5 4" xfId="4047"/>
    <cellStyle name="20% - Accent5 2 2 5 4 2" xfId="4048"/>
    <cellStyle name="20% - Accent5 2 2 5 5" xfId="4049"/>
    <cellStyle name="20% - Accent5 2 2 6" xfId="4050"/>
    <cellStyle name="20% - Accent5 2 2 6 2" xfId="4051"/>
    <cellStyle name="20% - Accent5 2 2 6 2 2" xfId="4052"/>
    <cellStyle name="20% - Accent5 2 2 6 3" xfId="4053"/>
    <cellStyle name="20% - Accent5 2 2 7" xfId="4054"/>
    <cellStyle name="20% - Accent5 2 2 7 2" xfId="4055"/>
    <cellStyle name="20% - Accent5 2 2 8" xfId="4056"/>
    <cellStyle name="20% - Accent5 2 2 8 2" xfId="4057"/>
    <cellStyle name="20% - Accent5 2 2 9" xfId="4058"/>
    <cellStyle name="20% - Accent5 2 3" xfId="4059"/>
    <cellStyle name="20% - Accent5 2 3 2" xfId="4060"/>
    <cellStyle name="20% - Accent5 2 3 2 2" xfId="4061"/>
    <cellStyle name="20% - Accent5 2 3 2 2 2" xfId="4062"/>
    <cellStyle name="20% - Accent5 2 3 2 2 2 2" xfId="4063"/>
    <cellStyle name="20% - Accent5 2 3 2 2 2 2 2" xfId="4064"/>
    <cellStyle name="20% - Accent5 2 3 2 2 2 2 2 2" xfId="4065"/>
    <cellStyle name="20% - Accent5 2 3 2 2 2 2 3" xfId="4066"/>
    <cellStyle name="20% - Accent5 2 3 2 2 2 3" xfId="4067"/>
    <cellStyle name="20% - Accent5 2 3 2 2 2 3 2" xfId="4068"/>
    <cellStyle name="20% - Accent5 2 3 2 2 2 4" xfId="4069"/>
    <cellStyle name="20% - Accent5 2 3 2 2 2 4 2" xfId="4070"/>
    <cellStyle name="20% - Accent5 2 3 2 2 2 5" xfId="4071"/>
    <cellStyle name="20% - Accent5 2 3 2 2 3" xfId="4072"/>
    <cellStyle name="20% - Accent5 2 3 2 2 3 2" xfId="4073"/>
    <cellStyle name="20% - Accent5 2 3 2 2 3 2 2" xfId="4074"/>
    <cellStyle name="20% - Accent5 2 3 2 2 3 3" xfId="4075"/>
    <cellStyle name="20% - Accent5 2 3 2 2 4" xfId="4076"/>
    <cellStyle name="20% - Accent5 2 3 2 2 4 2" xfId="4077"/>
    <cellStyle name="20% - Accent5 2 3 2 2 5" xfId="4078"/>
    <cellStyle name="20% - Accent5 2 3 2 2 5 2" xfId="4079"/>
    <cellStyle name="20% - Accent5 2 3 2 2 6" xfId="4080"/>
    <cellStyle name="20% - Accent5 2 3 2 3" xfId="4081"/>
    <cellStyle name="20% - Accent5 2 3 2 3 2" xfId="4082"/>
    <cellStyle name="20% - Accent5 2 3 2 3 2 2" xfId="4083"/>
    <cellStyle name="20% - Accent5 2 3 2 3 2 2 2" xfId="4084"/>
    <cellStyle name="20% - Accent5 2 3 2 3 2 3" xfId="4085"/>
    <cellStyle name="20% - Accent5 2 3 2 3 3" xfId="4086"/>
    <cellStyle name="20% - Accent5 2 3 2 3 3 2" xfId="4087"/>
    <cellStyle name="20% - Accent5 2 3 2 3 4" xfId="4088"/>
    <cellStyle name="20% - Accent5 2 3 2 3 4 2" xfId="4089"/>
    <cellStyle name="20% - Accent5 2 3 2 3 5" xfId="4090"/>
    <cellStyle name="20% - Accent5 2 3 2 4" xfId="4091"/>
    <cellStyle name="20% - Accent5 2 3 2 4 2" xfId="4092"/>
    <cellStyle name="20% - Accent5 2 3 2 4 2 2" xfId="4093"/>
    <cellStyle name="20% - Accent5 2 3 2 4 3" xfId="4094"/>
    <cellStyle name="20% - Accent5 2 3 2 5" xfId="4095"/>
    <cellStyle name="20% - Accent5 2 3 2 5 2" xfId="4096"/>
    <cellStyle name="20% - Accent5 2 3 2 6" xfId="4097"/>
    <cellStyle name="20% - Accent5 2 3 2 6 2" xfId="4098"/>
    <cellStyle name="20% - Accent5 2 3 2 7" xfId="4099"/>
    <cellStyle name="20% - Accent5 2 3 3" xfId="4100"/>
    <cellStyle name="20% - Accent5 2 3 3 2" xfId="4101"/>
    <cellStyle name="20% - Accent5 2 3 3 2 2" xfId="4102"/>
    <cellStyle name="20% - Accent5 2 3 3 2 2 2" xfId="4103"/>
    <cellStyle name="20% - Accent5 2 3 3 2 2 2 2" xfId="4104"/>
    <cellStyle name="20% - Accent5 2 3 3 2 2 3" xfId="4105"/>
    <cellStyle name="20% - Accent5 2 3 3 2 3" xfId="4106"/>
    <cellStyle name="20% - Accent5 2 3 3 2 3 2" xfId="4107"/>
    <cellStyle name="20% - Accent5 2 3 3 2 4" xfId="4108"/>
    <cellStyle name="20% - Accent5 2 3 3 2 4 2" xfId="4109"/>
    <cellStyle name="20% - Accent5 2 3 3 2 5" xfId="4110"/>
    <cellStyle name="20% - Accent5 2 3 3 3" xfId="4111"/>
    <cellStyle name="20% - Accent5 2 3 3 3 2" xfId="4112"/>
    <cellStyle name="20% - Accent5 2 3 3 3 2 2" xfId="4113"/>
    <cellStyle name="20% - Accent5 2 3 3 3 3" xfId="4114"/>
    <cellStyle name="20% - Accent5 2 3 3 4" xfId="4115"/>
    <cellStyle name="20% - Accent5 2 3 3 4 2" xfId="4116"/>
    <cellStyle name="20% - Accent5 2 3 3 5" xfId="4117"/>
    <cellStyle name="20% - Accent5 2 3 3 5 2" xfId="4118"/>
    <cellStyle name="20% - Accent5 2 3 3 6" xfId="4119"/>
    <cellStyle name="20% - Accent5 2 3 4" xfId="4120"/>
    <cellStyle name="20% - Accent5 2 3 4 2" xfId="4121"/>
    <cellStyle name="20% - Accent5 2 3 4 2 2" xfId="4122"/>
    <cellStyle name="20% - Accent5 2 3 4 2 2 2" xfId="4123"/>
    <cellStyle name="20% - Accent5 2 3 4 2 3" xfId="4124"/>
    <cellStyle name="20% - Accent5 2 3 4 3" xfId="4125"/>
    <cellStyle name="20% - Accent5 2 3 4 3 2" xfId="4126"/>
    <cellStyle name="20% - Accent5 2 3 4 4" xfId="4127"/>
    <cellStyle name="20% - Accent5 2 3 4 4 2" xfId="4128"/>
    <cellStyle name="20% - Accent5 2 3 4 5" xfId="4129"/>
    <cellStyle name="20% - Accent5 2 3 5" xfId="4130"/>
    <cellStyle name="20% - Accent5 2 3 5 2" xfId="4131"/>
    <cellStyle name="20% - Accent5 2 3 5 2 2" xfId="4132"/>
    <cellStyle name="20% - Accent5 2 3 5 3" xfId="4133"/>
    <cellStyle name="20% - Accent5 2 3 6" xfId="4134"/>
    <cellStyle name="20% - Accent5 2 3 6 2" xfId="4135"/>
    <cellStyle name="20% - Accent5 2 3 7" xfId="4136"/>
    <cellStyle name="20% - Accent5 2 3 7 2" xfId="4137"/>
    <cellStyle name="20% - Accent5 2 3 8" xfId="4138"/>
    <cellStyle name="20% - Accent5 2 4" xfId="4139"/>
    <cellStyle name="20% - Accent5 2 4 2" xfId="4140"/>
    <cellStyle name="20% - Accent5 2 4 2 2" xfId="4141"/>
    <cellStyle name="20% - Accent5 2 4 2 2 2" xfId="4142"/>
    <cellStyle name="20% - Accent5 2 4 2 2 2 2" xfId="4143"/>
    <cellStyle name="20% - Accent5 2 4 2 2 2 2 2" xfId="4144"/>
    <cellStyle name="20% - Accent5 2 4 2 2 2 3" xfId="4145"/>
    <cellStyle name="20% - Accent5 2 4 2 2 3" xfId="4146"/>
    <cellStyle name="20% - Accent5 2 4 2 2 3 2" xfId="4147"/>
    <cellStyle name="20% - Accent5 2 4 2 2 4" xfId="4148"/>
    <cellStyle name="20% - Accent5 2 4 2 2 4 2" xfId="4149"/>
    <cellStyle name="20% - Accent5 2 4 2 2 5" xfId="4150"/>
    <cellStyle name="20% - Accent5 2 4 2 3" xfId="4151"/>
    <cellStyle name="20% - Accent5 2 4 2 3 2" xfId="4152"/>
    <cellStyle name="20% - Accent5 2 4 2 3 2 2" xfId="4153"/>
    <cellStyle name="20% - Accent5 2 4 2 3 3" xfId="4154"/>
    <cellStyle name="20% - Accent5 2 4 2 4" xfId="4155"/>
    <cellStyle name="20% - Accent5 2 4 2 4 2" xfId="4156"/>
    <cellStyle name="20% - Accent5 2 4 2 5" xfId="4157"/>
    <cellStyle name="20% - Accent5 2 4 2 5 2" xfId="4158"/>
    <cellStyle name="20% - Accent5 2 4 2 6" xfId="4159"/>
    <cellStyle name="20% - Accent5 2 4 3" xfId="4160"/>
    <cellStyle name="20% - Accent5 2 4 3 2" xfId="4161"/>
    <cellStyle name="20% - Accent5 2 4 3 2 2" xfId="4162"/>
    <cellStyle name="20% - Accent5 2 4 3 2 2 2" xfId="4163"/>
    <cellStyle name="20% - Accent5 2 4 3 2 3" xfId="4164"/>
    <cellStyle name="20% - Accent5 2 4 3 3" xfId="4165"/>
    <cellStyle name="20% - Accent5 2 4 3 3 2" xfId="4166"/>
    <cellStyle name="20% - Accent5 2 4 3 4" xfId="4167"/>
    <cellStyle name="20% - Accent5 2 4 3 4 2" xfId="4168"/>
    <cellStyle name="20% - Accent5 2 4 3 5" xfId="4169"/>
    <cellStyle name="20% - Accent5 2 4 4" xfId="4170"/>
    <cellStyle name="20% - Accent5 2 4 4 2" xfId="4171"/>
    <cellStyle name="20% - Accent5 2 4 4 2 2" xfId="4172"/>
    <cellStyle name="20% - Accent5 2 4 4 3" xfId="4173"/>
    <cellStyle name="20% - Accent5 2 4 5" xfId="4174"/>
    <cellStyle name="20% - Accent5 2 4 5 2" xfId="4175"/>
    <cellStyle name="20% - Accent5 2 4 6" xfId="4176"/>
    <cellStyle name="20% - Accent5 2 4 6 2" xfId="4177"/>
    <cellStyle name="20% - Accent5 2 4 7" xfId="4178"/>
    <cellStyle name="20% - Accent5 2 5" xfId="4179"/>
    <cellStyle name="20% - Accent5 2 5 2" xfId="4180"/>
    <cellStyle name="20% - Accent5 2 5 2 2" xfId="4181"/>
    <cellStyle name="20% - Accent5 2 5 2 2 2" xfId="4182"/>
    <cellStyle name="20% - Accent5 2 5 2 2 2 2" xfId="4183"/>
    <cellStyle name="20% - Accent5 2 5 2 2 3" xfId="4184"/>
    <cellStyle name="20% - Accent5 2 5 2 3" xfId="4185"/>
    <cellStyle name="20% - Accent5 2 5 2 3 2" xfId="4186"/>
    <cellStyle name="20% - Accent5 2 5 2 4" xfId="4187"/>
    <cellStyle name="20% - Accent5 2 5 2 4 2" xfId="4188"/>
    <cellStyle name="20% - Accent5 2 5 2 5" xfId="4189"/>
    <cellStyle name="20% - Accent5 2 5 3" xfId="4190"/>
    <cellStyle name="20% - Accent5 2 5 3 2" xfId="4191"/>
    <cellStyle name="20% - Accent5 2 5 3 2 2" xfId="4192"/>
    <cellStyle name="20% - Accent5 2 5 3 3" xfId="4193"/>
    <cellStyle name="20% - Accent5 2 5 4" xfId="4194"/>
    <cellStyle name="20% - Accent5 2 5 4 2" xfId="4195"/>
    <cellStyle name="20% - Accent5 2 5 5" xfId="4196"/>
    <cellStyle name="20% - Accent5 2 5 5 2" xfId="4197"/>
    <cellStyle name="20% - Accent5 2 5 6" xfId="4198"/>
    <cellStyle name="20% - Accent5 2 6" xfId="4199"/>
    <cellStyle name="20% - Accent5 2 6 2" xfId="4200"/>
    <cellStyle name="20% - Accent5 2 6 2 2" xfId="4201"/>
    <cellStyle name="20% - Accent5 2 6 2 2 2" xfId="4202"/>
    <cellStyle name="20% - Accent5 2 6 2 3" xfId="4203"/>
    <cellStyle name="20% - Accent5 2 6 3" xfId="4204"/>
    <cellStyle name="20% - Accent5 2 6 3 2" xfId="4205"/>
    <cellStyle name="20% - Accent5 2 6 4" xfId="4206"/>
    <cellStyle name="20% - Accent5 2 6 4 2" xfId="4207"/>
    <cellStyle name="20% - Accent5 2 6 5" xfId="4208"/>
    <cellStyle name="20% - Accent5 2 7" xfId="4209"/>
    <cellStyle name="20% - Accent5 2 7 2" xfId="4210"/>
    <cellStyle name="20% - Accent5 2 7 2 2" xfId="4211"/>
    <cellStyle name="20% - Accent5 2 7 3" xfId="4212"/>
    <cellStyle name="20% - Accent5 2 8" xfId="4213"/>
    <cellStyle name="20% - Accent5 2 8 2" xfId="4214"/>
    <cellStyle name="20% - Accent5 2 9" xfId="4215"/>
    <cellStyle name="20% - Accent5 2 9 2" xfId="4216"/>
    <cellStyle name="20% - Accent5 3" xfId="4217"/>
    <cellStyle name="20% - Accent5 3 10" xfId="4218"/>
    <cellStyle name="20% - Accent5 3 2" xfId="4219"/>
    <cellStyle name="20% - Accent5 3 2 2" xfId="4220"/>
    <cellStyle name="20% - Accent5 3 2 2 2" xfId="4221"/>
    <cellStyle name="20% - Accent5 3 2 2 2 2" xfId="4222"/>
    <cellStyle name="20% - Accent5 3 2 2 2 2 2" xfId="4223"/>
    <cellStyle name="20% - Accent5 3 2 2 2 2 2 2" xfId="4224"/>
    <cellStyle name="20% - Accent5 3 2 2 2 2 2 2 2" xfId="4225"/>
    <cellStyle name="20% - Accent5 3 2 2 2 2 2 2 2 2" xfId="4226"/>
    <cellStyle name="20% - Accent5 3 2 2 2 2 2 2 3" xfId="4227"/>
    <cellStyle name="20% - Accent5 3 2 2 2 2 2 3" xfId="4228"/>
    <cellStyle name="20% - Accent5 3 2 2 2 2 2 3 2" xfId="4229"/>
    <cellStyle name="20% - Accent5 3 2 2 2 2 2 4" xfId="4230"/>
    <cellStyle name="20% - Accent5 3 2 2 2 2 2 4 2" xfId="4231"/>
    <cellStyle name="20% - Accent5 3 2 2 2 2 2 5" xfId="4232"/>
    <cellStyle name="20% - Accent5 3 2 2 2 2 3" xfId="4233"/>
    <cellStyle name="20% - Accent5 3 2 2 2 2 3 2" xfId="4234"/>
    <cellStyle name="20% - Accent5 3 2 2 2 2 3 2 2" xfId="4235"/>
    <cellStyle name="20% - Accent5 3 2 2 2 2 3 3" xfId="4236"/>
    <cellStyle name="20% - Accent5 3 2 2 2 2 4" xfId="4237"/>
    <cellStyle name="20% - Accent5 3 2 2 2 2 4 2" xfId="4238"/>
    <cellStyle name="20% - Accent5 3 2 2 2 2 5" xfId="4239"/>
    <cellStyle name="20% - Accent5 3 2 2 2 2 5 2" xfId="4240"/>
    <cellStyle name="20% - Accent5 3 2 2 2 2 6" xfId="4241"/>
    <cellStyle name="20% - Accent5 3 2 2 2 3" xfId="4242"/>
    <cellStyle name="20% - Accent5 3 2 2 2 3 2" xfId="4243"/>
    <cellStyle name="20% - Accent5 3 2 2 2 3 2 2" xfId="4244"/>
    <cellStyle name="20% - Accent5 3 2 2 2 3 2 2 2" xfId="4245"/>
    <cellStyle name="20% - Accent5 3 2 2 2 3 2 3" xfId="4246"/>
    <cellStyle name="20% - Accent5 3 2 2 2 3 3" xfId="4247"/>
    <cellStyle name="20% - Accent5 3 2 2 2 3 3 2" xfId="4248"/>
    <cellStyle name="20% - Accent5 3 2 2 2 3 4" xfId="4249"/>
    <cellStyle name="20% - Accent5 3 2 2 2 3 4 2" xfId="4250"/>
    <cellStyle name="20% - Accent5 3 2 2 2 3 5" xfId="4251"/>
    <cellStyle name="20% - Accent5 3 2 2 2 4" xfId="4252"/>
    <cellStyle name="20% - Accent5 3 2 2 2 4 2" xfId="4253"/>
    <cellStyle name="20% - Accent5 3 2 2 2 4 2 2" xfId="4254"/>
    <cellStyle name="20% - Accent5 3 2 2 2 4 3" xfId="4255"/>
    <cellStyle name="20% - Accent5 3 2 2 2 5" xfId="4256"/>
    <cellStyle name="20% - Accent5 3 2 2 2 5 2" xfId="4257"/>
    <cellStyle name="20% - Accent5 3 2 2 2 6" xfId="4258"/>
    <cellStyle name="20% - Accent5 3 2 2 2 6 2" xfId="4259"/>
    <cellStyle name="20% - Accent5 3 2 2 2 7" xfId="4260"/>
    <cellStyle name="20% - Accent5 3 2 2 3" xfId="4261"/>
    <cellStyle name="20% - Accent5 3 2 2 3 2" xfId="4262"/>
    <cellStyle name="20% - Accent5 3 2 2 3 2 2" xfId="4263"/>
    <cellStyle name="20% - Accent5 3 2 2 3 2 2 2" xfId="4264"/>
    <cellStyle name="20% - Accent5 3 2 2 3 2 2 2 2" xfId="4265"/>
    <cellStyle name="20% - Accent5 3 2 2 3 2 2 3" xfId="4266"/>
    <cellStyle name="20% - Accent5 3 2 2 3 2 3" xfId="4267"/>
    <cellStyle name="20% - Accent5 3 2 2 3 2 3 2" xfId="4268"/>
    <cellStyle name="20% - Accent5 3 2 2 3 2 4" xfId="4269"/>
    <cellStyle name="20% - Accent5 3 2 2 3 2 4 2" xfId="4270"/>
    <cellStyle name="20% - Accent5 3 2 2 3 2 5" xfId="4271"/>
    <cellStyle name="20% - Accent5 3 2 2 3 3" xfId="4272"/>
    <cellStyle name="20% - Accent5 3 2 2 3 3 2" xfId="4273"/>
    <cellStyle name="20% - Accent5 3 2 2 3 3 2 2" xfId="4274"/>
    <cellStyle name="20% - Accent5 3 2 2 3 3 3" xfId="4275"/>
    <cellStyle name="20% - Accent5 3 2 2 3 4" xfId="4276"/>
    <cellStyle name="20% - Accent5 3 2 2 3 4 2" xfId="4277"/>
    <cellStyle name="20% - Accent5 3 2 2 3 5" xfId="4278"/>
    <cellStyle name="20% - Accent5 3 2 2 3 5 2" xfId="4279"/>
    <cellStyle name="20% - Accent5 3 2 2 3 6" xfId="4280"/>
    <cellStyle name="20% - Accent5 3 2 2 4" xfId="4281"/>
    <cellStyle name="20% - Accent5 3 2 2 4 2" xfId="4282"/>
    <cellStyle name="20% - Accent5 3 2 2 4 2 2" xfId="4283"/>
    <cellStyle name="20% - Accent5 3 2 2 4 2 2 2" xfId="4284"/>
    <cellStyle name="20% - Accent5 3 2 2 4 2 3" xfId="4285"/>
    <cellStyle name="20% - Accent5 3 2 2 4 3" xfId="4286"/>
    <cellStyle name="20% - Accent5 3 2 2 4 3 2" xfId="4287"/>
    <cellStyle name="20% - Accent5 3 2 2 4 4" xfId="4288"/>
    <cellStyle name="20% - Accent5 3 2 2 4 4 2" xfId="4289"/>
    <cellStyle name="20% - Accent5 3 2 2 4 5" xfId="4290"/>
    <cellStyle name="20% - Accent5 3 2 2 5" xfId="4291"/>
    <cellStyle name="20% - Accent5 3 2 2 5 2" xfId="4292"/>
    <cellStyle name="20% - Accent5 3 2 2 5 2 2" xfId="4293"/>
    <cellStyle name="20% - Accent5 3 2 2 5 3" xfId="4294"/>
    <cellStyle name="20% - Accent5 3 2 2 6" xfId="4295"/>
    <cellStyle name="20% - Accent5 3 2 2 6 2" xfId="4296"/>
    <cellStyle name="20% - Accent5 3 2 2 7" xfId="4297"/>
    <cellStyle name="20% - Accent5 3 2 2 7 2" xfId="4298"/>
    <cellStyle name="20% - Accent5 3 2 2 8" xfId="4299"/>
    <cellStyle name="20% - Accent5 3 2 3" xfId="4300"/>
    <cellStyle name="20% - Accent5 3 2 3 2" xfId="4301"/>
    <cellStyle name="20% - Accent5 3 2 3 2 2" xfId="4302"/>
    <cellStyle name="20% - Accent5 3 2 3 2 2 2" xfId="4303"/>
    <cellStyle name="20% - Accent5 3 2 3 2 2 2 2" xfId="4304"/>
    <cellStyle name="20% - Accent5 3 2 3 2 2 2 2 2" xfId="4305"/>
    <cellStyle name="20% - Accent5 3 2 3 2 2 2 3" xfId="4306"/>
    <cellStyle name="20% - Accent5 3 2 3 2 2 3" xfId="4307"/>
    <cellStyle name="20% - Accent5 3 2 3 2 2 3 2" xfId="4308"/>
    <cellStyle name="20% - Accent5 3 2 3 2 2 4" xfId="4309"/>
    <cellStyle name="20% - Accent5 3 2 3 2 2 4 2" xfId="4310"/>
    <cellStyle name="20% - Accent5 3 2 3 2 2 5" xfId="4311"/>
    <cellStyle name="20% - Accent5 3 2 3 2 3" xfId="4312"/>
    <cellStyle name="20% - Accent5 3 2 3 2 3 2" xfId="4313"/>
    <cellStyle name="20% - Accent5 3 2 3 2 3 2 2" xfId="4314"/>
    <cellStyle name="20% - Accent5 3 2 3 2 3 3" xfId="4315"/>
    <cellStyle name="20% - Accent5 3 2 3 2 4" xfId="4316"/>
    <cellStyle name="20% - Accent5 3 2 3 2 4 2" xfId="4317"/>
    <cellStyle name="20% - Accent5 3 2 3 2 5" xfId="4318"/>
    <cellStyle name="20% - Accent5 3 2 3 2 5 2" xfId="4319"/>
    <cellStyle name="20% - Accent5 3 2 3 2 6" xfId="4320"/>
    <cellStyle name="20% - Accent5 3 2 3 3" xfId="4321"/>
    <cellStyle name="20% - Accent5 3 2 3 3 2" xfId="4322"/>
    <cellStyle name="20% - Accent5 3 2 3 3 2 2" xfId="4323"/>
    <cellStyle name="20% - Accent5 3 2 3 3 2 2 2" xfId="4324"/>
    <cellStyle name="20% - Accent5 3 2 3 3 2 3" xfId="4325"/>
    <cellStyle name="20% - Accent5 3 2 3 3 3" xfId="4326"/>
    <cellStyle name="20% - Accent5 3 2 3 3 3 2" xfId="4327"/>
    <cellStyle name="20% - Accent5 3 2 3 3 4" xfId="4328"/>
    <cellStyle name="20% - Accent5 3 2 3 3 4 2" xfId="4329"/>
    <cellStyle name="20% - Accent5 3 2 3 3 5" xfId="4330"/>
    <cellStyle name="20% - Accent5 3 2 3 4" xfId="4331"/>
    <cellStyle name="20% - Accent5 3 2 3 4 2" xfId="4332"/>
    <cellStyle name="20% - Accent5 3 2 3 4 2 2" xfId="4333"/>
    <cellStyle name="20% - Accent5 3 2 3 4 3" xfId="4334"/>
    <cellStyle name="20% - Accent5 3 2 3 5" xfId="4335"/>
    <cellStyle name="20% - Accent5 3 2 3 5 2" xfId="4336"/>
    <cellStyle name="20% - Accent5 3 2 3 6" xfId="4337"/>
    <cellStyle name="20% - Accent5 3 2 3 6 2" xfId="4338"/>
    <cellStyle name="20% - Accent5 3 2 3 7" xfId="4339"/>
    <cellStyle name="20% - Accent5 3 2 4" xfId="4340"/>
    <cellStyle name="20% - Accent5 3 2 4 2" xfId="4341"/>
    <cellStyle name="20% - Accent5 3 2 4 2 2" xfId="4342"/>
    <cellStyle name="20% - Accent5 3 2 4 2 2 2" xfId="4343"/>
    <cellStyle name="20% - Accent5 3 2 4 2 2 2 2" xfId="4344"/>
    <cellStyle name="20% - Accent5 3 2 4 2 2 3" xfId="4345"/>
    <cellStyle name="20% - Accent5 3 2 4 2 3" xfId="4346"/>
    <cellStyle name="20% - Accent5 3 2 4 2 3 2" xfId="4347"/>
    <cellStyle name="20% - Accent5 3 2 4 2 4" xfId="4348"/>
    <cellStyle name="20% - Accent5 3 2 4 2 4 2" xfId="4349"/>
    <cellStyle name="20% - Accent5 3 2 4 2 5" xfId="4350"/>
    <cellStyle name="20% - Accent5 3 2 4 3" xfId="4351"/>
    <cellStyle name="20% - Accent5 3 2 4 3 2" xfId="4352"/>
    <cellStyle name="20% - Accent5 3 2 4 3 2 2" xfId="4353"/>
    <cellStyle name="20% - Accent5 3 2 4 3 3" xfId="4354"/>
    <cellStyle name="20% - Accent5 3 2 4 4" xfId="4355"/>
    <cellStyle name="20% - Accent5 3 2 4 4 2" xfId="4356"/>
    <cellStyle name="20% - Accent5 3 2 4 5" xfId="4357"/>
    <cellStyle name="20% - Accent5 3 2 4 5 2" xfId="4358"/>
    <cellStyle name="20% - Accent5 3 2 4 6" xfId="4359"/>
    <cellStyle name="20% - Accent5 3 2 5" xfId="4360"/>
    <cellStyle name="20% - Accent5 3 2 5 2" xfId="4361"/>
    <cellStyle name="20% - Accent5 3 2 5 2 2" xfId="4362"/>
    <cellStyle name="20% - Accent5 3 2 5 2 2 2" xfId="4363"/>
    <cellStyle name="20% - Accent5 3 2 5 2 3" xfId="4364"/>
    <cellStyle name="20% - Accent5 3 2 5 3" xfId="4365"/>
    <cellStyle name="20% - Accent5 3 2 5 3 2" xfId="4366"/>
    <cellStyle name="20% - Accent5 3 2 5 4" xfId="4367"/>
    <cellStyle name="20% - Accent5 3 2 5 4 2" xfId="4368"/>
    <cellStyle name="20% - Accent5 3 2 5 5" xfId="4369"/>
    <cellStyle name="20% - Accent5 3 2 6" xfId="4370"/>
    <cellStyle name="20% - Accent5 3 2 6 2" xfId="4371"/>
    <cellStyle name="20% - Accent5 3 2 6 2 2" xfId="4372"/>
    <cellStyle name="20% - Accent5 3 2 6 3" xfId="4373"/>
    <cellStyle name="20% - Accent5 3 2 7" xfId="4374"/>
    <cellStyle name="20% - Accent5 3 2 7 2" xfId="4375"/>
    <cellStyle name="20% - Accent5 3 2 8" xfId="4376"/>
    <cellStyle name="20% - Accent5 3 2 8 2" xfId="4377"/>
    <cellStyle name="20% - Accent5 3 2 9" xfId="4378"/>
    <cellStyle name="20% - Accent5 3 3" xfId="4379"/>
    <cellStyle name="20% - Accent5 3 3 2" xfId="4380"/>
    <cellStyle name="20% - Accent5 3 3 2 2" xfId="4381"/>
    <cellStyle name="20% - Accent5 3 3 2 2 2" xfId="4382"/>
    <cellStyle name="20% - Accent5 3 3 2 2 2 2" xfId="4383"/>
    <cellStyle name="20% - Accent5 3 3 2 2 2 2 2" xfId="4384"/>
    <cellStyle name="20% - Accent5 3 3 2 2 2 2 2 2" xfId="4385"/>
    <cellStyle name="20% - Accent5 3 3 2 2 2 2 3" xfId="4386"/>
    <cellStyle name="20% - Accent5 3 3 2 2 2 3" xfId="4387"/>
    <cellStyle name="20% - Accent5 3 3 2 2 2 3 2" xfId="4388"/>
    <cellStyle name="20% - Accent5 3 3 2 2 2 4" xfId="4389"/>
    <cellStyle name="20% - Accent5 3 3 2 2 2 4 2" xfId="4390"/>
    <cellStyle name="20% - Accent5 3 3 2 2 2 5" xfId="4391"/>
    <cellStyle name="20% - Accent5 3 3 2 2 3" xfId="4392"/>
    <cellStyle name="20% - Accent5 3 3 2 2 3 2" xfId="4393"/>
    <cellStyle name="20% - Accent5 3 3 2 2 3 2 2" xfId="4394"/>
    <cellStyle name="20% - Accent5 3 3 2 2 3 3" xfId="4395"/>
    <cellStyle name="20% - Accent5 3 3 2 2 4" xfId="4396"/>
    <cellStyle name="20% - Accent5 3 3 2 2 4 2" xfId="4397"/>
    <cellStyle name="20% - Accent5 3 3 2 2 5" xfId="4398"/>
    <cellStyle name="20% - Accent5 3 3 2 2 5 2" xfId="4399"/>
    <cellStyle name="20% - Accent5 3 3 2 2 6" xfId="4400"/>
    <cellStyle name="20% - Accent5 3 3 2 3" xfId="4401"/>
    <cellStyle name="20% - Accent5 3 3 2 3 2" xfId="4402"/>
    <cellStyle name="20% - Accent5 3 3 2 3 2 2" xfId="4403"/>
    <cellStyle name="20% - Accent5 3 3 2 3 2 2 2" xfId="4404"/>
    <cellStyle name="20% - Accent5 3 3 2 3 2 3" xfId="4405"/>
    <cellStyle name="20% - Accent5 3 3 2 3 3" xfId="4406"/>
    <cellStyle name="20% - Accent5 3 3 2 3 3 2" xfId="4407"/>
    <cellStyle name="20% - Accent5 3 3 2 3 4" xfId="4408"/>
    <cellStyle name="20% - Accent5 3 3 2 3 4 2" xfId="4409"/>
    <cellStyle name="20% - Accent5 3 3 2 3 5" xfId="4410"/>
    <cellStyle name="20% - Accent5 3 3 2 4" xfId="4411"/>
    <cellStyle name="20% - Accent5 3 3 2 4 2" xfId="4412"/>
    <cellStyle name="20% - Accent5 3 3 2 4 2 2" xfId="4413"/>
    <cellStyle name="20% - Accent5 3 3 2 4 3" xfId="4414"/>
    <cellStyle name="20% - Accent5 3 3 2 5" xfId="4415"/>
    <cellStyle name="20% - Accent5 3 3 2 5 2" xfId="4416"/>
    <cellStyle name="20% - Accent5 3 3 2 6" xfId="4417"/>
    <cellStyle name="20% - Accent5 3 3 2 6 2" xfId="4418"/>
    <cellStyle name="20% - Accent5 3 3 2 7" xfId="4419"/>
    <cellStyle name="20% - Accent5 3 3 3" xfId="4420"/>
    <cellStyle name="20% - Accent5 3 3 3 2" xfId="4421"/>
    <cellStyle name="20% - Accent5 3 3 3 2 2" xfId="4422"/>
    <cellStyle name="20% - Accent5 3 3 3 2 2 2" xfId="4423"/>
    <cellStyle name="20% - Accent5 3 3 3 2 2 2 2" xfId="4424"/>
    <cellStyle name="20% - Accent5 3 3 3 2 2 3" xfId="4425"/>
    <cellStyle name="20% - Accent5 3 3 3 2 3" xfId="4426"/>
    <cellStyle name="20% - Accent5 3 3 3 2 3 2" xfId="4427"/>
    <cellStyle name="20% - Accent5 3 3 3 2 4" xfId="4428"/>
    <cellStyle name="20% - Accent5 3 3 3 2 4 2" xfId="4429"/>
    <cellStyle name="20% - Accent5 3 3 3 2 5" xfId="4430"/>
    <cellStyle name="20% - Accent5 3 3 3 3" xfId="4431"/>
    <cellStyle name="20% - Accent5 3 3 3 3 2" xfId="4432"/>
    <cellStyle name="20% - Accent5 3 3 3 3 2 2" xfId="4433"/>
    <cellStyle name="20% - Accent5 3 3 3 3 3" xfId="4434"/>
    <cellStyle name="20% - Accent5 3 3 3 4" xfId="4435"/>
    <cellStyle name="20% - Accent5 3 3 3 4 2" xfId="4436"/>
    <cellStyle name="20% - Accent5 3 3 3 5" xfId="4437"/>
    <cellStyle name="20% - Accent5 3 3 3 5 2" xfId="4438"/>
    <cellStyle name="20% - Accent5 3 3 3 6" xfId="4439"/>
    <cellStyle name="20% - Accent5 3 3 4" xfId="4440"/>
    <cellStyle name="20% - Accent5 3 3 4 2" xfId="4441"/>
    <cellStyle name="20% - Accent5 3 3 4 2 2" xfId="4442"/>
    <cellStyle name="20% - Accent5 3 3 4 2 2 2" xfId="4443"/>
    <cellStyle name="20% - Accent5 3 3 4 2 3" xfId="4444"/>
    <cellStyle name="20% - Accent5 3 3 4 3" xfId="4445"/>
    <cellStyle name="20% - Accent5 3 3 4 3 2" xfId="4446"/>
    <cellStyle name="20% - Accent5 3 3 4 4" xfId="4447"/>
    <cellStyle name="20% - Accent5 3 3 4 4 2" xfId="4448"/>
    <cellStyle name="20% - Accent5 3 3 4 5" xfId="4449"/>
    <cellStyle name="20% - Accent5 3 3 5" xfId="4450"/>
    <cellStyle name="20% - Accent5 3 3 5 2" xfId="4451"/>
    <cellStyle name="20% - Accent5 3 3 5 2 2" xfId="4452"/>
    <cellStyle name="20% - Accent5 3 3 5 3" xfId="4453"/>
    <cellStyle name="20% - Accent5 3 3 6" xfId="4454"/>
    <cellStyle name="20% - Accent5 3 3 6 2" xfId="4455"/>
    <cellStyle name="20% - Accent5 3 3 7" xfId="4456"/>
    <cellStyle name="20% - Accent5 3 3 7 2" xfId="4457"/>
    <cellStyle name="20% - Accent5 3 3 8" xfId="4458"/>
    <cellStyle name="20% - Accent5 3 4" xfId="4459"/>
    <cellStyle name="20% - Accent5 3 4 2" xfId="4460"/>
    <cellStyle name="20% - Accent5 3 4 2 2" xfId="4461"/>
    <cellStyle name="20% - Accent5 3 4 2 2 2" xfId="4462"/>
    <cellStyle name="20% - Accent5 3 4 2 2 2 2" xfId="4463"/>
    <cellStyle name="20% - Accent5 3 4 2 2 2 2 2" xfId="4464"/>
    <cellStyle name="20% - Accent5 3 4 2 2 2 3" xfId="4465"/>
    <cellStyle name="20% - Accent5 3 4 2 2 3" xfId="4466"/>
    <cellStyle name="20% - Accent5 3 4 2 2 3 2" xfId="4467"/>
    <cellStyle name="20% - Accent5 3 4 2 2 4" xfId="4468"/>
    <cellStyle name="20% - Accent5 3 4 2 2 4 2" xfId="4469"/>
    <cellStyle name="20% - Accent5 3 4 2 2 5" xfId="4470"/>
    <cellStyle name="20% - Accent5 3 4 2 3" xfId="4471"/>
    <cellStyle name="20% - Accent5 3 4 2 3 2" xfId="4472"/>
    <cellStyle name="20% - Accent5 3 4 2 3 2 2" xfId="4473"/>
    <cellStyle name="20% - Accent5 3 4 2 3 3" xfId="4474"/>
    <cellStyle name="20% - Accent5 3 4 2 4" xfId="4475"/>
    <cellStyle name="20% - Accent5 3 4 2 4 2" xfId="4476"/>
    <cellStyle name="20% - Accent5 3 4 2 5" xfId="4477"/>
    <cellStyle name="20% - Accent5 3 4 2 5 2" xfId="4478"/>
    <cellStyle name="20% - Accent5 3 4 2 6" xfId="4479"/>
    <cellStyle name="20% - Accent5 3 4 3" xfId="4480"/>
    <cellStyle name="20% - Accent5 3 4 3 2" xfId="4481"/>
    <cellStyle name="20% - Accent5 3 4 3 2 2" xfId="4482"/>
    <cellStyle name="20% - Accent5 3 4 3 2 2 2" xfId="4483"/>
    <cellStyle name="20% - Accent5 3 4 3 2 3" xfId="4484"/>
    <cellStyle name="20% - Accent5 3 4 3 3" xfId="4485"/>
    <cellStyle name="20% - Accent5 3 4 3 3 2" xfId="4486"/>
    <cellStyle name="20% - Accent5 3 4 3 4" xfId="4487"/>
    <cellStyle name="20% - Accent5 3 4 3 4 2" xfId="4488"/>
    <cellStyle name="20% - Accent5 3 4 3 5" xfId="4489"/>
    <cellStyle name="20% - Accent5 3 4 4" xfId="4490"/>
    <cellStyle name="20% - Accent5 3 4 4 2" xfId="4491"/>
    <cellStyle name="20% - Accent5 3 4 4 2 2" xfId="4492"/>
    <cellStyle name="20% - Accent5 3 4 4 3" xfId="4493"/>
    <cellStyle name="20% - Accent5 3 4 5" xfId="4494"/>
    <cellStyle name="20% - Accent5 3 4 5 2" xfId="4495"/>
    <cellStyle name="20% - Accent5 3 4 6" xfId="4496"/>
    <cellStyle name="20% - Accent5 3 4 6 2" xfId="4497"/>
    <cellStyle name="20% - Accent5 3 4 7" xfId="4498"/>
    <cellStyle name="20% - Accent5 3 5" xfId="4499"/>
    <cellStyle name="20% - Accent5 3 5 2" xfId="4500"/>
    <cellStyle name="20% - Accent5 3 5 2 2" xfId="4501"/>
    <cellStyle name="20% - Accent5 3 5 2 2 2" xfId="4502"/>
    <cellStyle name="20% - Accent5 3 5 2 2 2 2" xfId="4503"/>
    <cellStyle name="20% - Accent5 3 5 2 2 3" xfId="4504"/>
    <cellStyle name="20% - Accent5 3 5 2 3" xfId="4505"/>
    <cellStyle name="20% - Accent5 3 5 2 3 2" xfId="4506"/>
    <cellStyle name="20% - Accent5 3 5 2 4" xfId="4507"/>
    <cellStyle name="20% - Accent5 3 5 2 4 2" xfId="4508"/>
    <cellStyle name="20% - Accent5 3 5 2 5" xfId="4509"/>
    <cellStyle name="20% - Accent5 3 5 3" xfId="4510"/>
    <cellStyle name="20% - Accent5 3 5 3 2" xfId="4511"/>
    <cellStyle name="20% - Accent5 3 5 3 2 2" xfId="4512"/>
    <cellStyle name="20% - Accent5 3 5 3 3" xfId="4513"/>
    <cellStyle name="20% - Accent5 3 5 4" xfId="4514"/>
    <cellStyle name="20% - Accent5 3 5 4 2" xfId="4515"/>
    <cellStyle name="20% - Accent5 3 5 5" xfId="4516"/>
    <cellStyle name="20% - Accent5 3 5 5 2" xfId="4517"/>
    <cellStyle name="20% - Accent5 3 5 6" xfId="4518"/>
    <cellStyle name="20% - Accent5 3 6" xfId="4519"/>
    <cellStyle name="20% - Accent5 3 6 2" xfId="4520"/>
    <cellStyle name="20% - Accent5 3 6 2 2" xfId="4521"/>
    <cellStyle name="20% - Accent5 3 6 2 2 2" xfId="4522"/>
    <cellStyle name="20% - Accent5 3 6 2 3" xfId="4523"/>
    <cellStyle name="20% - Accent5 3 6 3" xfId="4524"/>
    <cellStyle name="20% - Accent5 3 6 3 2" xfId="4525"/>
    <cellStyle name="20% - Accent5 3 6 4" xfId="4526"/>
    <cellStyle name="20% - Accent5 3 6 4 2" xfId="4527"/>
    <cellStyle name="20% - Accent5 3 6 5" xfId="4528"/>
    <cellStyle name="20% - Accent5 3 7" xfId="4529"/>
    <cellStyle name="20% - Accent5 3 7 2" xfId="4530"/>
    <cellStyle name="20% - Accent5 3 7 2 2" xfId="4531"/>
    <cellStyle name="20% - Accent5 3 7 3" xfId="4532"/>
    <cellStyle name="20% - Accent5 3 8" xfId="4533"/>
    <cellStyle name="20% - Accent5 3 8 2" xfId="4534"/>
    <cellStyle name="20% - Accent5 3 9" xfId="4535"/>
    <cellStyle name="20% - Accent5 3 9 2" xfId="4536"/>
    <cellStyle name="20% - Accent5 4" xfId="4537"/>
    <cellStyle name="20% - Accent5 4 2" xfId="4538"/>
    <cellStyle name="20% - Accent5 4 2 2" xfId="4539"/>
    <cellStyle name="20% - Accent5 4 2 2 2" xfId="4540"/>
    <cellStyle name="20% - Accent5 4 2 2 2 2" xfId="4541"/>
    <cellStyle name="20% - Accent5 4 2 2 2 2 2" xfId="4542"/>
    <cellStyle name="20% - Accent5 4 2 2 2 2 2 2" xfId="4543"/>
    <cellStyle name="20% - Accent5 4 2 2 2 2 2 2 2" xfId="4544"/>
    <cellStyle name="20% - Accent5 4 2 2 2 2 2 3" xfId="4545"/>
    <cellStyle name="20% - Accent5 4 2 2 2 2 3" xfId="4546"/>
    <cellStyle name="20% - Accent5 4 2 2 2 2 3 2" xfId="4547"/>
    <cellStyle name="20% - Accent5 4 2 2 2 2 4" xfId="4548"/>
    <cellStyle name="20% - Accent5 4 2 2 2 2 4 2" xfId="4549"/>
    <cellStyle name="20% - Accent5 4 2 2 2 2 5" xfId="4550"/>
    <cellStyle name="20% - Accent5 4 2 2 2 3" xfId="4551"/>
    <cellStyle name="20% - Accent5 4 2 2 2 3 2" xfId="4552"/>
    <cellStyle name="20% - Accent5 4 2 2 2 3 2 2" xfId="4553"/>
    <cellStyle name="20% - Accent5 4 2 2 2 3 3" xfId="4554"/>
    <cellStyle name="20% - Accent5 4 2 2 2 4" xfId="4555"/>
    <cellStyle name="20% - Accent5 4 2 2 2 4 2" xfId="4556"/>
    <cellStyle name="20% - Accent5 4 2 2 2 5" xfId="4557"/>
    <cellStyle name="20% - Accent5 4 2 2 2 5 2" xfId="4558"/>
    <cellStyle name="20% - Accent5 4 2 2 2 6" xfId="4559"/>
    <cellStyle name="20% - Accent5 4 2 2 3" xfId="4560"/>
    <cellStyle name="20% - Accent5 4 2 2 3 2" xfId="4561"/>
    <cellStyle name="20% - Accent5 4 2 2 3 2 2" xfId="4562"/>
    <cellStyle name="20% - Accent5 4 2 2 3 2 2 2" xfId="4563"/>
    <cellStyle name="20% - Accent5 4 2 2 3 2 3" xfId="4564"/>
    <cellStyle name="20% - Accent5 4 2 2 3 3" xfId="4565"/>
    <cellStyle name="20% - Accent5 4 2 2 3 3 2" xfId="4566"/>
    <cellStyle name="20% - Accent5 4 2 2 3 4" xfId="4567"/>
    <cellStyle name="20% - Accent5 4 2 2 3 4 2" xfId="4568"/>
    <cellStyle name="20% - Accent5 4 2 2 3 5" xfId="4569"/>
    <cellStyle name="20% - Accent5 4 2 2 4" xfId="4570"/>
    <cellStyle name="20% - Accent5 4 2 2 4 2" xfId="4571"/>
    <cellStyle name="20% - Accent5 4 2 2 4 2 2" xfId="4572"/>
    <cellStyle name="20% - Accent5 4 2 2 4 3" xfId="4573"/>
    <cellStyle name="20% - Accent5 4 2 2 5" xfId="4574"/>
    <cellStyle name="20% - Accent5 4 2 2 5 2" xfId="4575"/>
    <cellStyle name="20% - Accent5 4 2 2 6" xfId="4576"/>
    <cellStyle name="20% - Accent5 4 2 2 6 2" xfId="4577"/>
    <cellStyle name="20% - Accent5 4 2 2 7" xfId="4578"/>
    <cellStyle name="20% - Accent5 4 2 3" xfId="4579"/>
    <cellStyle name="20% - Accent5 4 2 3 2" xfId="4580"/>
    <cellStyle name="20% - Accent5 4 2 3 2 2" xfId="4581"/>
    <cellStyle name="20% - Accent5 4 2 3 2 2 2" xfId="4582"/>
    <cellStyle name="20% - Accent5 4 2 3 2 2 2 2" xfId="4583"/>
    <cellStyle name="20% - Accent5 4 2 3 2 2 3" xfId="4584"/>
    <cellStyle name="20% - Accent5 4 2 3 2 3" xfId="4585"/>
    <cellStyle name="20% - Accent5 4 2 3 2 3 2" xfId="4586"/>
    <cellStyle name="20% - Accent5 4 2 3 2 4" xfId="4587"/>
    <cellStyle name="20% - Accent5 4 2 3 2 4 2" xfId="4588"/>
    <cellStyle name="20% - Accent5 4 2 3 2 5" xfId="4589"/>
    <cellStyle name="20% - Accent5 4 2 3 3" xfId="4590"/>
    <cellStyle name="20% - Accent5 4 2 3 3 2" xfId="4591"/>
    <cellStyle name="20% - Accent5 4 2 3 3 2 2" xfId="4592"/>
    <cellStyle name="20% - Accent5 4 2 3 3 3" xfId="4593"/>
    <cellStyle name="20% - Accent5 4 2 3 4" xfId="4594"/>
    <cellStyle name="20% - Accent5 4 2 3 4 2" xfId="4595"/>
    <cellStyle name="20% - Accent5 4 2 3 5" xfId="4596"/>
    <cellStyle name="20% - Accent5 4 2 3 5 2" xfId="4597"/>
    <cellStyle name="20% - Accent5 4 2 3 6" xfId="4598"/>
    <cellStyle name="20% - Accent5 4 2 4" xfId="4599"/>
    <cellStyle name="20% - Accent5 4 2 4 2" xfId="4600"/>
    <cellStyle name="20% - Accent5 4 2 4 2 2" xfId="4601"/>
    <cellStyle name="20% - Accent5 4 2 4 2 2 2" xfId="4602"/>
    <cellStyle name="20% - Accent5 4 2 4 2 3" xfId="4603"/>
    <cellStyle name="20% - Accent5 4 2 4 3" xfId="4604"/>
    <cellStyle name="20% - Accent5 4 2 4 3 2" xfId="4605"/>
    <cellStyle name="20% - Accent5 4 2 4 4" xfId="4606"/>
    <cellStyle name="20% - Accent5 4 2 4 4 2" xfId="4607"/>
    <cellStyle name="20% - Accent5 4 2 4 5" xfId="4608"/>
    <cellStyle name="20% - Accent5 4 2 5" xfId="4609"/>
    <cellStyle name="20% - Accent5 4 2 5 2" xfId="4610"/>
    <cellStyle name="20% - Accent5 4 2 5 2 2" xfId="4611"/>
    <cellStyle name="20% - Accent5 4 2 5 3" xfId="4612"/>
    <cellStyle name="20% - Accent5 4 2 6" xfId="4613"/>
    <cellStyle name="20% - Accent5 4 2 6 2" xfId="4614"/>
    <cellStyle name="20% - Accent5 4 2 7" xfId="4615"/>
    <cellStyle name="20% - Accent5 4 2 7 2" xfId="4616"/>
    <cellStyle name="20% - Accent5 4 2 8" xfId="4617"/>
    <cellStyle name="20% - Accent5 4 3" xfId="4618"/>
    <cellStyle name="20% - Accent5 4 3 2" xfId="4619"/>
    <cellStyle name="20% - Accent5 4 3 2 2" xfId="4620"/>
    <cellStyle name="20% - Accent5 4 3 2 2 2" xfId="4621"/>
    <cellStyle name="20% - Accent5 4 3 2 2 2 2" xfId="4622"/>
    <cellStyle name="20% - Accent5 4 3 2 2 2 2 2" xfId="4623"/>
    <cellStyle name="20% - Accent5 4 3 2 2 2 3" xfId="4624"/>
    <cellStyle name="20% - Accent5 4 3 2 2 3" xfId="4625"/>
    <cellStyle name="20% - Accent5 4 3 2 2 3 2" xfId="4626"/>
    <cellStyle name="20% - Accent5 4 3 2 2 4" xfId="4627"/>
    <cellStyle name="20% - Accent5 4 3 2 2 4 2" xfId="4628"/>
    <cellStyle name="20% - Accent5 4 3 2 2 5" xfId="4629"/>
    <cellStyle name="20% - Accent5 4 3 2 3" xfId="4630"/>
    <cellStyle name="20% - Accent5 4 3 2 3 2" xfId="4631"/>
    <cellStyle name="20% - Accent5 4 3 2 3 2 2" xfId="4632"/>
    <cellStyle name="20% - Accent5 4 3 2 3 3" xfId="4633"/>
    <cellStyle name="20% - Accent5 4 3 2 4" xfId="4634"/>
    <cellStyle name="20% - Accent5 4 3 2 4 2" xfId="4635"/>
    <cellStyle name="20% - Accent5 4 3 2 5" xfId="4636"/>
    <cellStyle name="20% - Accent5 4 3 2 5 2" xfId="4637"/>
    <cellStyle name="20% - Accent5 4 3 2 6" xfId="4638"/>
    <cellStyle name="20% - Accent5 4 3 3" xfId="4639"/>
    <cellStyle name="20% - Accent5 4 3 3 2" xfId="4640"/>
    <cellStyle name="20% - Accent5 4 3 3 2 2" xfId="4641"/>
    <cellStyle name="20% - Accent5 4 3 3 2 2 2" xfId="4642"/>
    <cellStyle name="20% - Accent5 4 3 3 2 3" xfId="4643"/>
    <cellStyle name="20% - Accent5 4 3 3 3" xfId="4644"/>
    <cellStyle name="20% - Accent5 4 3 3 3 2" xfId="4645"/>
    <cellStyle name="20% - Accent5 4 3 3 4" xfId="4646"/>
    <cellStyle name="20% - Accent5 4 3 3 4 2" xfId="4647"/>
    <cellStyle name="20% - Accent5 4 3 3 5" xfId="4648"/>
    <cellStyle name="20% - Accent5 4 3 4" xfId="4649"/>
    <cellStyle name="20% - Accent5 4 3 4 2" xfId="4650"/>
    <cellStyle name="20% - Accent5 4 3 4 2 2" xfId="4651"/>
    <cellStyle name="20% - Accent5 4 3 4 3" xfId="4652"/>
    <cellStyle name="20% - Accent5 4 3 5" xfId="4653"/>
    <cellStyle name="20% - Accent5 4 3 5 2" xfId="4654"/>
    <cellStyle name="20% - Accent5 4 3 6" xfId="4655"/>
    <cellStyle name="20% - Accent5 4 3 6 2" xfId="4656"/>
    <cellStyle name="20% - Accent5 4 3 7" xfId="4657"/>
    <cellStyle name="20% - Accent5 4 4" xfId="4658"/>
    <cellStyle name="20% - Accent5 4 4 2" xfId="4659"/>
    <cellStyle name="20% - Accent5 4 4 2 2" xfId="4660"/>
    <cellStyle name="20% - Accent5 4 4 2 2 2" xfId="4661"/>
    <cellStyle name="20% - Accent5 4 4 2 2 2 2" xfId="4662"/>
    <cellStyle name="20% - Accent5 4 4 2 2 3" xfId="4663"/>
    <cellStyle name="20% - Accent5 4 4 2 3" xfId="4664"/>
    <cellStyle name="20% - Accent5 4 4 2 3 2" xfId="4665"/>
    <cellStyle name="20% - Accent5 4 4 2 4" xfId="4666"/>
    <cellStyle name="20% - Accent5 4 4 2 4 2" xfId="4667"/>
    <cellStyle name="20% - Accent5 4 4 2 5" xfId="4668"/>
    <cellStyle name="20% - Accent5 4 4 3" xfId="4669"/>
    <cellStyle name="20% - Accent5 4 4 3 2" xfId="4670"/>
    <cellStyle name="20% - Accent5 4 4 3 2 2" xfId="4671"/>
    <cellStyle name="20% - Accent5 4 4 3 3" xfId="4672"/>
    <cellStyle name="20% - Accent5 4 4 4" xfId="4673"/>
    <cellStyle name="20% - Accent5 4 4 4 2" xfId="4674"/>
    <cellStyle name="20% - Accent5 4 4 5" xfId="4675"/>
    <cellStyle name="20% - Accent5 4 4 5 2" xfId="4676"/>
    <cellStyle name="20% - Accent5 4 4 6" xfId="4677"/>
    <cellStyle name="20% - Accent5 4 5" xfId="4678"/>
    <cellStyle name="20% - Accent5 4 5 2" xfId="4679"/>
    <cellStyle name="20% - Accent5 4 5 2 2" xfId="4680"/>
    <cellStyle name="20% - Accent5 4 5 2 2 2" xfId="4681"/>
    <cellStyle name="20% - Accent5 4 5 2 3" xfId="4682"/>
    <cellStyle name="20% - Accent5 4 5 3" xfId="4683"/>
    <cellStyle name="20% - Accent5 4 5 3 2" xfId="4684"/>
    <cellStyle name="20% - Accent5 4 5 4" xfId="4685"/>
    <cellStyle name="20% - Accent5 4 5 4 2" xfId="4686"/>
    <cellStyle name="20% - Accent5 4 5 5" xfId="4687"/>
    <cellStyle name="20% - Accent5 4 6" xfId="4688"/>
    <cellStyle name="20% - Accent5 4 6 2" xfId="4689"/>
    <cellStyle name="20% - Accent5 4 6 2 2" xfId="4690"/>
    <cellStyle name="20% - Accent5 4 6 3" xfId="4691"/>
    <cellStyle name="20% - Accent5 4 7" xfId="4692"/>
    <cellStyle name="20% - Accent5 4 7 2" xfId="4693"/>
    <cellStyle name="20% - Accent5 4 8" xfId="4694"/>
    <cellStyle name="20% - Accent5 4 8 2" xfId="4695"/>
    <cellStyle name="20% - Accent5 4 9" xfId="4696"/>
    <cellStyle name="20% - Accent5 5" xfId="4697"/>
    <cellStyle name="20% - Accent5 5 2" xfId="4698"/>
    <cellStyle name="20% - Accent5 5 2 2" xfId="4699"/>
    <cellStyle name="20% - Accent5 5 2 2 2" xfId="4700"/>
    <cellStyle name="20% - Accent5 5 2 2 2 2" xfId="4701"/>
    <cellStyle name="20% - Accent5 5 2 2 2 2 2" xfId="4702"/>
    <cellStyle name="20% - Accent5 5 2 2 2 2 2 2" xfId="4703"/>
    <cellStyle name="20% - Accent5 5 2 2 2 2 3" xfId="4704"/>
    <cellStyle name="20% - Accent5 5 2 2 2 3" xfId="4705"/>
    <cellStyle name="20% - Accent5 5 2 2 2 3 2" xfId="4706"/>
    <cellStyle name="20% - Accent5 5 2 2 2 4" xfId="4707"/>
    <cellStyle name="20% - Accent5 5 2 2 2 4 2" xfId="4708"/>
    <cellStyle name="20% - Accent5 5 2 2 2 5" xfId="4709"/>
    <cellStyle name="20% - Accent5 5 2 2 3" xfId="4710"/>
    <cellStyle name="20% - Accent5 5 2 2 3 2" xfId="4711"/>
    <cellStyle name="20% - Accent5 5 2 2 3 2 2" xfId="4712"/>
    <cellStyle name="20% - Accent5 5 2 2 3 3" xfId="4713"/>
    <cellStyle name="20% - Accent5 5 2 2 4" xfId="4714"/>
    <cellStyle name="20% - Accent5 5 2 2 4 2" xfId="4715"/>
    <cellStyle name="20% - Accent5 5 2 2 5" xfId="4716"/>
    <cellStyle name="20% - Accent5 5 2 2 5 2" xfId="4717"/>
    <cellStyle name="20% - Accent5 5 2 2 6" xfId="4718"/>
    <cellStyle name="20% - Accent5 5 2 3" xfId="4719"/>
    <cellStyle name="20% - Accent5 5 2 3 2" xfId="4720"/>
    <cellStyle name="20% - Accent5 5 2 3 2 2" xfId="4721"/>
    <cellStyle name="20% - Accent5 5 2 3 2 2 2" xfId="4722"/>
    <cellStyle name="20% - Accent5 5 2 3 2 3" xfId="4723"/>
    <cellStyle name="20% - Accent5 5 2 3 3" xfId="4724"/>
    <cellStyle name="20% - Accent5 5 2 3 3 2" xfId="4725"/>
    <cellStyle name="20% - Accent5 5 2 3 4" xfId="4726"/>
    <cellStyle name="20% - Accent5 5 2 3 4 2" xfId="4727"/>
    <cellStyle name="20% - Accent5 5 2 3 5" xfId="4728"/>
    <cellStyle name="20% - Accent5 5 2 4" xfId="4729"/>
    <cellStyle name="20% - Accent5 5 2 4 2" xfId="4730"/>
    <cellStyle name="20% - Accent5 5 2 4 2 2" xfId="4731"/>
    <cellStyle name="20% - Accent5 5 2 4 3" xfId="4732"/>
    <cellStyle name="20% - Accent5 5 2 5" xfId="4733"/>
    <cellStyle name="20% - Accent5 5 2 5 2" xfId="4734"/>
    <cellStyle name="20% - Accent5 5 2 6" xfId="4735"/>
    <cellStyle name="20% - Accent5 5 2 6 2" xfId="4736"/>
    <cellStyle name="20% - Accent5 5 2 7" xfId="4737"/>
    <cellStyle name="20% - Accent5 5 3" xfId="4738"/>
    <cellStyle name="20% - Accent5 5 3 2" xfId="4739"/>
    <cellStyle name="20% - Accent5 5 3 2 2" xfId="4740"/>
    <cellStyle name="20% - Accent5 5 3 2 2 2" xfId="4741"/>
    <cellStyle name="20% - Accent5 5 3 2 2 2 2" xfId="4742"/>
    <cellStyle name="20% - Accent5 5 3 2 2 3" xfId="4743"/>
    <cellStyle name="20% - Accent5 5 3 2 3" xfId="4744"/>
    <cellStyle name="20% - Accent5 5 3 2 3 2" xfId="4745"/>
    <cellStyle name="20% - Accent5 5 3 2 4" xfId="4746"/>
    <cellStyle name="20% - Accent5 5 3 2 4 2" xfId="4747"/>
    <cellStyle name="20% - Accent5 5 3 2 5" xfId="4748"/>
    <cellStyle name="20% - Accent5 5 3 3" xfId="4749"/>
    <cellStyle name="20% - Accent5 5 3 3 2" xfId="4750"/>
    <cellStyle name="20% - Accent5 5 3 3 2 2" xfId="4751"/>
    <cellStyle name="20% - Accent5 5 3 3 3" xfId="4752"/>
    <cellStyle name="20% - Accent5 5 3 4" xfId="4753"/>
    <cellStyle name="20% - Accent5 5 3 4 2" xfId="4754"/>
    <cellStyle name="20% - Accent5 5 3 5" xfId="4755"/>
    <cellStyle name="20% - Accent5 5 3 5 2" xfId="4756"/>
    <cellStyle name="20% - Accent5 5 3 6" xfId="4757"/>
    <cellStyle name="20% - Accent5 5 4" xfId="4758"/>
    <cellStyle name="20% - Accent5 5 4 2" xfId="4759"/>
    <cellStyle name="20% - Accent5 5 4 2 2" xfId="4760"/>
    <cellStyle name="20% - Accent5 5 4 2 2 2" xfId="4761"/>
    <cellStyle name="20% - Accent5 5 4 2 3" xfId="4762"/>
    <cellStyle name="20% - Accent5 5 4 3" xfId="4763"/>
    <cellStyle name="20% - Accent5 5 4 3 2" xfId="4764"/>
    <cellStyle name="20% - Accent5 5 4 4" xfId="4765"/>
    <cellStyle name="20% - Accent5 5 4 4 2" xfId="4766"/>
    <cellStyle name="20% - Accent5 5 4 5" xfId="4767"/>
    <cellStyle name="20% - Accent5 5 5" xfId="4768"/>
    <cellStyle name="20% - Accent5 5 5 2" xfId="4769"/>
    <cellStyle name="20% - Accent5 5 5 2 2" xfId="4770"/>
    <cellStyle name="20% - Accent5 5 5 3" xfId="4771"/>
    <cellStyle name="20% - Accent5 5 6" xfId="4772"/>
    <cellStyle name="20% - Accent5 5 6 2" xfId="4773"/>
    <cellStyle name="20% - Accent5 5 7" xfId="4774"/>
    <cellStyle name="20% - Accent5 5 7 2" xfId="4775"/>
    <cellStyle name="20% - Accent5 5 8" xfId="4776"/>
    <cellStyle name="20% - Accent5 6" xfId="4777"/>
    <cellStyle name="20% - Accent5 6 2" xfId="4778"/>
    <cellStyle name="20% - Accent5 6 2 2" xfId="4779"/>
    <cellStyle name="20% - Accent5 6 2 2 2" xfId="4780"/>
    <cellStyle name="20% - Accent5 6 2 2 2 2" xfId="4781"/>
    <cellStyle name="20% - Accent5 6 2 2 2 2 2" xfId="4782"/>
    <cellStyle name="20% - Accent5 6 2 2 2 3" xfId="4783"/>
    <cellStyle name="20% - Accent5 6 2 2 3" xfId="4784"/>
    <cellStyle name="20% - Accent5 6 2 2 3 2" xfId="4785"/>
    <cellStyle name="20% - Accent5 6 2 2 4" xfId="4786"/>
    <cellStyle name="20% - Accent5 6 2 2 4 2" xfId="4787"/>
    <cellStyle name="20% - Accent5 6 2 2 5" xfId="4788"/>
    <cellStyle name="20% - Accent5 6 2 3" xfId="4789"/>
    <cellStyle name="20% - Accent5 6 2 3 2" xfId="4790"/>
    <cellStyle name="20% - Accent5 6 2 3 2 2" xfId="4791"/>
    <cellStyle name="20% - Accent5 6 2 3 3" xfId="4792"/>
    <cellStyle name="20% - Accent5 6 2 4" xfId="4793"/>
    <cellStyle name="20% - Accent5 6 2 4 2" xfId="4794"/>
    <cellStyle name="20% - Accent5 6 2 5" xfId="4795"/>
    <cellStyle name="20% - Accent5 6 2 5 2" xfId="4796"/>
    <cellStyle name="20% - Accent5 6 2 6" xfId="4797"/>
    <cellStyle name="20% - Accent5 6 3" xfId="4798"/>
    <cellStyle name="20% - Accent5 6 3 2" xfId="4799"/>
    <cellStyle name="20% - Accent5 6 3 2 2" xfId="4800"/>
    <cellStyle name="20% - Accent5 6 3 2 2 2" xfId="4801"/>
    <cellStyle name="20% - Accent5 6 3 2 3" xfId="4802"/>
    <cellStyle name="20% - Accent5 6 3 3" xfId="4803"/>
    <cellStyle name="20% - Accent5 6 3 3 2" xfId="4804"/>
    <cellStyle name="20% - Accent5 6 3 4" xfId="4805"/>
    <cellStyle name="20% - Accent5 6 3 4 2" xfId="4806"/>
    <cellStyle name="20% - Accent5 6 3 5" xfId="4807"/>
    <cellStyle name="20% - Accent5 6 4" xfId="4808"/>
    <cellStyle name="20% - Accent5 6 4 2" xfId="4809"/>
    <cellStyle name="20% - Accent5 6 4 2 2" xfId="4810"/>
    <cellStyle name="20% - Accent5 6 4 3" xfId="4811"/>
    <cellStyle name="20% - Accent5 6 5" xfId="4812"/>
    <cellStyle name="20% - Accent5 6 5 2" xfId="4813"/>
    <cellStyle name="20% - Accent5 6 6" xfId="4814"/>
    <cellStyle name="20% - Accent5 6 6 2" xfId="4815"/>
    <cellStyle name="20% - Accent5 6 7" xfId="4816"/>
    <cellStyle name="20% - Accent5 7" xfId="4817"/>
    <cellStyle name="20% - Accent5 7 2" xfId="4818"/>
    <cellStyle name="20% - Accent5 7 2 2" xfId="4819"/>
    <cellStyle name="20% - Accent5 7 2 2 2" xfId="4820"/>
    <cellStyle name="20% - Accent5 7 2 2 2 2" xfId="4821"/>
    <cellStyle name="20% - Accent5 7 2 2 3" xfId="4822"/>
    <cellStyle name="20% - Accent5 7 2 3" xfId="4823"/>
    <cellStyle name="20% - Accent5 7 2 3 2" xfId="4824"/>
    <cellStyle name="20% - Accent5 7 2 4" xfId="4825"/>
    <cellStyle name="20% - Accent5 7 2 4 2" xfId="4826"/>
    <cellStyle name="20% - Accent5 7 2 5" xfId="4827"/>
    <cellStyle name="20% - Accent5 7 3" xfId="4828"/>
    <cellStyle name="20% - Accent5 7 3 2" xfId="4829"/>
    <cellStyle name="20% - Accent5 7 3 2 2" xfId="4830"/>
    <cellStyle name="20% - Accent5 7 3 3" xfId="4831"/>
    <cellStyle name="20% - Accent5 7 4" xfId="4832"/>
    <cellStyle name="20% - Accent5 7 4 2" xfId="4833"/>
    <cellStyle name="20% - Accent5 7 5" xfId="4834"/>
    <cellStyle name="20% - Accent5 7 5 2" xfId="4835"/>
    <cellStyle name="20% - Accent5 7 6" xfId="4836"/>
    <cellStyle name="20% - Accent5 8" xfId="4837"/>
    <cellStyle name="20% - Accent5 8 2" xfId="4838"/>
    <cellStyle name="20% - Accent5 8 2 2" xfId="4839"/>
    <cellStyle name="20% - Accent5 8 2 2 2" xfId="4840"/>
    <cellStyle name="20% - Accent5 8 2 3" xfId="4841"/>
    <cellStyle name="20% - Accent5 8 3" xfId="4842"/>
    <cellStyle name="20% - Accent5 8 3 2" xfId="4843"/>
    <cellStyle name="20% - Accent5 8 4" xfId="4844"/>
    <cellStyle name="20% - Accent5 8 4 2" xfId="4845"/>
    <cellStyle name="20% - Accent5 8 5" xfId="4846"/>
    <cellStyle name="20% - Accent5 9" xfId="4847"/>
    <cellStyle name="20% - Accent5 9 2" xfId="4848"/>
    <cellStyle name="20% - Accent5 9 2 2" xfId="4849"/>
    <cellStyle name="20% - Accent5 9 3" xfId="4850"/>
    <cellStyle name="20% - Accent6 10" xfId="4851"/>
    <cellStyle name="20% - Accent6 10 2" xfId="4852"/>
    <cellStyle name="20% - Accent6 11" xfId="4853"/>
    <cellStyle name="20% - Accent6 11 2" xfId="4854"/>
    <cellStyle name="20% - Accent6 12" xfId="4855"/>
    <cellStyle name="20% - Accent6 2" xfId="4856"/>
    <cellStyle name="20% - Accent6 2 10" xfId="4857"/>
    <cellStyle name="20% - Accent6 2 2" xfId="4858"/>
    <cellStyle name="20% - Accent6 2 2 2" xfId="4859"/>
    <cellStyle name="20% - Accent6 2 2 2 2" xfId="4860"/>
    <cellStyle name="20% - Accent6 2 2 2 2 2" xfId="4861"/>
    <cellStyle name="20% - Accent6 2 2 2 2 2 2" xfId="4862"/>
    <cellStyle name="20% - Accent6 2 2 2 2 2 2 2" xfId="4863"/>
    <cellStyle name="20% - Accent6 2 2 2 2 2 2 2 2" xfId="4864"/>
    <cellStyle name="20% - Accent6 2 2 2 2 2 2 2 2 2" xfId="4865"/>
    <cellStyle name="20% - Accent6 2 2 2 2 2 2 2 3" xfId="4866"/>
    <cellStyle name="20% - Accent6 2 2 2 2 2 2 3" xfId="4867"/>
    <cellStyle name="20% - Accent6 2 2 2 2 2 2 3 2" xfId="4868"/>
    <cellStyle name="20% - Accent6 2 2 2 2 2 2 4" xfId="4869"/>
    <cellStyle name="20% - Accent6 2 2 2 2 2 2 4 2" xfId="4870"/>
    <cellStyle name="20% - Accent6 2 2 2 2 2 2 5" xfId="4871"/>
    <cellStyle name="20% - Accent6 2 2 2 2 2 3" xfId="4872"/>
    <cellStyle name="20% - Accent6 2 2 2 2 2 3 2" xfId="4873"/>
    <cellStyle name="20% - Accent6 2 2 2 2 2 3 2 2" xfId="4874"/>
    <cellStyle name="20% - Accent6 2 2 2 2 2 3 3" xfId="4875"/>
    <cellStyle name="20% - Accent6 2 2 2 2 2 4" xfId="4876"/>
    <cellStyle name="20% - Accent6 2 2 2 2 2 4 2" xfId="4877"/>
    <cellStyle name="20% - Accent6 2 2 2 2 2 5" xfId="4878"/>
    <cellStyle name="20% - Accent6 2 2 2 2 2 5 2" xfId="4879"/>
    <cellStyle name="20% - Accent6 2 2 2 2 2 6" xfId="4880"/>
    <cellStyle name="20% - Accent6 2 2 2 2 3" xfId="4881"/>
    <cellStyle name="20% - Accent6 2 2 2 2 3 2" xfId="4882"/>
    <cellStyle name="20% - Accent6 2 2 2 2 3 2 2" xfId="4883"/>
    <cellStyle name="20% - Accent6 2 2 2 2 3 2 2 2" xfId="4884"/>
    <cellStyle name="20% - Accent6 2 2 2 2 3 2 3" xfId="4885"/>
    <cellStyle name="20% - Accent6 2 2 2 2 3 3" xfId="4886"/>
    <cellStyle name="20% - Accent6 2 2 2 2 3 3 2" xfId="4887"/>
    <cellStyle name="20% - Accent6 2 2 2 2 3 4" xfId="4888"/>
    <cellStyle name="20% - Accent6 2 2 2 2 3 4 2" xfId="4889"/>
    <cellStyle name="20% - Accent6 2 2 2 2 3 5" xfId="4890"/>
    <cellStyle name="20% - Accent6 2 2 2 2 4" xfId="4891"/>
    <cellStyle name="20% - Accent6 2 2 2 2 4 2" xfId="4892"/>
    <cellStyle name="20% - Accent6 2 2 2 2 4 2 2" xfId="4893"/>
    <cellStyle name="20% - Accent6 2 2 2 2 4 3" xfId="4894"/>
    <cellStyle name="20% - Accent6 2 2 2 2 5" xfId="4895"/>
    <cellStyle name="20% - Accent6 2 2 2 2 5 2" xfId="4896"/>
    <cellStyle name="20% - Accent6 2 2 2 2 6" xfId="4897"/>
    <cellStyle name="20% - Accent6 2 2 2 2 6 2" xfId="4898"/>
    <cellStyle name="20% - Accent6 2 2 2 2 7" xfId="4899"/>
    <cellStyle name="20% - Accent6 2 2 2 3" xfId="4900"/>
    <cellStyle name="20% - Accent6 2 2 2 3 2" xfId="4901"/>
    <cellStyle name="20% - Accent6 2 2 2 3 2 2" xfId="4902"/>
    <cellStyle name="20% - Accent6 2 2 2 3 2 2 2" xfId="4903"/>
    <cellStyle name="20% - Accent6 2 2 2 3 2 2 2 2" xfId="4904"/>
    <cellStyle name="20% - Accent6 2 2 2 3 2 2 3" xfId="4905"/>
    <cellStyle name="20% - Accent6 2 2 2 3 2 3" xfId="4906"/>
    <cellStyle name="20% - Accent6 2 2 2 3 2 3 2" xfId="4907"/>
    <cellStyle name="20% - Accent6 2 2 2 3 2 4" xfId="4908"/>
    <cellStyle name="20% - Accent6 2 2 2 3 2 4 2" xfId="4909"/>
    <cellStyle name="20% - Accent6 2 2 2 3 2 5" xfId="4910"/>
    <cellStyle name="20% - Accent6 2 2 2 3 3" xfId="4911"/>
    <cellStyle name="20% - Accent6 2 2 2 3 3 2" xfId="4912"/>
    <cellStyle name="20% - Accent6 2 2 2 3 3 2 2" xfId="4913"/>
    <cellStyle name="20% - Accent6 2 2 2 3 3 3" xfId="4914"/>
    <cellStyle name="20% - Accent6 2 2 2 3 4" xfId="4915"/>
    <cellStyle name="20% - Accent6 2 2 2 3 4 2" xfId="4916"/>
    <cellStyle name="20% - Accent6 2 2 2 3 5" xfId="4917"/>
    <cellStyle name="20% - Accent6 2 2 2 3 5 2" xfId="4918"/>
    <cellStyle name="20% - Accent6 2 2 2 3 6" xfId="4919"/>
    <cellStyle name="20% - Accent6 2 2 2 4" xfId="4920"/>
    <cellStyle name="20% - Accent6 2 2 2 4 2" xfId="4921"/>
    <cellStyle name="20% - Accent6 2 2 2 4 2 2" xfId="4922"/>
    <cellStyle name="20% - Accent6 2 2 2 4 2 2 2" xfId="4923"/>
    <cellStyle name="20% - Accent6 2 2 2 4 2 3" xfId="4924"/>
    <cellStyle name="20% - Accent6 2 2 2 4 3" xfId="4925"/>
    <cellStyle name="20% - Accent6 2 2 2 4 3 2" xfId="4926"/>
    <cellStyle name="20% - Accent6 2 2 2 4 4" xfId="4927"/>
    <cellStyle name="20% - Accent6 2 2 2 4 4 2" xfId="4928"/>
    <cellStyle name="20% - Accent6 2 2 2 4 5" xfId="4929"/>
    <cellStyle name="20% - Accent6 2 2 2 5" xfId="4930"/>
    <cellStyle name="20% - Accent6 2 2 2 5 2" xfId="4931"/>
    <cellStyle name="20% - Accent6 2 2 2 5 2 2" xfId="4932"/>
    <cellStyle name="20% - Accent6 2 2 2 5 3" xfId="4933"/>
    <cellStyle name="20% - Accent6 2 2 2 6" xfId="4934"/>
    <cellStyle name="20% - Accent6 2 2 2 6 2" xfId="4935"/>
    <cellStyle name="20% - Accent6 2 2 2 7" xfId="4936"/>
    <cellStyle name="20% - Accent6 2 2 2 7 2" xfId="4937"/>
    <cellStyle name="20% - Accent6 2 2 2 8" xfId="4938"/>
    <cellStyle name="20% - Accent6 2 2 3" xfId="4939"/>
    <cellStyle name="20% - Accent6 2 2 3 2" xfId="4940"/>
    <cellStyle name="20% - Accent6 2 2 3 2 2" xfId="4941"/>
    <cellStyle name="20% - Accent6 2 2 3 2 2 2" xfId="4942"/>
    <cellStyle name="20% - Accent6 2 2 3 2 2 2 2" xfId="4943"/>
    <cellStyle name="20% - Accent6 2 2 3 2 2 2 2 2" xfId="4944"/>
    <cellStyle name="20% - Accent6 2 2 3 2 2 2 3" xfId="4945"/>
    <cellStyle name="20% - Accent6 2 2 3 2 2 3" xfId="4946"/>
    <cellStyle name="20% - Accent6 2 2 3 2 2 3 2" xfId="4947"/>
    <cellStyle name="20% - Accent6 2 2 3 2 2 4" xfId="4948"/>
    <cellStyle name="20% - Accent6 2 2 3 2 2 4 2" xfId="4949"/>
    <cellStyle name="20% - Accent6 2 2 3 2 2 5" xfId="4950"/>
    <cellStyle name="20% - Accent6 2 2 3 2 3" xfId="4951"/>
    <cellStyle name="20% - Accent6 2 2 3 2 3 2" xfId="4952"/>
    <cellStyle name="20% - Accent6 2 2 3 2 3 2 2" xfId="4953"/>
    <cellStyle name="20% - Accent6 2 2 3 2 3 3" xfId="4954"/>
    <cellStyle name="20% - Accent6 2 2 3 2 4" xfId="4955"/>
    <cellStyle name="20% - Accent6 2 2 3 2 4 2" xfId="4956"/>
    <cellStyle name="20% - Accent6 2 2 3 2 5" xfId="4957"/>
    <cellStyle name="20% - Accent6 2 2 3 2 5 2" xfId="4958"/>
    <cellStyle name="20% - Accent6 2 2 3 2 6" xfId="4959"/>
    <cellStyle name="20% - Accent6 2 2 3 3" xfId="4960"/>
    <cellStyle name="20% - Accent6 2 2 3 3 2" xfId="4961"/>
    <cellStyle name="20% - Accent6 2 2 3 3 2 2" xfId="4962"/>
    <cellStyle name="20% - Accent6 2 2 3 3 2 2 2" xfId="4963"/>
    <cellStyle name="20% - Accent6 2 2 3 3 2 3" xfId="4964"/>
    <cellStyle name="20% - Accent6 2 2 3 3 3" xfId="4965"/>
    <cellStyle name="20% - Accent6 2 2 3 3 3 2" xfId="4966"/>
    <cellStyle name="20% - Accent6 2 2 3 3 4" xfId="4967"/>
    <cellStyle name="20% - Accent6 2 2 3 3 4 2" xfId="4968"/>
    <cellStyle name="20% - Accent6 2 2 3 3 5" xfId="4969"/>
    <cellStyle name="20% - Accent6 2 2 3 4" xfId="4970"/>
    <cellStyle name="20% - Accent6 2 2 3 4 2" xfId="4971"/>
    <cellStyle name="20% - Accent6 2 2 3 4 2 2" xfId="4972"/>
    <cellStyle name="20% - Accent6 2 2 3 4 3" xfId="4973"/>
    <cellStyle name="20% - Accent6 2 2 3 5" xfId="4974"/>
    <cellStyle name="20% - Accent6 2 2 3 5 2" xfId="4975"/>
    <cellStyle name="20% - Accent6 2 2 3 6" xfId="4976"/>
    <cellStyle name="20% - Accent6 2 2 3 6 2" xfId="4977"/>
    <cellStyle name="20% - Accent6 2 2 3 7" xfId="4978"/>
    <cellStyle name="20% - Accent6 2 2 4" xfId="4979"/>
    <cellStyle name="20% - Accent6 2 2 4 2" xfId="4980"/>
    <cellStyle name="20% - Accent6 2 2 4 2 2" xfId="4981"/>
    <cellStyle name="20% - Accent6 2 2 4 2 2 2" xfId="4982"/>
    <cellStyle name="20% - Accent6 2 2 4 2 2 2 2" xfId="4983"/>
    <cellStyle name="20% - Accent6 2 2 4 2 2 3" xfId="4984"/>
    <cellStyle name="20% - Accent6 2 2 4 2 3" xfId="4985"/>
    <cellStyle name="20% - Accent6 2 2 4 2 3 2" xfId="4986"/>
    <cellStyle name="20% - Accent6 2 2 4 2 4" xfId="4987"/>
    <cellStyle name="20% - Accent6 2 2 4 2 4 2" xfId="4988"/>
    <cellStyle name="20% - Accent6 2 2 4 2 5" xfId="4989"/>
    <cellStyle name="20% - Accent6 2 2 4 3" xfId="4990"/>
    <cellStyle name="20% - Accent6 2 2 4 3 2" xfId="4991"/>
    <cellStyle name="20% - Accent6 2 2 4 3 2 2" xfId="4992"/>
    <cellStyle name="20% - Accent6 2 2 4 3 3" xfId="4993"/>
    <cellStyle name="20% - Accent6 2 2 4 4" xfId="4994"/>
    <cellStyle name="20% - Accent6 2 2 4 4 2" xfId="4995"/>
    <cellStyle name="20% - Accent6 2 2 4 5" xfId="4996"/>
    <cellStyle name="20% - Accent6 2 2 4 5 2" xfId="4997"/>
    <cellStyle name="20% - Accent6 2 2 4 6" xfId="4998"/>
    <cellStyle name="20% - Accent6 2 2 5" xfId="4999"/>
    <cellStyle name="20% - Accent6 2 2 5 2" xfId="5000"/>
    <cellStyle name="20% - Accent6 2 2 5 2 2" xfId="5001"/>
    <cellStyle name="20% - Accent6 2 2 5 2 2 2" xfId="5002"/>
    <cellStyle name="20% - Accent6 2 2 5 2 3" xfId="5003"/>
    <cellStyle name="20% - Accent6 2 2 5 3" xfId="5004"/>
    <cellStyle name="20% - Accent6 2 2 5 3 2" xfId="5005"/>
    <cellStyle name="20% - Accent6 2 2 5 4" xfId="5006"/>
    <cellStyle name="20% - Accent6 2 2 5 4 2" xfId="5007"/>
    <cellStyle name="20% - Accent6 2 2 5 5" xfId="5008"/>
    <cellStyle name="20% - Accent6 2 2 6" xfId="5009"/>
    <cellStyle name="20% - Accent6 2 2 6 2" xfId="5010"/>
    <cellStyle name="20% - Accent6 2 2 6 2 2" xfId="5011"/>
    <cellStyle name="20% - Accent6 2 2 6 3" xfId="5012"/>
    <cellStyle name="20% - Accent6 2 2 7" xfId="5013"/>
    <cellStyle name="20% - Accent6 2 2 7 2" xfId="5014"/>
    <cellStyle name="20% - Accent6 2 2 8" xfId="5015"/>
    <cellStyle name="20% - Accent6 2 2 8 2" xfId="5016"/>
    <cellStyle name="20% - Accent6 2 2 9" xfId="5017"/>
    <cellStyle name="20% - Accent6 2 3" xfId="5018"/>
    <cellStyle name="20% - Accent6 2 3 2" xfId="5019"/>
    <cellStyle name="20% - Accent6 2 3 2 2" xfId="5020"/>
    <cellStyle name="20% - Accent6 2 3 2 2 2" xfId="5021"/>
    <cellStyle name="20% - Accent6 2 3 2 2 2 2" xfId="5022"/>
    <cellStyle name="20% - Accent6 2 3 2 2 2 2 2" xfId="5023"/>
    <cellStyle name="20% - Accent6 2 3 2 2 2 2 2 2" xfId="5024"/>
    <cellStyle name="20% - Accent6 2 3 2 2 2 2 3" xfId="5025"/>
    <cellStyle name="20% - Accent6 2 3 2 2 2 3" xfId="5026"/>
    <cellStyle name="20% - Accent6 2 3 2 2 2 3 2" xfId="5027"/>
    <cellStyle name="20% - Accent6 2 3 2 2 2 4" xfId="5028"/>
    <cellStyle name="20% - Accent6 2 3 2 2 2 4 2" xfId="5029"/>
    <cellStyle name="20% - Accent6 2 3 2 2 2 5" xfId="5030"/>
    <cellStyle name="20% - Accent6 2 3 2 2 3" xfId="5031"/>
    <cellStyle name="20% - Accent6 2 3 2 2 3 2" xfId="5032"/>
    <cellStyle name="20% - Accent6 2 3 2 2 3 2 2" xfId="5033"/>
    <cellStyle name="20% - Accent6 2 3 2 2 3 3" xfId="5034"/>
    <cellStyle name="20% - Accent6 2 3 2 2 4" xfId="5035"/>
    <cellStyle name="20% - Accent6 2 3 2 2 4 2" xfId="5036"/>
    <cellStyle name="20% - Accent6 2 3 2 2 5" xfId="5037"/>
    <cellStyle name="20% - Accent6 2 3 2 2 5 2" xfId="5038"/>
    <cellStyle name="20% - Accent6 2 3 2 2 6" xfId="5039"/>
    <cellStyle name="20% - Accent6 2 3 2 3" xfId="5040"/>
    <cellStyle name="20% - Accent6 2 3 2 3 2" xfId="5041"/>
    <cellStyle name="20% - Accent6 2 3 2 3 2 2" xfId="5042"/>
    <cellStyle name="20% - Accent6 2 3 2 3 2 2 2" xfId="5043"/>
    <cellStyle name="20% - Accent6 2 3 2 3 2 3" xfId="5044"/>
    <cellStyle name="20% - Accent6 2 3 2 3 3" xfId="5045"/>
    <cellStyle name="20% - Accent6 2 3 2 3 3 2" xfId="5046"/>
    <cellStyle name="20% - Accent6 2 3 2 3 4" xfId="5047"/>
    <cellStyle name="20% - Accent6 2 3 2 3 4 2" xfId="5048"/>
    <cellStyle name="20% - Accent6 2 3 2 3 5" xfId="5049"/>
    <cellStyle name="20% - Accent6 2 3 2 4" xfId="5050"/>
    <cellStyle name="20% - Accent6 2 3 2 4 2" xfId="5051"/>
    <cellStyle name="20% - Accent6 2 3 2 4 2 2" xfId="5052"/>
    <cellStyle name="20% - Accent6 2 3 2 4 3" xfId="5053"/>
    <cellStyle name="20% - Accent6 2 3 2 5" xfId="5054"/>
    <cellStyle name="20% - Accent6 2 3 2 5 2" xfId="5055"/>
    <cellStyle name="20% - Accent6 2 3 2 6" xfId="5056"/>
    <cellStyle name="20% - Accent6 2 3 2 6 2" xfId="5057"/>
    <cellStyle name="20% - Accent6 2 3 2 7" xfId="5058"/>
    <cellStyle name="20% - Accent6 2 3 3" xfId="5059"/>
    <cellStyle name="20% - Accent6 2 3 3 2" xfId="5060"/>
    <cellStyle name="20% - Accent6 2 3 3 2 2" xfId="5061"/>
    <cellStyle name="20% - Accent6 2 3 3 2 2 2" xfId="5062"/>
    <cellStyle name="20% - Accent6 2 3 3 2 2 2 2" xfId="5063"/>
    <cellStyle name="20% - Accent6 2 3 3 2 2 3" xfId="5064"/>
    <cellStyle name="20% - Accent6 2 3 3 2 3" xfId="5065"/>
    <cellStyle name="20% - Accent6 2 3 3 2 3 2" xfId="5066"/>
    <cellStyle name="20% - Accent6 2 3 3 2 4" xfId="5067"/>
    <cellStyle name="20% - Accent6 2 3 3 2 4 2" xfId="5068"/>
    <cellStyle name="20% - Accent6 2 3 3 2 5" xfId="5069"/>
    <cellStyle name="20% - Accent6 2 3 3 3" xfId="5070"/>
    <cellStyle name="20% - Accent6 2 3 3 3 2" xfId="5071"/>
    <cellStyle name="20% - Accent6 2 3 3 3 2 2" xfId="5072"/>
    <cellStyle name="20% - Accent6 2 3 3 3 3" xfId="5073"/>
    <cellStyle name="20% - Accent6 2 3 3 4" xfId="5074"/>
    <cellStyle name="20% - Accent6 2 3 3 4 2" xfId="5075"/>
    <cellStyle name="20% - Accent6 2 3 3 5" xfId="5076"/>
    <cellStyle name="20% - Accent6 2 3 3 5 2" xfId="5077"/>
    <cellStyle name="20% - Accent6 2 3 3 6" xfId="5078"/>
    <cellStyle name="20% - Accent6 2 3 4" xfId="5079"/>
    <cellStyle name="20% - Accent6 2 3 4 2" xfId="5080"/>
    <cellStyle name="20% - Accent6 2 3 4 2 2" xfId="5081"/>
    <cellStyle name="20% - Accent6 2 3 4 2 2 2" xfId="5082"/>
    <cellStyle name="20% - Accent6 2 3 4 2 3" xfId="5083"/>
    <cellStyle name="20% - Accent6 2 3 4 3" xfId="5084"/>
    <cellStyle name="20% - Accent6 2 3 4 3 2" xfId="5085"/>
    <cellStyle name="20% - Accent6 2 3 4 4" xfId="5086"/>
    <cellStyle name="20% - Accent6 2 3 4 4 2" xfId="5087"/>
    <cellStyle name="20% - Accent6 2 3 4 5" xfId="5088"/>
    <cellStyle name="20% - Accent6 2 3 5" xfId="5089"/>
    <cellStyle name="20% - Accent6 2 3 5 2" xfId="5090"/>
    <cellStyle name="20% - Accent6 2 3 5 2 2" xfId="5091"/>
    <cellStyle name="20% - Accent6 2 3 5 3" xfId="5092"/>
    <cellStyle name="20% - Accent6 2 3 6" xfId="5093"/>
    <cellStyle name="20% - Accent6 2 3 6 2" xfId="5094"/>
    <cellStyle name="20% - Accent6 2 3 7" xfId="5095"/>
    <cellStyle name="20% - Accent6 2 3 7 2" xfId="5096"/>
    <cellStyle name="20% - Accent6 2 3 8" xfId="5097"/>
    <cellStyle name="20% - Accent6 2 4" xfId="5098"/>
    <cellStyle name="20% - Accent6 2 4 2" xfId="5099"/>
    <cellStyle name="20% - Accent6 2 4 2 2" xfId="5100"/>
    <cellStyle name="20% - Accent6 2 4 2 2 2" xfId="5101"/>
    <cellStyle name="20% - Accent6 2 4 2 2 2 2" xfId="5102"/>
    <cellStyle name="20% - Accent6 2 4 2 2 2 2 2" xfId="5103"/>
    <cellStyle name="20% - Accent6 2 4 2 2 2 3" xfId="5104"/>
    <cellStyle name="20% - Accent6 2 4 2 2 3" xfId="5105"/>
    <cellStyle name="20% - Accent6 2 4 2 2 3 2" xfId="5106"/>
    <cellStyle name="20% - Accent6 2 4 2 2 4" xfId="5107"/>
    <cellStyle name="20% - Accent6 2 4 2 2 4 2" xfId="5108"/>
    <cellStyle name="20% - Accent6 2 4 2 2 5" xfId="5109"/>
    <cellStyle name="20% - Accent6 2 4 2 3" xfId="5110"/>
    <cellStyle name="20% - Accent6 2 4 2 3 2" xfId="5111"/>
    <cellStyle name="20% - Accent6 2 4 2 3 2 2" xfId="5112"/>
    <cellStyle name="20% - Accent6 2 4 2 3 3" xfId="5113"/>
    <cellStyle name="20% - Accent6 2 4 2 4" xfId="5114"/>
    <cellStyle name="20% - Accent6 2 4 2 4 2" xfId="5115"/>
    <cellStyle name="20% - Accent6 2 4 2 5" xfId="5116"/>
    <cellStyle name="20% - Accent6 2 4 2 5 2" xfId="5117"/>
    <cellStyle name="20% - Accent6 2 4 2 6" xfId="5118"/>
    <cellStyle name="20% - Accent6 2 4 3" xfId="5119"/>
    <cellStyle name="20% - Accent6 2 4 3 2" xfId="5120"/>
    <cellStyle name="20% - Accent6 2 4 3 2 2" xfId="5121"/>
    <cellStyle name="20% - Accent6 2 4 3 2 2 2" xfId="5122"/>
    <cellStyle name="20% - Accent6 2 4 3 2 3" xfId="5123"/>
    <cellStyle name="20% - Accent6 2 4 3 3" xfId="5124"/>
    <cellStyle name="20% - Accent6 2 4 3 3 2" xfId="5125"/>
    <cellStyle name="20% - Accent6 2 4 3 4" xfId="5126"/>
    <cellStyle name="20% - Accent6 2 4 3 4 2" xfId="5127"/>
    <cellStyle name="20% - Accent6 2 4 3 5" xfId="5128"/>
    <cellStyle name="20% - Accent6 2 4 4" xfId="5129"/>
    <cellStyle name="20% - Accent6 2 4 4 2" xfId="5130"/>
    <cellStyle name="20% - Accent6 2 4 4 2 2" xfId="5131"/>
    <cellStyle name="20% - Accent6 2 4 4 3" xfId="5132"/>
    <cellStyle name="20% - Accent6 2 4 5" xfId="5133"/>
    <cellStyle name="20% - Accent6 2 4 5 2" xfId="5134"/>
    <cellStyle name="20% - Accent6 2 4 6" xfId="5135"/>
    <cellStyle name="20% - Accent6 2 4 6 2" xfId="5136"/>
    <cellStyle name="20% - Accent6 2 4 7" xfId="5137"/>
    <cellStyle name="20% - Accent6 2 5" xfId="5138"/>
    <cellStyle name="20% - Accent6 2 5 2" xfId="5139"/>
    <cellStyle name="20% - Accent6 2 5 2 2" xfId="5140"/>
    <cellStyle name="20% - Accent6 2 5 2 2 2" xfId="5141"/>
    <cellStyle name="20% - Accent6 2 5 2 2 2 2" xfId="5142"/>
    <cellStyle name="20% - Accent6 2 5 2 2 3" xfId="5143"/>
    <cellStyle name="20% - Accent6 2 5 2 3" xfId="5144"/>
    <cellStyle name="20% - Accent6 2 5 2 3 2" xfId="5145"/>
    <cellStyle name="20% - Accent6 2 5 2 4" xfId="5146"/>
    <cellStyle name="20% - Accent6 2 5 2 4 2" xfId="5147"/>
    <cellStyle name="20% - Accent6 2 5 2 5" xfId="5148"/>
    <cellStyle name="20% - Accent6 2 5 3" xfId="5149"/>
    <cellStyle name="20% - Accent6 2 5 3 2" xfId="5150"/>
    <cellStyle name="20% - Accent6 2 5 3 2 2" xfId="5151"/>
    <cellStyle name="20% - Accent6 2 5 3 3" xfId="5152"/>
    <cellStyle name="20% - Accent6 2 5 4" xfId="5153"/>
    <cellStyle name="20% - Accent6 2 5 4 2" xfId="5154"/>
    <cellStyle name="20% - Accent6 2 5 5" xfId="5155"/>
    <cellStyle name="20% - Accent6 2 5 5 2" xfId="5156"/>
    <cellStyle name="20% - Accent6 2 5 6" xfId="5157"/>
    <cellStyle name="20% - Accent6 2 6" xfId="5158"/>
    <cellStyle name="20% - Accent6 2 6 2" xfId="5159"/>
    <cellStyle name="20% - Accent6 2 6 2 2" xfId="5160"/>
    <cellStyle name="20% - Accent6 2 6 2 2 2" xfId="5161"/>
    <cellStyle name="20% - Accent6 2 6 2 3" xfId="5162"/>
    <cellStyle name="20% - Accent6 2 6 3" xfId="5163"/>
    <cellStyle name="20% - Accent6 2 6 3 2" xfId="5164"/>
    <cellStyle name="20% - Accent6 2 6 4" xfId="5165"/>
    <cellStyle name="20% - Accent6 2 6 4 2" xfId="5166"/>
    <cellStyle name="20% - Accent6 2 6 5" xfId="5167"/>
    <cellStyle name="20% - Accent6 2 7" xfId="5168"/>
    <cellStyle name="20% - Accent6 2 7 2" xfId="5169"/>
    <cellStyle name="20% - Accent6 2 7 2 2" xfId="5170"/>
    <cellStyle name="20% - Accent6 2 7 3" xfId="5171"/>
    <cellStyle name="20% - Accent6 2 8" xfId="5172"/>
    <cellStyle name="20% - Accent6 2 8 2" xfId="5173"/>
    <cellStyle name="20% - Accent6 2 9" xfId="5174"/>
    <cellStyle name="20% - Accent6 2 9 2" xfId="5175"/>
    <cellStyle name="20% - Accent6 3" xfId="5176"/>
    <cellStyle name="20% - Accent6 3 10" xfId="5177"/>
    <cellStyle name="20% - Accent6 3 2" xfId="5178"/>
    <cellStyle name="20% - Accent6 3 2 2" xfId="5179"/>
    <cellStyle name="20% - Accent6 3 2 2 2" xfId="5180"/>
    <cellStyle name="20% - Accent6 3 2 2 2 2" xfId="5181"/>
    <cellStyle name="20% - Accent6 3 2 2 2 2 2" xfId="5182"/>
    <cellStyle name="20% - Accent6 3 2 2 2 2 2 2" xfId="5183"/>
    <cellStyle name="20% - Accent6 3 2 2 2 2 2 2 2" xfId="5184"/>
    <cellStyle name="20% - Accent6 3 2 2 2 2 2 2 2 2" xfId="5185"/>
    <cellStyle name="20% - Accent6 3 2 2 2 2 2 2 3" xfId="5186"/>
    <cellStyle name="20% - Accent6 3 2 2 2 2 2 3" xfId="5187"/>
    <cellStyle name="20% - Accent6 3 2 2 2 2 2 3 2" xfId="5188"/>
    <cellStyle name="20% - Accent6 3 2 2 2 2 2 4" xfId="5189"/>
    <cellStyle name="20% - Accent6 3 2 2 2 2 2 4 2" xfId="5190"/>
    <cellStyle name="20% - Accent6 3 2 2 2 2 2 5" xfId="5191"/>
    <cellStyle name="20% - Accent6 3 2 2 2 2 3" xfId="5192"/>
    <cellStyle name="20% - Accent6 3 2 2 2 2 3 2" xfId="5193"/>
    <cellStyle name="20% - Accent6 3 2 2 2 2 3 2 2" xfId="5194"/>
    <cellStyle name="20% - Accent6 3 2 2 2 2 3 3" xfId="5195"/>
    <cellStyle name="20% - Accent6 3 2 2 2 2 4" xfId="5196"/>
    <cellStyle name="20% - Accent6 3 2 2 2 2 4 2" xfId="5197"/>
    <cellStyle name="20% - Accent6 3 2 2 2 2 5" xfId="5198"/>
    <cellStyle name="20% - Accent6 3 2 2 2 2 5 2" xfId="5199"/>
    <cellStyle name="20% - Accent6 3 2 2 2 2 6" xfId="5200"/>
    <cellStyle name="20% - Accent6 3 2 2 2 3" xfId="5201"/>
    <cellStyle name="20% - Accent6 3 2 2 2 3 2" xfId="5202"/>
    <cellStyle name="20% - Accent6 3 2 2 2 3 2 2" xfId="5203"/>
    <cellStyle name="20% - Accent6 3 2 2 2 3 2 2 2" xfId="5204"/>
    <cellStyle name="20% - Accent6 3 2 2 2 3 2 3" xfId="5205"/>
    <cellStyle name="20% - Accent6 3 2 2 2 3 3" xfId="5206"/>
    <cellStyle name="20% - Accent6 3 2 2 2 3 3 2" xfId="5207"/>
    <cellStyle name="20% - Accent6 3 2 2 2 3 4" xfId="5208"/>
    <cellStyle name="20% - Accent6 3 2 2 2 3 4 2" xfId="5209"/>
    <cellStyle name="20% - Accent6 3 2 2 2 3 5" xfId="5210"/>
    <cellStyle name="20% - Accent6 3 2 2 2 4" xfId="5211"/>
    <cellStyle name="20% - Accent6 3 2 2 2 4 2" xfId="5212"/>
    <cellStyle name="20% - Accent6 3 2 2 2 4 2 2" xfId="5213"/>
    <cellStyle name="20% - Accent6 3 2 2 2 4 3" xfId="5214"/>
    <cellStyle name="20% - Accent6 3 2 2 2 5" xfId="5215"/>
    <cellStyle name="20% - Accent6 3 2 2 2 5 2" xfId="5216"/>
    <cellStyle name="20% - Accent6 3 2 2 2 6" xfId="5217"/>
    <cellStyle name="20% - Accent6 3 2 2 2 6 2" xfId="5218"/>
    <cellStyle name="20% - Accent6 3 2 2 2 7" xfId="5219"/>
    <cellStyle name="20% - Accent6 3 2 2 3" xfId="5220"/>
    <cellStyle name="20% - Accent6 3 2 2 3 2" xfId="5221"/>
    <cellStyle name="20% - Accent6 3 2 2 3 2 2" xfId="5222"/>
    <cellStyle name="20% - Accent6 3 2 2 3 2 2 2" xfId="5223"/>
    <cellStyle name="20% - Accent6 3 2 2 3 2 2 2 2" xfId="5224"/>
    <cellStyle name="20% - Accent6 3 2 2 3 2 2 3" xfId="5225"/>
    <cellStyle name="20% - Accent6 3 2 2 3 2 3" xfId="5226"/>
    <cellStyle name="20% - Accent6 3 2 2 3 2 3 2" xfId="5227"/>
    <cellStyle name="20% - Accent6 3 2 2 3 2 4" xfId="5228"/>
    <cellStyle name="20% - Accent6 3 2 2 3 2 4 2" xfId="5229"/>
    <cellStyle name="20% - Accent6 3 2 2 3 2 5" xfId="5230"/>
    <cellStyle name="20% - Accent6 3 2 2 3 3" xfId="5231"/>
    <cellStyle name="20% - Accent6 3 2 2 3 3 2" xfId="5232"/>
    <cellStyle name="20% - Accent6 3 2 2 3 3 2 2" xfId="5233"/>
    <cellStyle name="20% - Accent6 3 2 2 3 3 3" xfId="5234"/>
    <cellStyle name="20% - Accent6 3 2 2 3 4" xfId="5235"/>
    <cellStyle name="20% - Accent6 3 2 2 3 4 2" xfId="5236"/>
    <cellStyle name="20% - Accent6 3 2 2 3 5" xfId="5237"/>
    <cellStyle name="20% - Accent6 3 2 2 3 5 2" xfId="5238"/>
    <cellStyle name="20% - Accent6 3 2 2 3 6" xfId="5239"/>
    <cellStyle name="20% - Accent6 3 2 2 4" xfId="5240"/>
    <cellStyle name="20% - Accent6 3 2 2 4 2" xfId="5241"/>
    <cellStyle name="20% - Accent6 3 2 2 4 2 2" xfId="5242"/>
    <cellStyle name="20% - Accent6 3 2 2 4 2 2 2" xfId="5243"/>
    <cellStyle name="20% - Accent6 3 2 2 4 2 3" xfId="5244"/>
    <cellStyle name="20% - Accent6 3 2 2 4 3" xfId="5245"/>
    <cellStyle name="20% - Accent6 3 2 2 4 3 2" xfId="5246"/>
    <cellStyle name="20% - Accent6 3 2 2 4 4" xfId="5247"/>
    <cellStyle name="20% - Accent6 3 2 2 4 4 2" xfId="5248"/>
    <cellStyle name="20% - Accent6 3 2 2 4 5" xfId="5249"/>
    <cellStyle name="20% - Accent6 3 2 2 5" xfId="5250"/>
    <cellStyle name="20% - Accent6 3 2 2 5 2" xfId="5251"/>
    <cellStyle name="20% - Accent6 3 2 2 5 2 2" xfId="5252"/>
    <cellStyle name="20% - Accent6 3 2 2 5 3" xfId="5253"/>
    <cellStyle name="20% - Accent6 3 2 2 6" xfId="5254"/>
    <cellStyle name="20% - Accent6 3 2 2 6 2" xfId="5255"/>
    <cellStyle name="20% - Accent6 3 2 2 7" xfId="5256"/>
    <cellStyle name="20% - Accent6 3 2 2 7 2" xfId="5257"/>
    <cellStyle name="20% - Accent6 3 2 2 8" xfId="5258"/>
    <cellStyle name="20% - Accent6 3 2 3" xfId="5259"/>
    <cellStyle name="20% - Accent6 3 2 3 2" xfId="5260"/>
    <cellStyle name="20% - Accent6 3 2 3 2 2" xfId="5261"/>
    <cellStyle name="20% - Accent6 3 2 3 2 2 2" xfId="5262"/>
    <cellStyle name="20% - Accent6 3 2 3 2 2 2 2" xfId="5263"/>
    <cellStyle name="20% - Accent6 3 2 3 2 2 2 2 2" xfId="5264"/>
    <cellStyle name="20% - Accent6 3 2 3 2 2 2 3" xfId="5265"/>
    <cellStyle name="20% - Accent6 3 2 3 2 2 3" xfId="5266"/>
    <cellStyle name="20% - Accent6 3 2 3 2 2 3 2" xfId="5267"/>
    <cellStyle name="20% - Accent6 3 2 3 2 2 4" xfId="5268"/>
    <cellStyle name="20% - Accent6 3 2 3 2 2 4 2" xfId="5269"/>
    <cellStyle name="20% - Accent6 3 2 3 2 2 5" xfId="5270"/>
    <cellStyle name="20% - Accent6 3 2 3 2 3" xfId="5271"/>
    <cellStyle name="20% - Accent6 3 2 3 2 3 2" xfId="5272"/>
    <cellStyle name="20% - Accent6 3 2 3 2 3 2 2" xfId="5273"/>
    <cellStyle name="20% - Accent6 3 2 3 2 3 3" xfId="5274"/>
    <cellStyle name="20% - Accent6 3 2 3 2 4" xfId="5275"/>
    <cellStyle name="20% - Accent6 3 2 3 2 4 2" xfId="5276"/>
    <cellStyle name="20% - Accent6 3 2 3 2 5" xfId="5277"/>
    <cellStyle name="20% - Accent6 3 2 3 2 5 2" xfId="5278"/>
    <cellStyle name="20% - Accent6 3 2 3 2 6" xfId="5279"/>
    <cellStyle name="20% - Accent6 3 2 3 3" xfId="5280"/>
    <cellStyle name="20% - Accent6 3 2 3 3 2" xfId="5281"/>
    <cellStyle name="20% - Accent6 3 2 3 3 2 2" xfId="5282"/>
    <cellStyle name="20% - Accent6 3 2 3 3 2 2 2" xfId="5283"/>
    <cellStyle name="20% - Accent6 3 2 3 3 2 3" xfId="5284"/>
    <cellStyle name="20% - Accent6 3 2 3 3 3" xfId="5285"/>
    <cellStyle name="20% - Accent6 3 2 3 3 3 2" xfId="5286"/>
    <cellStyle name="20% - Accent6 3 2 3 3 4" xfId="5287"/>
    <cellStyle name="20% - Accent6 3 2 3 3 4 2" xfId="5288"/>
    <cellStyle name="20% - Accent6 3 2 3 3 5" xfId="5289"/>
    <cellStyle name="20% - Accent6 3 2 3 4" xfId="5290"/>
    <cellStyle name="20% - Accent6 3 2 3 4 2" xfId="5291"/>
    <cellStyle name="20% - Accent6 3 2 3 4 2 2" xfId="5292"/>
    <cellStyle name="20% - Accent6 3 2 3 4 3" xfId="5293"/>
    <cellStyle name="20% - Accent6 3 2 3 5" xfId="5294"/>
    <cellStyle name="20% - Accent6 3 2 3 5 2" xfId="5295"/>
    <cellStyle name="20% - Accent6 3 2 3 6" xfId="5296"/>
    <cellStyle name="20% - Accent6 3 2 3 6 2" xfId="5297"/>
    <cellStyle name="20% - Accent6 3 2 3 7" xfId="5298"/>
    <cellStyle name="20% - Accent6 3 2 4" xfId="5299"/>
    <cellStyle name="20% - Accent6 3 2 4 2" xfId="5300"/>
    <cellStyle name="20% - Accent6 3 2 4 2 2" xfId="5301"/>
    <cellStyle name="20% - Accent6 3 2 4 2 2 2" xfId="5302"/>
    <cellStyle name="20% - Accent6 3 2 4 2 2 2 2" xfId="5303"/>
    <cellStyle name="20% - Accent6 3 2 4 2 2 3" xfId="5304"/>
    <cellStyle name="20% - Accent6 3 2 4 2 3" xfId="5305"/>
    <cellStyle name="20% - Accent6 3 2 4 2 3 2" xfId="5306"/>
    <cellStyle name="20% - Accent6 3 2 4 2 4" xfId="5307"/>
    <cellStyle name="20% - Accent6 3 2 4 2 4 2" xfId="5308"/>
    <cellStyle name="20% - Accent6 3 2 4 2 5" xfId="5309"/>
    <cellStyle name="20% - Accent6 3 2 4 3" xfId="5310"/>
    <cellStyle name="20% - Accent6 3 2 4 3 2" xfId="5311"/>
    <cellStyle name="20% - Accent6 3 2 4 3 2 2" xfId="5312"/>
    <cellStyle name="20% - Accent6 3 2 4 3 3" xfId="5313"/>
    <cellStyle name="20% - Accent6 3 2 4 4" xfId="5314"/>
    <cellStyle name="20% - Accent6 3 2 4 4 2" xfId="5315"/>
    <cellStyle name="20% - Accent6 3 2 4 5" xfId="5316"/>
    <cellStyle name="20% - Accent6 3 2 4 5 2" xfId="5317"/>
    <cellStyle name="20% - Accent6 3 2 4 6" xfId="5318"/>
    <cellStyle name="20% - Accent6 3 2 5" xfId="5319"/>
    <cellStyle name="20% - Accent6 3 2 5 2" xfId="5320"/>
    <cellStyle name="20% - Accent6 3 2 5 2 2" xfId="5321"/>
    <cellStyle name="20% - Accent6 3 2 5 2 2 2" xfId="5322"/>
    <cellStyle name="20% - Accent6 3 2 5 2 3" xfId="5323"/>
    <cellStyle name="20% - Accent6 3 2 5 3" xfId="5324"/>
    <cellStyle name="20% - Accent6 3 2 5 3 2" xfId="5325"/>
    <cellStyle name="20% - Accent6 3 2 5 4" xfId="5326"/>
    <cellStyle name="20% - Accent6 3 2 5 4 2" xfId="5327"/>
    <cellStyle name="20% - Accent6 3 2 5 5" xfId="5328"/>
    <cellStyle name="20% - Accent6 3 2 6" xfId="5329"/>
    <cellStyle name="20% - Accent6 3 2 6 2" xfId="5330"/>
    <cellStyle name="20% - Accent6 3 2 6 2 2" xfId="5331"/>
    <cellStyle name="20% - Accent6 3 2 6 3" xfId="5332"/>
    <cellStyle name="20% - Accent6 3 2 7" xfId="5333"/>
    <cellStyle name="20% - Accent6 3 2 7 2" xfId="5334"/>
    <cellStyle name="20% - Accent6 3 2 8" xfId="5335"/>
    <cellStyle name="20% - Accent6 3 2 8 2" xfId="5336"/>
    <cellStyle name="20% - Accent6 3 2 9" xfId="5337"/>
    <cellStyle name="20% - Accent6 3 3" xfId="5338"/>
    <cellStyle name="20% - Accent6 3 3 2" xfId="5339"/>
    <cellStyle name="20% - Accent6 3 3 2 2" xfId="5340"/>
    <cellStyle name="20% - Accent6 3 3 2 2 2" xfId="5341"/>
    <cellStyle name="20% - Accent6 3 3 2 2 2 2" xfId="5342"/>
    <cellStyle name="20% - Accent6 3 3 2 2 2 2 2" xfId="5343"/>
    <cellStyle name="20% - Accent6 3 3 2 2 2 2 2 2" xfId="5344"/>
    <cellStyle name="20% - Accent6 3 3 2 2 2 2 3" xfId="5345"/>
    <cellStyle name="20% - Accent6 3 3 2 2 2 3" xfId="5346"/>
    <cellStyle name="20% - Accent6 3 3 2 2 2 3 2" xfId="5347"/>
    <cellStyle name="20% - Accent6 3 3 2 2 2 4" xfId="5348"/>
    <cellStyle name="20% - Accent6 3 3 2 2 2 4 2" xfId="5349"/>
    <cellStyle name="20% - Accent6 3 3 2 2 2 5" xfId="5350"/>
    <cellStyle name="20% - Accent6 3 3 2 2 3" xfId="5351"/>
    <cellStyle name="20% - Accent6 3 3 2 2 3 2" xfId="5352"/>
    <cellStyle name="20% - Accent6 3 3 2 2 3 2 2" xfId="5353"/>
    <cellStyle name="20% - Accent6 3 3 2 2 3 3" xfId="5354"/>
    <cellStyle name="20% - Accent6 3 3 2 2 4" xfId="5355"/>
    <cellStyle name="20% - Accent6 3 3 2 2 4 2" xfId="5356"/>
    <cellStyle name="20% - Accent6 3 3 2 2 5" xfId="5357"/>
    <cellStyle name="20% - Accent6 3 3 2 2 5 2" xfId="5358"/>
    <cellStyle name="20% - Accent6 3 3 2 2 6" xfId="5359"/>
    <cellStyle name="20% - Accent6 3 3 2 3" xfId="5360"/>
    <cellStyle name="20% - Accent6 3 3 2 3 2" xfId="5361"/>
    <cellStyle name="20% - Accent6 3 3 2 3 2 2" xfId="5362"/>
    <cellStyle name="20% - Accent6 3 3 2 3 2 2 2" xfId="5363"/>
    <cellStyle name="20% - Accent6 3 3 2 3 2 3" xfId="5364"/>
    <cellStyle name="20% - Accent6 3 3 2 3 3" xfId="5365"/>
    <cellStyle name="20% - Accent6 3 3 2 3 3 2" xfId="5366"/>
    <cellStyle name="20% - Accent6 3 3 2 3 4" xfId="5367"/>
    <cellStyle name="20% - Accent6 3 3 2 3 4 2" xfId="5368"/>
    <cellStyle name="20% - Accent6 3 3 2 3 5" xfId="5369"/>
    <cellStyle name="20% - Accent6 3 3 2 4" xfId="5370"/>
    <cellStyle name="20% - Accent6 3 3 2 4 2" xfId="5371"/>
    <cellStyle name="20% - Accent6 3 3 2 4 2 2" xfId="5372"/>
    <cellStyle name="20% - Accent6 3 3 2 4 3" xfId="5373"/>
    <cellStyle name="20% - Accent6 3 3 2 5" xfId="5374"/>
    <cellStyle name="20% - Accent6 3 3 2 5 2" xfId="5375"/>
    <cellStyle name="20% - Accent6 3 3 2 6" xfId="5376"/>
    <cellStyle name="20% - Accent6 3 3 2 6 2" xfId="5377"/>
    <cellStyle name="20% - Accent6 3 3 2 7" xfId="5378"/>
    <cellStyle name="20% - Accent6 3 3 3" xfId="5379"/>
    <cellStyle name="20% - Accent6 3 3 3 2" xfId="5380"/>
    <cellStyle name="20% - Accent6 3 3 3 2 2" xfId="5381"/>
    <cellStyle name="20% - Accent6 3 3 3 2 2 2" xfId="5382"/>
    <cellStyle name="20% - Accent6 3 3 3 2 2 2 2" xfId="5383"/>
    <cellStyle name="20% - Accent6 3 3 3 2 2 3" xfId="5384"/>
    <cellStyle name="20% - Accent6 3 3 3 2 3" xfId="5385"/>
    <cellStyle name="20% - Accent6 3 3 3 2 3 2" xfId="5386"/>
    <cellStyle name="20% - Accent6 3 3 3 2 4" xfId="5387"/>
    <cellStyle name="20% - Accent6 3 3 3 2 4 2" xfId="5388"/>
    <cellStyle name="20% - Accent6 3 3 3 2 5" xfId="5389"/>
    <cellStyle name="20% - Accent6 3 3 3 3" xfId="5390"/>
    <cellStyle name="20% - Accent6 3 3 3 3 2" xfId="5391"/>
    <cellStyle name="20% - Accent6 3 3 3 3 2 2" xfId="5392"/>
    <cellStyle name="20% - Accent6 3 3 3 3 3" xfId="5393"/>
    <cellStyle name="20% - Accent6 3 3 3 4" xfId="5394"/>
    <cellStyle name="20% - Accent6 3 3 3 4 2" xfId="5395"/>
    <cellStyle name="20% - Accent6 3 3 3 5" xfId="5396"/>
    <cellStyle name="20% - Accent6 3 3 3 5 2" xfId="5397"/>
    <cellStyle name="20% - Accent6 3 3 3 6" xfId="5398"/>
    <cellStyle name="20% - Accent6 3 3 4" xfId="5399"/>
    <cellStyle name="20% - Accent6 3 3 4 2" xfId="5400"/>
    <cellStyle name="20% - Accent6 3 3 4 2 2" xfId="5401"/>
    <cellStyle name="20% - Accent6 3 3 4 2 2 2" xfId="5402"/>
    <cellStyle name="20% - Accent6 3 3 4 2 3" xfId="5403"/>
    <cellStyle name="20% - Accent6 3 3 4 3" xfId="5404"/>
    <cellStyle name="20% - Accent6 3 3 4 3 2" xfId="5405"/>
    <cellStyle name="20% - Accent6 3 3 4 4" xfId="5406"/>
    <cellStyle name="20% - Accent6 3 3 4 4 2" xfId="5407"/>
    <cellStyle name="20% - Accent6 3 3 4 5" xfId="5408"/>
    <cellStyle name="20% - Accent6 3 3 5" xfId="5409"/>
    <cellStyle name="20% - Accent6 3 3 5 2" xfId="5410"/>
    <cellStyle name="20% - Accent6 3 3 5 2 2" xfId="5411"/>
    <cellStyle name="20% - Accent6 3 3 5 3" xfId="5412"/>
    <cellStyle name="20% - Accent6 3 3 6" xfId="5413"/>
    <cellStyle name="20% - Accent6 3 3 6 2" xfId="5414"/>
    <cellStyle name="20% - Accent6 3 3 7" xfId="5415"/>
    <cellStyle name="20% - Accent6 3 3 7 2" xfId="5416"/>
    <cellStyle name="20% - Accent6 3 3 8" xfId="5417"/>
    <cellStyle name="20% - Accent6 3 4" xfId="5418"/>
    <cellStyle name="20% - Accent6 3 4 2" xfId="5419"/>
    <cellStyle name="20% - Accent6 3 4 2 2" xfId="5420"/>
    <cellStyle name="20% - Accent6 3 4 2 2 2" xfId="5421"/>
    <cellStyle name="20% - Accent6 3 4 2 2 2 2" xfId="5422"/>
    <cellStyle name="20% - Accent6 3 4 2 2 2 2 2" xfId="5423"/>
    <cellStyle name="20% - Accent6 3 4 2 2 2 3" xfId="5424"/>
    <cellStyle name="20% - Accent6 3 4 2 2 3" xfId="5425"/>
    <cellStyle name="20% - Accent6 3 4 2 2 3 2" xfId="5426"/>
    <cellStyle name="20% - Accent6 3 4 2 2 4" xfId="5427"/>
    <cellStyle name="20% - Accent6 3 4 2 2 4 2" xfId="5428"/>
    <cellStyle name="20% - Accent6 3 4 2 2 5" xfId="5429"/>
    <cellStyle name="20% - Accent6 3 4 2 3" xfId="5430"/>
    <cellStyle name="20% - Accent6 3 4 2 3 2" xfId="5431"/>
    <cellStyle name="20% - Accent6 3 4 2 3 2 2" xfId="5432"/>
    <cellStyle name="20% - Accent6 3 4 2 3 3" xfId="5433"/>
    <cellStyle name="20% - Accent6 3 4 2 4" xfId="5434"/>
    <cellStyle name="20% - Accent6 3 4 2 4 2" xfId="5435"/>
    <cellStyle name="20% - Accent6 3 4 2 5" xfId="5436"/>
    <cellStyle name="20% - Accent6 3 4 2 5 2" xfId="5437"/>
    <cellStyle name="20% - Accent6 3 4 2 6" xfId="5438"/>
    <cellStyle name="20% - Accent6 3 4 3" xfId="5439"/>
    <cellStyle name="20% - Accent6 3 4 3 2" xfId="5440"/>
    <cellStyle name="20% - Accent6 3 4 3 2 2" xfId="5441"/>
    <cellStyle name="20% - Accent6 3 4 3 2 2 2" xfId="5442"/>
    <cellStyle name="20% - Accent6 3 4 3 2 3" xfId="5443"/>
    <cellStyle name="20% - Accent6 3 4 3 3" xfId="5444"/>
    <cellStyle name="20% - Accent6 3 4 3 3 2" xfId="5445"/>
    <cellStyle name="20% - Accent6 3 4 3 4" xfId="5446"/>
    <cellStyle name="20% - Accent6 3 4 3 4 2" xfId="5447"/>
    <cellStyle name="20% - Accent6 3 4 3 5" xfId="5448"/>
    <cellStyle name="20% - Accent6 3 4 4" xfId="5449"/>
    <cellStyle name="20% - Accent6 3 4 4 2" xfId="5450"/>
    <cellStyle name="20% - Accent6 3 4 4 2 2" xfId="5451"/>
    <cellStyle name="20% - Accent6 3 4 4 3" xfId="5452"/>
    <cellStyle name="20% - Accent6 3 4 5" xfId="5453"/>
    <cellStyle name="20% - Accent6 3 4 5 2" xfId="5454"/>
    <cellStyle name="20% - Accent6 3 4 6" xfId="5455"/>
    <cellStyle name="20% - Accent6 3 4 6 2" xfId="5456"/>
    <cellStyle name="20% - Accent6 3 4 7" xfId="5457"/>
    <cellStyle name="20% - Accent6 3 5" xfId="5458"/>
    <cellStyle name="20% - Accent6 3 5 2" xfId="5459"/>
    <cellStyle name="20% - Accent6 3 5 2 2" xfId="5460"/>
    <cellStyle name="20% - Accent6 3 5 2 2 2" xfId="5461"/>
    <cellStyle name="20% - Accent6 3 5 2 2 2 2" xfId="5462"/>
    <cellStyle name="20% - Accent6 3 5 2 2 3" xfId="5463"/>
    <cellStyle name="20% - Accent6 3 5 2 3" xfId="5464"/>
    <cellStyle name="20% - Accent6 3 5 2 3 2" xfId="5465"/>
    <cellStyle name="20% - Accent6 3 5 2 4" xfId="5466"/>
    <cellStyle name="20% - Accent6 3 5 2 4 2" xfId="5467"/>
    <cellStyle name="20% - Accent6 3 5 2 5" xfId="5468"/>
    <cellStyle name="20% - Accent6 3 5 3" xfId="5469"/>
    <cellStyle name="20% - Accent6 3 5 3 2" xfId="5470"/>
    <cellStyle name="20% - Accent6 3 5 3 2 2" xfId="5471"/>
    <cellStyle name="20% - Accent6 3 5 3 3" xfId="5472"/>
    <cellStyle name="20% - Accent6 3 5 4" xfId="5473"/>
    <cellStyle name="20% - Accent6 3 5 4 2" xfId="5474"/>
    <cellStyle name="20% - Accent6 3 5 5" xfId="5475"/>
    <cellStyle name="20% - Accent6 3 5 5 2" xfId="5476"/>
    <cellStyle name="20% - Accent6 3 5 6" xfId="5477"/>
    <cellStyle name="20% - Accent6 3 6" xfId="5478"/>
    <cellStyle name="20% - Accent6 3 6 2" xfId="5479"/>
    <cellStyle name="20% - Accent6 3 6 2 2" xfId="5480"/>
    <cellStyle name="20% - Accent6 3 6 2 2 2" xfId="5481"/>
    <cellStyle name="20% - Accent6 3 6 2 3" xfId="5482"/>
    <cellStyle name="20% - Accent6 3 6 3" xfId="5483"/>
    <cellStyle name="20% - Accent6 3 6 3 2" xfId="5484"/>
    <cellStyle name="20% - Accent6 3 6 4" xfId="5485"/>
    <cellStyle name="20% - Accent6 3 6 4 2" xfId="5486"/>
    <cellStyle name="20% - Accent6 3 6 5" xfId="5487"/>
    <cellStyle name="20% - Accent6 3 7" xfId="5488"/>
    <cellStyle name="20% - Accent6 3 7 2" xfId="5489"/>
    <cellStyle name="20% - Accent6 3 7 2 2" xfId="5490"/>
    <cellStyle name="20% - Accent6 3 7 3" xfId="5491"/>
    <cellStyle name="20% - Accent6 3 8" xfId="5492"/>
    <cellStyle name="20% - Accent6 3 8 2" xfId="5493"/>
    <cellStyle name="20% - Accent6 3 9" xfId="5494"/>
    <cellStyle name="20% - Accent6 3 9 2" xfId="5495"/>
    <cellStyle name="20% - Accent6 4" xfId="5496"/>
    <cellStyle name="20% - Accent6 4 10" xfId="5497"/>
    <cellStyle name="20% - Accent6 4 2" xfId="5498"/>
    <cellStyle name="20% - Accent6 4 2 2" xfId="5499"/>
    <cellStyle name="20% - Accent6 4 2 2 2" xfId="5500"/>
    <cellStyle name="20% - Accent6 4 2 2 2 2" xfId="5501"/>
    <cellStyle name="20% - Accent6 4 2 2 2 2 2" xfId="5502"/>
    <cellStyle name="20% - Accent6 4 2 2 2 2 2 2" xfId="5503"/>
    <cellStyle name="20% - Accent6 4 2 2 2 2 2 2 2" xfId="5504"/>
    <cellStyle name="20% - Accent6 4 2 2 2 2 2 3" xfId="5505"/>
    <cellStyle name="20% - Accent6 4 2 2 2 2 3" xfId="5506"/>
    <cellStyle name="20% - Accent6 4 2 2 2 2 3 2" xfId="5507"/>
    <cellStyle name="20% - Accent6 4 2 2 2 2 4" xfId="5508"/>
    <cellStyle name="20% - Accent6 4 2 2 2 2 4 2" xfId="5509"/>
    <cellStyle name="20% - Accent6 4 2 2 2 2 5" xfId="5510"/>
    <cellStyle name="20% - Accent6 4 2 2 2 3" xfId="5511"/>
    <cellStyle name="20% - Accent6 4 2 2 2 3 2" xfId="5512"/>
    <cellStyle name="20% - Accent6 4 2 2 2 3 2 2" xfId="5513"/>
    <cellStyle name="20% - Accent6 4 2 2 2 3 3" xfId="5514"/>
    <cellStyle name="20% - Accent6 4 2 2 2 4" xfId="5515"/>
    <cellStyle name="20% - Accent6 4 2 2 2 4 2" xfId="5516"/>
    <cellStyle name="20% - Accent6 4 2 2 2 5" xfId="5517"/>
    <cellStyle name="20% - Accent6 4 2 2 2 5 2" xfId="5518"/>
    <cellStyle name="20% - Accent6 4 2 2 2 6" xfId="5519"/>
    <cellStyle name="20% - Accent6 4 2 2 3" xfId="5520"/>
    <cellStyle name="20% - Accent6 4 2 2 3 2" xfId="5521"/>
    <cellStyle name="20% - Accent6 4 2 2 3 2 2" xfId="5522"/>
    <cellStyle name="20% - Accent6 4 2 2 3 2 2 2" xfId="5523"/>
    <cellStyle name="20% - Accent6 4 2 2 3 2 3" xfId="5524"/>
    <cellStyle name="20% - Accent6 4 2 2 3 3" xfId="5525"/>
    <cellStyle name="20% - Accent6 4 2 2 3 3 2" xfId="5526"/>
    <cellStyle name="20% - Accent6 4 2 2 3 4" xfId="5527"/>
    <cellStyle name="20% - Accent6 4 2 2 3 4 2" xfId="5528"/>
    <cellStyle name="20% - Accent6 4 2 2 3 5" xfId="5529"/>
    <cellStyle name="20% - Accent6 4 2 2 4" xfId="5530"/>
    <cellStyle name="20% - Accent6 4 2 2 4 2" xfId="5531"/>
    <cellStyle name="20% - Accent6 4 2 2 4 2 2" xfId="5532"/>
    <cellStyle name="20% - Accent6 4 2 2 4 3" xfId="5533"/>
    <cellStyle name="20% - Accent6 4 2 2 5" xfId="5534"/>
    <cellStyle name="20% - Accent6 4 2 2 5 2" xfId="5535"/>
    <cellStyle name="20% - Accent6 4 2 2 6" xfId="5536"/>
    <cellStyle name="20% - Accent6 4 2 2 6 2" xfId="5537"/>
    <cellStyle name="20% - Accent6 4 2 2 7" xfId="5538"/>
    <cellStyle name="20% - Accent6 4 2 3" xfId="5539"/>
    <cellStyle name="20% - Accent6 4 2 3 2" xfId="5540"/>
    <cellStyle name="20% - Accent6 4 2 3 2 2" xfId="5541"/>
    <cellStyle name="20% - Accent6 4 2 3 2 2 2" xfId="5542"/>
    <cellStyle name="20% - Accent6 4 2 3 2 2 2 2" xfId="5543"/>
    <cellStyle name="20% - Accent6 4 2 3 2 2 3" xfId="5544"/>
    <cellStyle name="20% - Accent6 4 2 3 2 3" xfId="5545"/>
    <cellStyle name="20% - Accent6 4 2 3 2 3 2" xfId="5546"/>
    <cellStyle name="20% - Accent6 4 2 3 2 4" xfId="5547"/>
    <cellStyle name="20% - Accent6 4 2 3 2 4 2" xfId="5548"/>
    <cellStyle name="20% - Accent6 4 2 3 2 5" xfId="5549"/>
    <cellStyle name="20% - Accent6 4 2 3 3" xfId="5550"/>
    <cellStyle name="20% - Accent6 4 2 3 3 2" xfId="5551"/>
    <cellStyle name="20% - Accent6 4 2 3 3 2 2" xfId="5552"/>
    <cellStyle name="20% - Accent6 4 2 3 3 3" xfId="5553"/>
    <cellStyle name="20% - Accent6 4 2 3 4" xfId="5554"/>
    <cellStyle name="20% - Accent6 4 2 3 4 2" xfId="5555"/>
    <cellStyle name="20% - Accent6 4 2 3 5" xfId="5556"/>
    <cellStyle name="20% - Accent6 4 2 3 5 2" xfId="5557"/>
    <cellStyle name="20% - Accent6 4 2 3 6" xfId="5558"/>
    <cellStyle name="20% - Accent6 4 2 4" xfId="5559"/>
    <cellStyle name="20% - Accent6 4 2 4 2" xfId="5560"/>
    <cellStyle name="20% - Accent6 4 2 4 2 2" xfId="5561"/>
    <cellStyle name="20% - Accent6 4 2 4 2 2 2" xfId="5562"/>
    <cellStyle name="20% - Accent6 4 2 4 2 3" xfId="5563"/>
    <cellStyle name="20% - Accent6 4 2 4 3" xfId="5564"/>
    <cellStyle name="20% - Accent6 4 2 4 3 2" xfId="5565"/>
    <cellStyle name="20% - Accent6 4 2 4 4" xfId="5566"/>
    <cellStyle name="20% - Accent6 4 2 4 4 2" xfId="5567"/>
    <cellStyle name="20% - Accent6 4 2 4 5" xfId="5568"/>
    <cellStyle name="20% - Accent6 4 2 5" xfId="5569"/>
    <cellStyle name="20% - Accent6 4 2 5 2" xfId="5570"/>
    <cellStyle name="20% - Accent6 4 2 5 2 2" xfId="5571"/>
    <cellStyle name="20% - Accent6 4 2 5 3" xfId="5572"/>
    <cellStyle name="20% - Accent6 4 2 6" xfId="5573"/>
    <cellStyle name="20% - Accent6 4 2 6 2" xfId="5574"/>
    <cellStyle name="20% - Accent6 4 2 7" xfId="5575"/>
    <cellStyle name="20% - Accent6 4 2 7 2" xfId="5576"/>
    <cellStyle name="20% - Accent6 4 2 8" xfId="5577"/>
    <cellStyle name="20% - Accent6 4 3" xfId="5578"/>
    <cellStyle name="20% - Accent6 4 3 2" xfId="5579"/>
    <cellStyle name="20% - Accent6 4 3 2 2" xfId="5580"/>
    <cellStyle name="20% - Accent6 4 3 2 2 2" xfId="5581"/>
    <cellStyle name="20% - Accent6 4 3 2 2 2 2" xfId="5582"/>
    <cellStyle name="20% - Accent6 4 3 2 2 2 2 2" xfId="5583"/>
    <cellStyle name="20% - Accent6 4 3 2 2 2 3" xfId="5584"/>
    <cellStyle name="20% - Accent6 4 3 2 2 3" xfId="5585"/>
    <cellStyle name="20% - Accent6 4 3 2 2 3 2" xfId="5586"/>
    <cellStyle name="20% - Accent6 4 3 2 2 4" xfId="5587"/>
    <cellStyle name="20% - Accent6 4 3 2 2 4 2" xfId="5588"/>
    <cellStyle name="20% - Accent6 4 3 2 2 5" xfId="5589"/>
    <cellStyle name="20% - Accent6 4 3 2 3" xfId="5590"/>
    <cellStyle name="20% - Accent6 4 3 2 3 2" xfId="5591"/>
    <cellStyle name="20% - Accent6 4 3 2 3 2 2" xfId="5592"/>
    <cellStyle name="20% - Accent6 4 3 2 3 3" xfId="5593"/>
    <cellStyle name="20% - Accent6 4 3 2 4" xfId="5594"/>
    <cellStyle name="20% - Accent6 4 3 2 4 2" xfId="5595"/>
    <cellStyle name="20% - Accent6 4 3 2 5" xfId="5596"/>
    <cellStyle name="20% - Accent6 4 3 2 5 2" xfId="5597"/>
    <cellStyle name="20% - Accent6 4 3 2 6" xfId="5598"/>
    <cellStyle name="20% - Accent6 4 3 3" xfId="5599"/>
    <cellStyle name="20% - Accent6 4 3 3 2" xfId="5600"/>
    <cellStyle name="20% - Accent6 4 3 3 2 2" xfId="5601"/>
    <cellStyle name="20% - Accent6 4 3 3 2 2 2" xfId="5602"/>
    <cellStyle name="20% - Accent6 4 3 3 2 3" xfId="5603"/>
    <cellStyle name="20% - Accent6 4 3 3 3" xfId="5604"/>
    <cellStyle name="20% - Accent6 4 3 3 3 2" xfId="5605"/>
    <cellStyle name="20% - Accent6 4 3 3 4" xfId="5606"/>
    <cellStyle name="20% - Accent6 4 3 3 4 2" xfId="5607"/>
    <cellStyle name="20% - Accent6 4 3 3 5" xfId="5608"/>
    <cellStyle name="20% - Accent6 4 3 4" xfId="5609"/>
    <cellStyle name="20% - Accent6 4 3 4 2" xfId="5610"/>
    <cellStyle name="20% - Accent6 4 3 4 2 2" xfId="5611"/>
    <cellStyle name="20% - Accent6 4 3 4 3" xfId="5612"/>
    <cellStyle name="20% - Accent6 4 3 5" xfId="5613"/>
    <cellStyle name="20% - Accent6 4 3 5 2" xfId="5614"/>
    <cellStyle name="20% - Accent6 4 3 6" xfId="5615"/>
    <cellStyle name="20% - Accent6 4 3 6 2" xfId="5616"/>
    <cellStyle name="20% - Accent6 4 3 7" xfId="5617"/>
    <cellStyle name="20% - Accent6 4 4" xfId="5618"/>
    <cellStyle name="20% - Accent6 4 4 2" xfId="5619"/>
    <cellStyle name="20% - Accent6 4 4 2 2" xfId="5620"/>
    <cellStyle name="20% - Accent6 4 4 2 2 2" xfId="5621"/>
    <cellStyle name="20% - Accent6 4 4 2 2 2 2" xfId="5622"/>
    <cellStyle name="20% - Accent6 4 4 2 2 3" xfId="5623"/>
    <cellStyle name="20% - Accent6 4 4 2 3" xfId="5624"/>
    <cellStyle name="20% - Accent6 4 4 2 3 2" xfId="5625"/>
    <cellStyle name="20% - Accent6 4 4 2 4" xfId="5626"/>
    <cellStyle name="20% - Accent6 4 4 2 4 2" xfId="5627"/>
    <cellStyle name="20% - Accent6 4 4 2 5" xfId="5628"/>
    <cellStyle name="20% - Accent6 4 4 3" xfId="5629"/>
    <cellStyle name="20% - Accent6 4 4 3 2" xfId="5630"/>
    <cellStyle name="20% - Accent6 4 4 3 2 2" xfId="5631"/>
    <cellStyle name="20% - Accent6 4 4 3 3" xfId="5632"/>
    <cellStyle name="20% - Accent6 4 4 4" xfId="5633"/>
    <cellStyle name="20% - Accent6 4 4 4 2" xfId="5634"/>
    <cellStyle name="20% - Accent6 4 4 5" xfId="5635"/>
    <cellStyle name="20% - Accent6 4 4 5 2" xfId="5636"/>
    <cellStyle name="20% - Accent6 4 4 6" xfId="5637"/>
    <cellStyle name="20% - Accent6 4 5" xfId="5638"/>
    <cellStyle name="20% - Accent6 4 5 2" xfId="5639"/>
    <cellStyle name="20% - Accent6 4 5 2 2" xfId="5640"/>
    <cellStyle name="20% - Accent6 4 5 2 2 2" xfId="5641"/>
    <cellStyle name="20% - Accent6 4 5 2 3" xfId="5642"/>
    <cellStyle name="20% - Accent6 4 5 3" xfId="5643"/>
    <cellStyle name="20% - Accent6 4 5 3 2" xfId="5644"/>
    <cellStyle name="20% - Accent6 4 5 4" xfId="5645"/>
    <cellStyle name="20% - Accent6 4 5 4 2" xfId="5646"/>
    <cellStyle name="20% - Accent6 4 5 5" xfId="5647"/>
    <cellStyle name="20% - Accent6 4 6" xfId="5648"/>
    <cellStyle name="20% - Accent6 4 6 2" xfId="5649"/>
    <cellStyle name="20% - Accent6 4 6 2 2" xfId="5650"/>
    <cellStyle name="20% - Accent6 4 6 3" xfId="5651"/>
    <cellStyle name="20% - Accent6 4 7" xfId="5652"/>
    <cellStyle name="20% - Accent6 4 7 2" xfId="5653"/>
    <cellStyle name="20% - Accent6 4 8" xfId="5654"/>
    <cellStyle name="20% - Accent6 4 8 2" xfId="5655"/>
    <cellStyle name="20% - Accent6 4 9" xfId="5656"/>
    <cellStyle name="20% - Accent6 5" xfId="5657"/>
    <cellStyle name="20% - Accent6 5 2" xfId="5658"/>
    <cellStyle name="20% - Accent6 5 2 2" xfId="5659"/>
    <cellStyle name="20% - Accent6 5 2 2 2" xfId="5660"/>
    <cellStyle name="20% - Accent6 5 2 2 2 2" xfId="5661"/>
    <cellStyle name="20% - Accent6 5 2 2 2 2 2" xfId="5662"/>
    <cellStyle name="20% - Accent6 5 2 2 2 2 2 2" xfId="5663"/>
    <cellStyle name="20% - Accent6 5 2 2 2 2 3" xfId="5664"/>
    <cellStyle name="20% - Accent6 5 2 2 2 3" xfId="5665"/>
    <cellStyle name="20% - Accent6 5 2 2 2 3 2" xfId="5666"/>
    <cellStyle name="20% - Accent6 5 2 2 2 4" xfId="5667"/>
    <cellStyle name="20% - Accent6 5 2 2 2 4 2" xfId="5668"/>
    <cellStyle name="20% - Accent6 5 2 2 2 5" xfId="5669"/>
    <cellStyle name="20% - Accent6 5 2 2 3" xfId="5670"/>
    <cellStyle name="20% - Accent6 5 2 2 3 2" xfId="5671"/>
    <cellStyle name="20% - Accent6 5 2 2 3 2 2" xfId="5672"/>
    <cellStyle name="20% - Accent6 5 2 2 3 3" xfId="5673"/>
    <cellStyle name="20% - Accent6 5 2 2 4" xfId="5674"/>
    <cellStyle name="20% - Accent6 5 2 2 4 2" xfId="5675"/>
    <cellStyle name="20% - Accent6 5 2 2 5" xfId="5676"/>
    <cellStyle name="20% - Accent6 5 2 2 5 2" xfId="5677"/>
    <cellStyle name="20% - Accent6 5 2 2 6" xfId="5678"/>
    <cellStyle name="20% - Accent6 5 2 3" xfId="5679"/>
    <cellStyle name="20% - Accent6 5 2 3 2" xfId="5680"/>
    <cellStyle name="20% - Accent6 5 2 3 2 2" xfId="5681"/>
    <cellStyle name="20% - Accent6 5 2 3 2 2 2" xfId="5682"/>
    <cellStyle name="20% - Accent6 5 2 3 2 3" xfId="5683"/>
    <cellStyle name="20% - Accent6 5 2 3 3" xfId="5684"/>
    <cellStyle name="20% - Accent6 5 2 3 3 2" xfId="5685"/>
    <cellStyle name="20% - Accent6 5 2 3 4" xfId="5686"/>
    <cellStyle name="20% - Accent6 5 2 3 4 2" xfId="5687"/>
    <cellStyle name="20% - Accent6 5 2 3 5" xfId="5688"/>
    <cellStyle name="20% - Accent6 5 2 4" xfId="5689"/>
    <cellStyle name="20% - Accent6 5 2 4 2" xfId="5690"/>
    <cellStyle name="20% - Accent6 5 2 4 2 2" xfId="5691"/>
    <cellStyle name="20% - Accent6 5 2 4 3" xfId="5692"/>
    <cellStyle name="20% - Accent6 5 2 5" xfId="5693"/>
    <cellStyle name="20% - Accent6 5 2 5 2" xfId="5694"/>
    <cellStyle name="20% - Accent6 5 2 6" xfId="5695"/>
    <cellStyle name="20% - Accent6 5 2 6 2" xfId="5696"/>
    <cellStyle name="20% - Accent6 5 2 7" xfId="5697"/>
    <cellStyle name="20% - Accent6 5 3" xfId="5698"/>
    <cellStyle name="20% - Accent6 5 3 2" xfId="5699"/>
    <cellStyle name="20% - Accent6 5 3 2 2" xfId="5700"/>
    <cellStyle name="20% - Accent6 5 3 2 2 2" xfId="5701"/>
    <cellStyle name="20% - Accent6 5 3 2 2 2 2" xfId="5702"/>
    <cellStyle name="20% - Accent6 5 3 2 2 3" xfId="5703"/>
    <cellStyle name="20% - Accent6 5 3 2 3" xfId="5704"/>
    <cellStyle name="20% - Accent6 5 3 2 3 2" xfId="5705"/>
    <cellStyle name="20% - Accent6 5 3 2 4" xfId="5706"/>
    <cellStyle name="20% - Accent6 5 3 2 4 2" xfId="5707"/>
    <cellStyle name="20% - Accent6 5 3 2 5" xfId="5708"/>
    <cellStyle name="20% - Accent6 5 3 3" xfId="5709"/>
    <cellStyle name="20% - Accent6 5 3 3 2" xfId="5710"/>
    <cellStyle name="20% - Accent6 5 3 3 2 2" xfId="5711"/>
    <cellStyle name="20% - Accent6 5 3 3 3" xfId="5712"/>
    <cellStyle name="20% - Accent6 5 3 4" xfId="5713"/>
    <cellStyle name="20% - Accent6 5 3 4 2" xfId="5714"/>
    <cellStyle name="20% - Accent6 5 3 5" xfId="5715"/>
    <cellStyle name="20% - Accent6 5 3 5 2" xfId="5716"/>
    <cellStyle name="20% - Accent6 5 3 6" xfId="5717"/>
    <cellStyle name="20% - Accent6 5 4" xfId="5718"/>
    <cellStyle name="20% - Accent6 5 4 2" xfId="5719"/>
    <cellStyle name="20% - Accent6 5 4 2 2" xfId="5720"/>
    <cellStyle name="20% - Accent6 5 4 2 2 2" xfId="5721"/>
    <cellStyle name="20% - Accent6 5 4 2 3" xfId="5722"/>
    <cellStyle name="20% - Accent6 5 4 3" xfId="5723"/>
    <cellStyle name="20% - Accent6 5 4 3 2" xfId="5724"/>
    <cellStyle name="20% - Accent6 5 4 4" xfId="5725"/>
    <cellStyle name="20% - Accent6 5 4 4 2" xfId="5726"/>
    <cellStyle name="20% - Accent6 5 4 5" xfId="5727"/>
    <cellStyle name="20% - Accent6 5 5" xfId="5728"/>
    <cellStyle name="20% - Accent6 5 5 2" xfId="5729"/>
    <cellStyle name="20% - Accent6 5 5 2 2" xfId="5730"/>
    <cellStyle name="20% - Accent6 5 5 3" xfId="5731"/>
    <cellStyle name="20% - Accent6 5 6" xfId="5732"/>
    <cellStyle name="20% - Accent6 5 6 2" xfId="5733"/>
    <cellStyle name="20% - Accent6 5 7" xfId="5734"/>
    <cellStyle name="20% - Accent6 5 7 2" xfId="5735"/>
    <cellStyle name="20% - Accent6 5 8" xfId="5736"/>
    <cellStyle name="20% - Accent6 6" xfId="5737"/>
    <cellStyle name="20% - Accent6 6 2" xfId="5738"/>
    <cellStyle name="20% - Accent6 6 2 2" xfId="5739"/>
    <cellStyle name="20% - Accent6 6 2 2 2" xfId="5740"/>
    <cellStyle name="20% - Accent6 6 2 2 2 2" xfId="5741"/>
    <cellStyle name="20% - Accent6 6 2 2 2 2 2" xfId="5742"/>
    <cellStyle name="20% - Accent6 6 2 2 2 3" xfId="5743"/>
    <cellStyle name="20% - Accent6 6 2 2 3" xfId="5744"/>
    <cellStyle name="20% - Accent6 6 2 2 3 2" xfId="5745"/>
    <cellStyle name="20% - Accent6 6 2 2 4" xfId="5746"/>
    <cellStyle name="20% - Accent6 6 2 2 4 2" xfId="5747"/>
    <cellStyle name="20% - Accent6 6 2 2 5" xfId="5748"/>
    <cellStyle name="20% - Accent6 6 2 3" xfId="5749"/>
    <cellStyle name="20% - Accent6 6 2 3 2" xfId="5750"/>
    <cellStyle name="20% - Accent6 6 2 3 2 2" xfId="5751"/>
    <cellStyle name="20% - Accent6 6 2 3 3" xfId="5752"/>
    <cellStyle name="20% - Accent6 6 2 4" xfId="5753"/>
    <cellStyle name="20% - Accent6 6 2 4 2" xfId="5754"/>
    <cellStyle name="20% - Accent6 6 2 5" xfId="5755"/>
    <cellStyle name="20% - Accent6 6 2 5 2" xfId="5756"/>
    <cellStyle name="20% - Accent6 6 2 6" xfId="5757"/>
    <cellStyle name="20% - Accent6 6 3" xfId="5758"/>
    <cellStyle name="20% - Accent6 6 3 2" xfId="5759"/>
    <cellStyle name="20% - Accent6 6 3 2 2" xfId="5760"/>
    <cellStyle name="20% - Accent6 6 3 2 2 2" xfId="5761"/>
    <cellStyle name="20% - Accent6 6 3 2 3" xfId="5762"/>
    <cellStyle name="20% - Accent6 6 3 3" xfId="5763"/>
    <cellStyle name="20% - Accent6 6 3 3 2" xfId="5764"/>
    <cellStyle name="20% - Accent6 6 3 4" xfId="5765"/>
    <cellStyle name="20% - Accent6 6 3 4 2" xfId="5766"/>
    <cellStyle name="20% - Accent6 6 3 5" xfId="5767"/>
    <cellStyle name="20% - Accent6 6 4" xfId="5768"/>
    <cellStyle name="20% - Accent6 6 4 2" xfId="5769"/>
    <cellStyle name="20% - Accent6 6 4 2 2" xfId="5770"/>
    <cellStyle name="20% - Accent6 6 4 3" xfId="5771"/>
    <cellStyle name="20% - Accent6 6 5" xfId="5772"/>
    <cellStyle name="20% - Accent6 6 5 2" xfId="5773"/>
    <cellStyle name="20% - Accent6 6 6" xfId="5774"/>
    <cellStyle name="20% - Accent6 6 6 2" xfId="5775"/>
    <cellStyle name="20% - Accent6 6 7" xfId="5776"/>
    <cellStyle name="20% - Accent6 7" xfId="5777"/>
    <cellStyle name="20% - Accent6 7 2" xfId="5778"/>
    <cellStyle name="20% - Accent6 7 2 2" xfId="5779"/>
    <cellStyle name="20% - Accent6 7 2 2 2" xfId="5780"/>
    <cellStyle name="20% - Accent6 7 2 2 2 2" xfId="5781"/>
    <cellStyle name="20% - Accent6 7 2 2 3" xfId="5782"/>
    <cellStyle name="20% - Accent6 7 2 3" xfId="5783"/>
    <cellStyle name="20% - Accent6 7 2 3 2" xfId="5784"/>
    <cellStyle name="20% - Accent6 7 2 4" xfId="5785"/>
    <cellStyle name="20% - Accent6 7 2 4 2" xfId="5786"/>
    <cellStyle name="20% - Accent6 7 2 5" xfId="5787"/>
    <cellStyle name="20% - Accent6 7 3" xfId="5788"/>
    <cellStyle name="20% - Accent6 7 3 2" xfId="5789"/>
    <cellStyle name="20% - Accent6 7 3 2 2" xfId="5790"/>
    <cellStyle name="20% - Accent6 7 3 3" xfId="5791"/>
    <cellStyle name="20% - Accent6 7 4" xfId="5792"/>
    <cellStyle name="20% - Accent6 7 4 2" xfId="5793"/>
    <cellStyle name="20% - Accent6 7 5" xfId="5794"/>
    <cellStyle name="20% - Accent6 7 5 2" xfId="5795"/>
    <cellStyle name="20% - Accent6 7 6" xfId="5796"/>
    <cellStyle name="20% - Accent6 8" xfId="5797"/>
    <cellStyle name="20% - Accent6 8 2" xfId="5798"/>
    <cellStyle name="20% - Accent6 8 2 2" xfId="5799"/>
    <cellStyle name="20% - Accent6 8 2 2 2" xfId="5800"/>
    <cellStyle name="20% - Accent6 8 2 3" xfId="5801"/>
    <cellStyle name="20% - Accent6 8 3" xfId="5802"/>
    <cellStyle name="20% - Accent6 8 3 2" xfId="5803"/>
    <cellStyle name="20% - Accent6 8 4" xfId="5804"/>
    <cellStyle name="20% - Accent6 8 4 2" xfId="5805"/>
    <cellStyle name="20% - Accent6 8 5" xfId="5806"/>
    <cellStyle name="20% - Accent6 9" xfId="5807"/>
    <cellStyle name="20% - Accent6 9 2" xfId="5808"/>
    <cellStyle name="20% - Accent6 9 2 2" xfId="5809"/>
    <cellStyle name="20% - Accent6 9 3" xfId="5810"/>
    <cellStyle name="40% - Accent1 10" xfId="5811"/>
    <cellStyle name="40% - Accent1 10 2" xfId="5812"/>
    <cellStyle name="40% - Accent1 11" xfId="5813"/>
    <cellStyle name="40% - Accent1 11 2" xfId="5814"/>
    <cellStyle name="40% - Accent1 12" xfId="5815"/>
    <cellStyle name="40% - Accent1 2" xfId="5816"/>
    <cellStyle name="40% - Accent1 2 10" xfId="5817"/>
    <cellStyle name="40% - Accent1 2 2" xfId="5818"/>
    <cellStyle name="40% - Accent1 2 2 2" xfId="5819"/>
    <cellStyle name="40% - Accent1 2 2 2 2" xfId="5820"/>
    <cellStyle name="40% - Accent1 2 2 2 2 2" xfId="5821"/>
    <cellStyle name="40% - Accent1 2 2 2 2 2 2" xfId="5822"/>
    <cellStyle name="40% - Accent1 2 2 2 2 2 2 2" xfId="5823"/>
    <cellStyle name="40% - Accent1 2 2 2 2 2 2 2 2" xfId="5824"/>
    <cellStyle name="40% - Accent1 2 2 2 2 2 2 2 2 2" xfId="5825"/>
    <cellStyle name="40% - Accent1 2 2 2 2 2 2 2 3" xfId="5826"/>
    <cellStyle name="40% - Accent1 2 2 2 2 2 2 3" xfId="5827"/>
    <cellStyle name="40% - Accent1 2 2 2 2 2 2 3 2" xfId="5828"/>
    <cellStyle name="40% - Accent1 2 2 2 2 2 2 4" xfId="5829"/>
    <cellStyle name="40% - Accent1 2 2 2 2 2 2 4 2" xfId="5830"/>
    <cellStyle name="40% - Accent1 2 2 2 2 2 2 5" xfId="5831"/>
    <cellStyle name="40% - Accent1 2 2 2 2 2 3" xfId="5832"/>
    <cellStyle name="40% - Accent1 2 2 2 2 2 3 2" xfId="5833"/>
    <cellStyle name="40% - Accent1 2 2 2 2 2 3 2 2" xfId="5834"/>
    <cellStyle name="40% - Accent1 2 2 2 2 2 3 3" xfId="5835"/>
    <cellStyle name="40% - Accent1 2 2 2 2 2 4" xfId="5836"/>
    <cellStyle name="40% - Accent1 2 2 2 2 2 4 2" xfId="5837"/>
    <cellStyle name="40% - Accent1 2 2 2 2 2 5" xfId="5838"/>
    <cellStyle name="40% - Accent1 2 2 2 2 2 5 2" xfId="5839"/>
    <cellStyle name="40% - Accent1 2 2 2 2 2 6" xfId="5840"/>
    <cellStyle name="40% - Accent1 2 2 2 2 3" xfId="5841"/>
    <cellStyle name="40% - Accent1 2 2 2 2 3 2" xfId="5842"/>
    <cellStyle name="40% - Accent1 2 2 2 2 3 2 2" xfId="5843"/>
    <cellStyle name="40% - Accent1 2 2 2 2 3 2 2 2" xfId="5844"/>
    <cellStyle name="40% - Accent1 2 2 2 2 3 2 3" xfId="5845"/>
    <cellStyle name="40% - Accent1 2 2 2 2 3 3" xfId="5846"/>
    <cellStyle name="40% - Accent1 2 2 2 2 3 3 2" xfId="5847"/>
    <cellStyle name="40% - Accent1 2 2 2 2 3 4" xfId="5848"/>
    <cellStyle name="40% - Accent1 2 2 2 2 3 4 2" xfId="5849"/>
    <cellStyle name="40% - Accent1 2 2 2 2 3 5" xfId="5850"/>
    <cellStyle name="40% - Accent1 2 2 2 2 4" xfId="5851"/>
    <cellStyle name="40% - Accent1 2 2 2 2 4 2" xfId="5852"/>
    <cellStyle name="40% - Accent1 2 2 2 2 4 2 2" xfId="5853"/>
    <cellStyle name="40% - Accent1 2 2 2 2 4 3" xfId="5854"/>
    <cellStyle name="40% - Accent1 2 2 2 2 5" xfId="5855"/>
    <cellStyle name="40% - Accent1 2 2 2 2 5 2" xfId="5856"/>
    <cellStyle name="40% - Accent1 2 2 2 2 6" xfId="5857"/>
    <cellStyle name="40% - Accent1 2 2 2 2 6 2" xfId="5858"/>
    <cellStyle name="40% - Accent1 2 2 2 2 7" xfId="5859"/>
    <cellStyle name="40% - Accent1 2 2 2 3" xfId="5860"/>
    <cellStyle name="40% - Accent1 2 2 2 3 2" xfId="5861"/>
    <cellStyle name="40% - Accent1 2 2 2 3 2 2" xfId="5862"/>
    <cellStyle name="40% - Accent1 2 2 2 3 2 2 2" xfId="5863"/>
    <cellStyle name="40% - Accent1 2 2 2 3 2 2 2 2" xfId="5864"/>
    <cellStyle name="40% - Accent1 2 2 2 3 2 2 3" xfId="5865"/>
    <cellStyle name="40% - Accent1 2 2 2 3 2 3" xfId="5866"/>
    <cellStyle name="40% - Accent1 2 2 2 3 2 3 2" xfId="5867"/>
    <cellStyle name="40% - Accent1 2 2 2 3 2 4" xfId="5868"/>
    <cellStyle name="40% - Accent1 2 2 2 3 2 4 2" xfId="5869"/>
    <cellStyle name="40% - Accent1 2 2 2 3 2 5" xfId="5870"/>
    <cellStyle name="40% - Accent1 2 2 2 3 3" xfId="5871"/>
    <cellStyle name="40% - Accent1 2 2 2 3 3 2" xfId="5872"/>
    <cellStyle name="40% - Accent1 2 2 2 3 3 2 2" xfId="5873"/>
    <cellStyle name="40% - Accent1 2 2 2 3 3 3" xfId="5874"/>
    <cellStyle name="40% - Accent1 2 2 2 3 4" xfId="5875"/>
    <cellStyle name="40% - Accent1 2 2 2 3 4 2" xfId="5876"/>
    <cellStyle name="40% - Accent1 2 2 2 3 5" xfId="5877"/>
    <cellStyle name="40% - Accent1 2 2 2 3 5 2" xfId="5878"/>
    <cellStyle name="40% - Accent1 2 2 2 3 6" xfId="5879"/>
    <cellStyle name="40% - Accent1 2 2 2 4" xfId="5880"/>
    <cellStyle name="40% - Accent1 2 2 2 4 2" xfId="5881"/>
    <cellStyle name="40% - Accent1 2 2 2 4 2 2" xfId="5882"/>
    <cellStyle name="40% - Accent1 2 2 2 4 2 2 2" xfId="5883"/>
    <cellStyle name="40% - Accent1 2 2 2 4 2 3" xfId="5884"/>
    <cellStyle name="40% - Accent1 2 2 2 4 3" xfId="5885"/>
    <cellStyle name="40% - Accent1 2 2 2 4 3 2" xfId="5886"/>
    <cellStyle name="40% - Accent1 2 2 2 4 4" xfId="5887"/>
    <cellStyle name="40% - Accent1 2 2 2 4 4 2" xfId="5888"/>
    <cellStyle name="40% - Accent1 2 2 2 4 5" xfId="5889"/>
    <cellStyle name="40% - Accent1 2 2 2 5" xfId="5890"/>
    <cellStyle name="40% - Accent1 2 2 2 5 2" xfId="5891"/>
    <cellStyle name="40% - Accent1 2 2 2 5 2 2" xfId="5892"/>
    <cellStyle name="40% - Accent1 2 2 2 5 3" xfId="5893"/>
    <cellStyle name="40% - Accent1 2 2 2 6" xfId="5894"/>
    <cellStyle name="40% - Accent1 2 2 2 6 2" xfId="5895"/>
    <cellStyle name="40% - Accent1 2 2 2 7" xfId="5896"/>
    <cellStyle name="40% - Accent1 2 2 2 7 2" xfId="5897"/>
    <cellStyle name="40% - Accent1 2 2 2 8" xfId="5898"/>
    <cellStyle name="40% - Accent1 2 2 3" xfId="5899"/>
    <cellStyle name="40% - Accent1 2 2 3 2" xfId="5900"/>
    <cellStyle name="40% - Accent1 2 2 3 2 2" xfId="5901"/>
    <cellStyle name="40% - Accent1 2 2 3 2 2 2" xfId="5902"/>
    <cellStyle name="40% - Accent1 2 2 3 2 2 2 2" xfId="5903"/>
    <cellStyle name="40% - Accent1 2 2 3 2 2 2 2 2" xfId="5904"/>
    <cellStyle name="40% - Accent1 2 2 3 2 2 2 3" xfId="5905"/>
    <cellStyle name="40% - Accent1 2 2 3 2 2 3" xfId="5906"/>
    <cellStyle name="40% - Accent1 2 2 3 2 2 3 2" xfId="5907"/>
    <cellStyle name="40% - Accent1 2 2 3 2 2 4" xfId="5908"/>
    <cellStyle name="40% - Accent1 2 2 3 2 2 4 2" xfId="5909"/>
    <cellStyle name="40% - Accent1 2 2 3 2 2 5" xfId="5910"/>
    <cellStyle name="40% - Accent1 2 2 3 2 3" xfId="5911"/>
    <cellStyle name="40% - Accent1 2 2 3 2 3 2" xfId="5912"/>
    <cellStyle name="40% - Accent1 2 2 3 2 3 2 2" xfId="5913"/>
    <cellStyle name="40% - Accent1 2 2 3 2 3 3" xfId="5914"/>
    <cellStyle name="40% - Accent1 2 2 3 2 4" xfId="5915"/>
    <cellStyle name="40% - Accent1 2 2 3 2 4 2" xfId="5916"/>
    <cellStyle name="40% - Accent1 2 2 3 2 5" xfId="5917"/>
    <cellStyle name="40% - Accent1 2 2 3 2 5 2" xfId="5918"/>
    <cellStyle name="40% - Accent1 2 2 3 2 6" xfId="5919"/>
    <cellStyle name="40% - Accent1 2 2 3 3" xfId="5920"/>
    <cellStyle name="40% - Accent1 2 2 3 3 2" xfId="5921"/>
    <cellStyle name="40% - Accent1 2 2 3 3 2 2" xfId="5922"/>
    <cellStyle name="40% - Accent1 2 2 3 3 2 2 2" xfId="5923"/>
    <cellStyle name="40% - Accent1 2 2 3 3 2 3" xfId="5924"/>
    <cellStyle name="40% - Accent1 2 2 3 3 3" xfId="5925"/>
    <cellStyle name="40% - Accent1 2 2 3 3 3 2" xfId="5926"/>
    <cellStyle name="40% - Accent1 2 2 3 3 4" xfId="5927"/>
    <cellStyle name="40% - Accent1 2 2 3 3 4 2" xfId="5928"/>
    <cellStyle name="40% - Accent1 2 2 3 3 5" xfId="5929"/>
    <cellStyle name="40% - Accent1 2 2 3 4" xfId="5930"/>
    <cellStyle name="40% - Accent1 2 2 3 4 2" xfId="5931"/>
    <cellStyle name="40% - Accent1 2 2 3 4 2 2" xfId="5932"/>
    <cellStyle name="40% - Accent1 2 2 3 4 3" xfId="5933"/>
    <cellStyle name="40% - Accent1 2 2 3 5" xfId="5934"/>
    <cellStyle name="40% - Accent1 2 2 3 5 2" xfId="5935"/>
    <cellStyle name="40% - Accent1 2 2 3 6" xfId="5936"/>
    <cellStyle name="40% - Accent1 2 2 3 6 2" xfId="5937"/>
    <cellStyle name="40% - Accent1 2 2 3 7" xfId="5938"/>
    <cellStyle name="40% - Accent1 2 2 4" xfId="5939"/>
    <cellStyle name="40% - Accent1 2 2 4 2" xfId="5940"/>
    <cellStyle name="40% - Accent1 2 2 4 2 2" xfId="5941"/>
    <cellStyle name="40% - Accent1 2 2 4 2 2 2" xfId="5942"/>
    <cellStyle name="40% - Accent1 2 2 4 2 2 2 2" xfId="5943"/>
    <cellStyle name="40% - Accent1 2 2 4 2 2 3" xfId="5944"/>
    <cellStyle name="40% - Accent1 2 2 4 2 3" xfId="5945"/>
    <cellStyle name="40% - Accent1 2 2 4 2 3 2" xfId="5946"/>
    <cellStyle name="40% - Accent1 2 2 4 2 4" xfId="5947"/>
    <cellStyle name="40% - Accent1 2 2 4 2 4 2" xfId="5948"/>
    <cellStyle name="40% - Accent1 2 2 4 2 5" xfId="5949"/>
    <cellStyle name="40% - Accent1 2 2 4 3" xfId="5950"/>
    <cellStyle name="40% - Accent1 2 2 4 3 2" xfId="5951"/>
    <cellStyle name="40% - Accent1 2 2 4 3 2 2" xfId="5952"/>
    <cellStyle name="40% - Accent1 2 2 4 3 3" xfId="5953"/>
    <cellStyle name="40% - Accent1 2 2 4 4" xfId="5954"/>
    <cellStyle name="40% - Accent1 2 2 4 4 2" xfId="5955"/>
    <cellStyle name="40% - Accent1 2 2 4 5" xfId="5956"/>
    <cellStyle name="40% - Accent1 2 2 4 5 2" xfId="5957"/>
    <cellStyle name="40% - Accent1 2 2 4 6" xfId="5958"/>
    <cellStyle name="40% - Accent1 2 2 5" xfId="5959"/>
    <cellStyle name="40% - Accent1 2 2 5 2" xfId="5960"/>
    <cellStyle name="40% - Accent1 2 2 5 2 2" xfId="5961"/>
    <cellStyle name="40% - Accent1 2 2 5 2 2 2" xfId="5962"/>
    <cellStyle name="40% - Accent1 2 2 5 2 3" xfId="5963"/>
    <cellStyle name="40% - Accent1 2 2 5 3" xfId="5964"/>
    <cellStyle name="40% - Accent1 2 2 5 3 2" xfId="5965"/>
    <cellStyle name="40% - Accent1 2 2 5 4" xfId="5966"/>
    <cellStyle name="40% - Accent1 2 2 5 4 2" xfId="5967"/>
    <cellStyle name="40% - Accent1 2 2 5 5" xfId="5968"/>
    <cellStyle name="40% - Accent1 2 2 6" xfId="5969"/>
    <cellStyle name="40% - Accent1 2 2 6 2" xfId="5970"/>
    <cellStyle name="40% - Accent1 2 2 6 2 2" xfId="5971"/>
    <cellStyle name="40% - Accent1 2 2 6 3" xfId="5972"/>
    <cellStyle name="40% - Accent1 2 2 7" xfId="5973"/>
    <cellStyle name="40% - Accent1 2 2 7 2" xfId="5974"/>
    <cellStyle name="40% - Accent1 2 2 8" xfId="5975"/>
    <cellStyle name="40% - Accent1 2 2 8 2" xfId="5976"/>
    <cellStyle name="40% - Accent1 2 2 9" xfId="5977"/>
    <cellStyle name="40% - Accent1 2 3" xfId="5978"/>
    <cellStyle name="40% - Accent1 2 3 2" xfId="5979"/>
    <cellStyle name="40% - Accent1 2 3 2 2" xfId="5980"/>
    <cellStyle name="40% - Accent1 2 3 2 2 2" xfId="5981"/>
    <cellStyle name="40% - Accent1 2 3 2 2 2 2" xfId="5982"/>
    <cellStyle name="40% - Accent1 2 3 2 2 2 2 2" xfId="5983"/>
    <cellStyle name="40% - Accent1 2 3 2 2 2 2 2 2" xfId="5984"/>
    <cellStyle name="40% - Accent1 2 3 2 2 2 2 3" xfId="5985"/>
    <cellStyle name="40% - Accent1 2 3 2 2 2 3" xfId="5986"/>
    <cellStyle name="40% - Accent1 2 3 2 2 2 3 2" xfId="5987"/>
    <cellStyle name="40% - Accent1 2 3 2 2 2 4" xfId="5988"/>
    <cellStyle name="40% - Accent1 2 3 2 2 2 4 2" xfId="5989"/>
    <cellStyle name="40% - Accent1 2 3 2 2 2 5" xfId="5990"/>
    <cellStyle name="40% - Accent1 2 3 2 2 3" xfId="5991"/>
    <cellStyle name="40% - Accent1 2 3 2 2 3 2" xfId="5992"/>
    <cellStyle name="40% - Accent1 2 3 2 2 3 2 2" xfId="5993"/>
    <cellStyle name="40% - Accent1 2 3 2 2 3 3" xfId="5994"/>
    <cellStyle name="40% - Accent1 2 3 2 2 4" xfId="5995"/>
    <cellStyle name="40% - Accent1 2 3 2 2 4 2" xfId="5996"/>
    <cellStyle name="40% - Accent1 2 3 2 2 5" xfId="5997"/>
    <cellStyle name="40% - Accent1 2 3 2 2 5 2" xfId="5998"/>
    <cellStyle name="40% - Accent1 2 3 2 2 6" xfId="5999"/>
    <cellStyle name="40% - Accent1 2 3 2 3" xfId="6000"/>
    <cellStyle name="40% - Accent1 2 3 2 3 2" xfId="6001"/>
    <cellStyle name="40% - Accent1 2 3 2 3 2 2" xfId="6002"/>
    <cellStyle name="40% - Accent1 2 3 2 3 2 2 2" xfId="6003"/>
    <cellStyle name="40% - Accent1 2 3 2 3 2 3" xfId="6004"/>
    <cellStyle name="40% - Accent1 2 3 2 3 3" xfId="6005"/>
    <cellStyle name="40% - Accent1 2 3 2 3 3 2" xfId="6006"/>
    <cellStyle name="40% - Accent1 2 3 2 3 4" xfId="6007"/>
    <cellStyle name="40% - Accent1 2 3 2 3 4 2" xfId="6008"/>
    <cellStyle name="40% - Accent1 2 3 2 3 5" xfId="6009"/>
    <cellStyle name="40% - Accent1 2 3 2 4" xfId="6010"/>
    <cellStyle name="40% - Accent1 2 3 2 4 2" xfId="6011"/>
    <cellStyle name="40% - Accent1 2 3 2 4 2 2" xfId="6012"/>
    <cellStyle name="40% - Accent1 2 3 2 4 3" xfId="6013"/>
    <cellStyle name="40% - Accent1 2 3 2 5" xfId="6014"/>
    <cellStyle name="40% - Accent1 2 3 2 5 2" xfId="6015"/>
    <cellStyle name="40% - Accent1 2 3 2 6" xfId="6016"/>
    <cellStyle name="40% - Accent1 2 3 2 6 2" xfId="6017"/>
    <cellStyle name="40% - Accent1 2 3 2 7" xfId="6018"/>
    <cellStyle name="40% - Accent1 2 3 3" xfId="6019"/>
    <cellStyle name="40% - Accent1 2 3 3 2" xfId="6020"/>
    <cellStyle name="40% - Accent1 2 3 3 2 2" xfId="6021"/>
    <cellStyle name="40% - Accent1 2 3 3 2 2 2" xfId="6022"/>
    <cellStyle name="40% - Accent1 2 3 3 2 2 2 2" xfId="6023"/>
    <cellStyle name="40% - Accent1 2 3 3 2 2 3" xfId="6024"/>
    <cellStyle name="40% - Accent1 2 3 3 2 3" xfId="6025"/>
    <cellStyle name="40% - Accent1 2 3 3 2 3 2" xfId="6026"/>
    <cellStyle name="40% - Accent1 2 3 3 2 4" xfId="6027"/>
    <cellStyle name="40% - Accent1 2 3 3 2 4 2" xfId="6028"/>
    <cellStyle name="40% - Accent1 2 3 3 2 5" xfId="6029"/>
    <cellStyle name="40% - Accent1 2 3 3 3" xfId="6030"/>
    <cellStyle name="40% - Accent1 2 3 3 3 2" xfId="6031"/>
    <cellStyle name="40% - Accent1 2 3 3 3 2 2" xfId="6032"/>
    <cellStyle name="40% - Accent1 2 3 3 3 3" xfId="6033"/>
    <cellStyle name="40% - Accent1 2 3 3 4" xfId="6034"/>
    <cellStyle name="40% - Accent1 2 3 3 4 2" xfId="6035"/>
    <cellStyle name="40% - Accent1 2 3 3 5" xfId="6036"/>
    <cellStyle name="40% - Accent1 2 3 3 5 2" xfId="6037"/>
    <cellStyle name="40% - Accent1 2 3 3 6" xfId="6038"/>
    <cellStyle name="40% - Accent1 2 3 4" xfId="6039"/>
    <cellStyle name="40% - Accent1 2 3 4 2" xfId="6040"/>
    <cellStyle name="40% - Accent1 2 3 4 2 2" xfId="6041"/>
    <cellStyle name="40% - Accent1 2 3 4 2 2 2" xfId="6042"/>
    <cellStyle name="40% - Accent1 2 3 4 2 3" xfId="6043"/>
    <cellStyle name="40% - Accent1 2 3 4 3" xfId="6044"/>
    <cellStyle name="40% - Accent1 2 3 4 3 2" xfId="6045"/>
    <cellStyle name="40% - Accent1 2 3 4 4" xfId="6046"/>
    <cellStyle name="40% - Accent1 2 3 4 4 2" xfId="6047"/>
    <cellStyle name="40% - Accent1 2 3 4 5" xfId="6048"/>
    <cellStyle name="40% - Accent1 2 3 5" xfId="6049"/>
    <cellStyle name="40% - Accent1 2 3 5 2" xfId="6050"/>
    <cellStyle name="40% - Accent1 2 3 5 2 2" xfId="6051"/>
    <cellStyle name="40% - Accent1 2 3 5 3" xfId="6052"/>
    <cellStyle name="40% - Accent1 2 3 6" xfId="6053"/>
    <cellStyle name="40% - Accent1 2 3 6 2" xfId="6054"/>
    <cellStyle name="40% - Accent1 2 3 7" xfId="6055"/>
    <cellStyle name="40% - Accent1 2 3 7 2" xfId="6056"/>
    <cellStyle name="40% - Accent1 2 3 8" xfId="6057"/>
    <cellStyle name="40% - Accent1 2 4" xfId="6058"/>
    <cellStyle name="40% - Accent1 2 4 2" xfId="6059"/>
    <cellStyle name="40% - Accent1 2 4 2 2" xfId="6060"/>
    <cellStyle name="40% - Accent1 2 4 2 2 2" xfId="6061"/>
    <cellStyle name="40% - Accent1 2 4 2 2 2 2" xfId="6062"/>
    <cellStyle name="40% - Accent1 2 4 2 2 2 2 2" xfId="6063"/>
    <cellStyle name="40% - Accent1 2 4 2 2 2 3" xfId="6064"/>
    <cellStyle name="40% - Accent1 2 4 2 2 3" xfId="6065"/>
    <cellStyle name="40% - Accent1 2 4 2 2 3 2" xfId="6066"/>
    <cellStyle name="40% - Accent1 2 4 2 2 4" xfId="6067"/>
    <cellStyle name="40% - Accent1 2 4 2 2 4 2" xfId="6068"/>
    <cellStyle name="40% - Accent1 2 4 2 2 5" xfId="6069"/>
    <cellStyle name="40% - Accent1 2 4 2 3" xfId="6070"/>
    <cellStyle name="40% - Accent1 2 4 2 3 2" xfId="6071"/>
    <cellStyle name="40% - Accent1 2 4 2 3 2 2" xfId="6072"/>
    <cellStyle name="40% - Accent1 2 4 2 3 3" xfId="6073"/>
    <cellStyle name="40% - Accent1 2 4 2 4" xfId="6074"/>
    <cellStyle name="40% - Accent1 2 4 2 4 2" xfId="6075"/>
    <cellStyle name="40% - Accent1 2 4 2 5" xfId="6076"/>
    <cellStyle name="40% - Accent1 2 4 2 5 2" xfId="6077"/>
    <cellStyle name="40% - Accent1 2 4 2 6" xfId="6078"/>
    <cellStyle name="40% - Accent1 2 4 3" xfId="6079"/>
    <cellStyle name="40% - Accent1 2 4 3 2" xfId="6080"/>
    <cellStyle name="40% - Accent1 2 4 3 2 2" xfId="6081"/>
    <cellStyle name="40% - Accent1 2 4 3 2 2 2" xfId="6082"/>
    <cellStyle name="40% - Accent1 2 4 3 2 3" xfId="6083"/>
    <cellStyle name="40% - Accent1 2 4 3 3" xfId="6084"/>
    <cellStyle name="40% - Accent1 2 4 3 3 2" xfId="6085"/>
    <cellStyle name="40% - Accent1 2 4 3 4" xfId="6086"/>
    <cellStyle name="40% - Accent1 2 4 3 4 2" xfId="6087"/>
    <cellStyle name="40% - Accent1 2 4 3 5" xfId="6088"/>
    <cellStyle name="40% - Accent1 2 4 4" xfId="6089"/>
    <cellStyle name="40% - Accent1 2 4 4 2" xfId="6090"/>
    <cellStyle name="40% - Accent1 2 4 4 2 2" xfId="6091"/>
    <cellStyle name="40% - Accent1 2 4 4 3" xfId="6092"/>
    <cellStyle name="40% - Accent1 2 4 5" xfId="6093"/>
    <cellStyle name="40% - Accent1 2 4 5 2" xfId="6094"/>
    <cellStyle name="40% - Accent1 2 4 6" xfId="6095"/>
    <cellStyle name="40% - Accent1 2 4 6 2" xfId="6096"/>
    <cellStyle name="40% - Accent1 2 4 7" xfId="6097"/>
    <cellStyle name="40% - Accent1 2 5" xfId="6098"/>
    <cellStyle name="40% - Accent1 2 5 2" xfId="6099"/>
    <cellStyle name="40% - Accent1 2 5 2 2" xfId="6100"/>
    <cellStyle name="40% - Accent1 2 5 2 2 2" xfId="6101"/>
    <cellStyle name="40% - Accent1 2 5 2 2 2 2" xfId="6102"/>
    <cellStyle name="40% - Accent1 2 5 2 2 3" xfId="6103"/>
    <cellStyle name="40% - Accent1 2 5 2 3" xfId="6104"/>
    <cellStyle name="40% - Accent1 2 5 2 3 2" xfId="6105"/>
    <cellStyle name="40% - Accent1 2 5 2 4" xfId="6106"/>
    <cellStyle name="40% - Accent1 2 5 2 4 2" xfId="6107"/>
    <cellStyle name="40% - Accent1 2 5 2 5" xfId="6108"/>
    <cellStyle name="40% - Accent1 2 5 3" xfId="6109"/>
    <cellStyle name="40% - Accent1 2 5 3 2" xfId="6110"/>
    <cellStyle name="40% - Accent1 2 5 3 2 2" xfId="6111"/>
    <cellStyle name="40% - Accent1 2 5 3 3" xfId="6112"/>
    <cellStyle name="40% - Accent1 2 5 4" xfId="6113"/>
    <cellStyle name="40% - Accent1 2 5 4 2" xfId="6114"/>
    <cellStyle name="40% - Accent1 2 5 5" xfId="6115"/>
    <cellStyle name="40% - Accent1 2 5 5 2" xfId="6116"/>
    <cellStyle name="40% - Accent1 2 5 6" xfId="6117"/>
    <cellStyle name="40% - Accent1 2 6" xfId="6118"/>
    <cellStyle name="40% - Accent1 2 6 2" xfId="6119"/>
    <cellStyle name="40% - Accent1 2 6 2 2" xfId="6120"/>
    <cellStyle name="40% - Accent1 2 6 2 2 2" xfId="6121"/>
    <cellStyle name="40% - Accent1 2 6 2 3" xfId="6122"/>
    <cellStyle name="40% - Accent1 2 6 3" xfId="6123"/>
    <cellStyle name="40% - Accent1 2 6 3 2" xfId="6124"/>
    <cellStyle name="40% - Accent1 2 6 4" xfId="6125"/>
    <cellStyle name="40% - Accent1 2 6 4 2" xfId="6126"/>
    <cellStyle name="40% - Accent1 2 6 5" xfId="6127"/>
    <cellStyle name="40% - Accent1 2 7" xfId="6128"/>
    <cellStyle name="40% - Accent1 2 7 2" xfId="6129"/>
    <cellStyle name="40% - Accent1 2 7 2 2" xfId="6130"/>
    <cellStyle name="40% - Accent1 2 7 3" xfId="6131"/>
    <cellStyle name="40% - Accent1 2 8" xfId="6132"/>
    <cellStyle name="40% - Accent1 2 8 2" xfId="6133"/>
    <cellStyle name="40% - Accent1 2 9" xfId="6134"/>
    <cellStyle name="40% - Accent1 2 9 2" xfId="6135"/>
    <cellStyle name="40% - Accent1 3" xfId="6136"/>
    <cellStyle name="40% - Accent1 3 10" xfId="6137"/>
    <cellStyle name="40% - Accent1 3 2" xfId="6138"/>
    <cellStyle name="40% - Accent1 3 2 2" xfId="6139"/>
    <cellStyle name="40% - Accent1 3 2 2 2" xfId="6140"/>
    <cellStyle name="40% - Accent1 3 2 2 2 2" xfId="6141"/>
    <cellStyle name="40% - Accent1 3 2 2 2 2 2" xfId="6142"/>
    <cellStyle name="40% - Accent1 3 2 2 2 2 2 2" xfId="6143"/>
    <cellStyle name="40% - Accent1 3 2 2 2 2 2 2 2" xfId="6144"/>
    <cellStyle name="40% - Accent1 3 2 2 2 2 2 2 2 2" xfId="6145"/>
    <cellStyle name="40% - Accent1 3 2 2 2 2 2 2 3" xfId="6146"/>
    <cellStyle name="40% - Accent1 3 2 2 2 2 2 3" xfId="6147"/>
    <cellStyle name="40% - Accent1 3 2 2 2 2 2 3 2" xfId="6148"/>
    <cellStyle name="40% - Accent1 3 2 2 2 2 2 4" xfId="6149"/>
    <cellStyle name="40% - Accent1 3 2 2 2 2 2 4 2" xfId="6150"/>
    <cellStyle name="40% - Accent1 3 2 2 2 2 2 5" xfId="6151"/>
    <cellStyle name="40% - Accent1 3 2 2 2 2 3" xfId="6152"/>
    <cellStyle name="40% - Accent1 3 2 2 2 2 3 2" xfId="6153"/>
    <cellStyle name="40% - Accent1 3 2 2 2 2 3 2 2" xfId="6154"/>
    <cellStyle name="40% - Accent1 3 2 2 2 2 3 3" xfId="6155"/>
    <cellStyle name="40% - Accent1 3 2 2 2 2 4" xfId="6156"/>
    <cellStyle name="40% - Accent1 3 2 2 2 2 4 2" xfId="6157"/>
    <cellStyle name="40% - Accent1 3 2 2 2 2 5" xfId="6158"/>
    <cellStyle name="40% - Accent1 3 2 2 2 2 5 2" xfId="6159"/>
    <cellStyle name="40% - Accent1 3 2 2 2 2 6" xfId="6160"/>
    <cellStyle name="40% - Accent1 3 2 2 2 3" xfId="6161"/>
    <cellStyle name="40% - Accent1 3 2 2 2 3 2" xfId="6162"/>
    <cellStyle name="40% - Accent1 3 2 2 2 3 2 2" xfId="6163"/>
    <cellStyle name="40% - Accent1 3 2 2 2 3 2 2 2" xfId="6164"/>
    <cellStyle name="40% - Accent1 3 2 2 2 3 2 3" xfId="6165"/>
    <cellStyle name="40% - Accent1 3 2 2 2 3 3" xfId="6166"/>
    <cellStyle name="40% - Accent1 3 2 2 2 3 3 2" xfId="6167"/>
    <cellStyle name="40% - Accent1 3 2 2 2 3 4" xfId="6168"/>
    <cellStyle name="40% - Accent1 3 2 2 2 3 4 2" xfId="6169"/>
    <cellStyle name="40% - Accent1 3 2 2 2 3 5" xfId="6170"/>
    <cellStyle name="40% - Accent1 3 2 2 2 4" xfId="6171"/>
    <cellStyle name="40% - Accent1 3 2 2 2 4 2" xfId="6172"/>
    <cellStyle name="40% - Accent1 3 2 2 2 4 2 2" xfId="6173"/>
    <cellStyle name="40% - Accent1 3 2 2 2 4 3" xfId="6174"/>
    <cellStyle name="40% - Accent1 3 2 2 2 5" xfId="6175"/>
    <cellStyle name="40% - Accent1 3 2 2 2 5 2" xfId="6176"/>
    <cellStyle name="40% - Accent1 3 2 2 2 6" xfId="6177"/>
    <cellStyle name="40% - Accent1 3 2 2 2 6 2" xfId="6178"/>
    <cellStyle name="40% - Accent1 3 2 2 2 7" xfId="6179"/>
    <cellStyle name="40% - Accent1 3 2 2 3" xfId="6180"/>
    <cellStyle name="40% - Accent1 3 2 2 3 2" xfId="6181"/>
    <cellStyle name="40% - Accent1 3 2 2 3 2 2" xfId="6182"/>
    <cellStyle name="40% - Accent1 3 2 2 3 2 2 2" xfId="6183"/>
    <cellStyle name="40% - Accent1 3 2 2 3 2 2 2 2" xfId="6184"/>
    <cellStyle name="40% - Accent1 3 2 2 3 2 2 3" xfId="6185"/>
    <cellStyle name="40% - Accent1 3 2 2 3 2 3" xfId="6186"/>
    <cellStyle name="40% - Accent1 3 2 2 3 2 3 2" xfId="6187"/>
    <cellStyle name="40% - Accent1 3 2 2 3 2 4" xfId="6188"/>
    <cellStyle name="40% - Accent1 3 2 2 3 2 4 2" xfId="6189"/>
    <cellStyle name="40% - Accent1 3 2 2 3 2 5" xfId="6190"/>
    <cellStyle name="40% - Accent1 3 2 2 3 3" xfId="6191"/>
    <cellStyle name="40% - Accent1 3 2 2 3 3 2" xfId="6192"/>
    <cellStyle name="40% - Accent1 3 2 2 3 3 2 2" xfId="6193"/>
    <cellStyle name="40% - Accent1 3 2 2 3 3 3" xfId="6194"/>
    <cellStyle name="40% - Accent1 3 2 2 3 4" xfId="6195"/>
    <cellStyle name="40% - Accent1 3 2 2 3 4 2" xfId="6196"/>
    <cellStyle name="40% - Accent1 3 2 2 3 5" xfId="6197"/>
    <cellStyle name="40% - Accent1 3 2 2 3 5 2" xfId="6198"/>
    <cellStyle name="40% - Accent1 3 2 2 3 6" xfId="6199"/>
    <cellStyle name="40% - Accent1 3 2 2 4" xfId="6200"/>
    <cellStyle name="40% - Accent1 3 2 2 4 2" xfId="6201"/>
    <cellStyle name="40% - Accent1 3 2 2 4 2 2" xfId="6202"/>
    <cellStyle name="40% - Accent1 3 2 2 4 2 2 2" xfId="6203"/>
    <cellStyle name="40% - Accent1 3 2 2 4 2 3" xfId="6204"/>
    <cellStyle name="40% - Accent1 3 2 2 4 3" xfId="6205"/>
    <cellStyle name="40% - Accent1 3 2 2 4 3 2" xfId="6206"/>
    <cellStyle name="40% - Accent1 3 2 2 4 4" xfId="6207"/>
    <cellStyle name="40% - Accent1 3 2 2 4 4 2" xfId="6208"/>
    <cellStyle name="40% - Accent1 3 2 2 4 5" xfId="6209"/>
    <cellStyle name="40% - Accent1 3 2 2 5" xfId="6210"/>
    <cellStyle name="40% - Accent1 3 2 2 5 2" xfId="6211"/>
    <cellStyle name="40% - Accent1 3 2 2 5 2 2" xfId="6212"/>
    <cellStyle name="40% - Accent1 3 2 2 5 3" xfId="6213"/>
    <cellStyle name="40% - Accent1 3 2 2 6" xfId="6214"/>
    <cellStyle name="40% - Accent1 3 2 2 6 2" xfId="6215"/>
    <cellStyle name="40% - Accent1 3 2 2 7" xfId="6216"/>
    <cellStyle name="40% - Accent1 3 2 2 7 2" xfId="6217"/>
    <cellStyle name="40% - Accent1 3 2 2 8" xfId="6218"/>
    <cellStyle name="40% - Accent1 3 2 3" xfId="6219"/>
    <cellStyle name="40% - Accent1 3 2 3 2" xfId="6220"/>
    <cellStyle name="40% - Accent1 3 2 3 2 2" xfId="6221"/>
    <cellStyle name="40% - Accent1 3 2 3 2 2 2" xfId="6222"/>
    <cellStyle name="40% - Accent1 3 2 3 2 2 2 2" xfId="6223"/>
    <cellStyle name="40% - Accent1 3 2 3 2 2 2 2 2" xfId="6224"/>
    <cellStyle name="40% - Accent1 3 2 3 2 2 2 3" xfId="6225"/>
    <cellStyle name="40% - Accent1 3 2 3 2 2 3" xfId="6226"/>
    <cellStyle name="40% - Accent1 3 2 3 2 2 3 2" xfId="6227"/>
    <cellStyle name="40% - Accent1 3 2 3 2 2 4" xfId="6228"/>
    <cellStyle name="40% - Accent1 3 2 3 2 2 4 2" xfId="6229"/>
    <cellStyle name="40% - Accent1 3 2 3 2 2 5" xfId="6230"/>
    <cellStyle name="40% - Accent1 3 2 3 2 3" xfId="6231"/>
    <cellStyle name="40% - Accent1 3 2 3 2 3 2" xfId="6232"/>
    <cellStyle name="40% - Accent1 3 2 3 2 3 2 2" xfId="6233"/>
    <cellStyle name="40% - Accent1 3 2 3 2 3 3" xfId="6234"/>
    <cellStyle name="40% - Accent1 3 2 3 2 4" xfId="6235"/>
    <cellStyle name="40% - Accent1 3 2 3 2 4 2" xfId="6236"/>
    <cellStyle name="40% - Accent1 3 2 3 2 5" xfId="6237"/>
    <cellStyle name="40% - Accent1 3 2 3 2 5 2" xfId="6238"/>
    <cellStyle name="40% - Accent1 3 2 3 2 6" xfId="6239"/>
    <cellStyle name="40% - Accent1 3 2 3 3" xfId="6240"/>
    <cellStyle name="40% - Accent1 3 2 3 3 2" xfId="6241"/>
    <cellStyle name="40% - Accent1 3 2 3 3 2 2" xfId="6242"/>
    <cellStyle name="40% - Accent1 3 2 3 3 2 2 2" xfId="6243"/>
    <cellStyle name="40% - Accent1 3 2 3 3 2 3" xfId="6244"/>
    <cellStyle name="40% - Accent1 3 2 3 3 3" xfId="6245"/>
    <cellStyle name="40% - Accent1 3 2 3 3 3 2" xfId="6246"/>
    <cellStyle name="40% - Accent1 3 2 3 3 4" xfId="6247"/>
    <cellStyle name="40% - Accent1 3 2 3 3 4 2" xfId="6248"/>
    <cellStyle name="40% - Accent1 3 2 3 3 5" xfId="6249"/>
    <cellStyle name="40% - Accent1 3 2 3 4" xfId="6250"/>
    <cellStyle name="40% - Accent1 3 2 3 4 2" xfId="6251"/>
    <cellStyle name="40% - Accent1 3 2 3 4 2 2" xfId="6252"/>
    <cellStyle name="40% - Accent1 3 2 3 4 3" xfId="6253"/>
    <cellStyle name="40% - Accent1 3 2 3 5" xfId="6254"/>
    <cellStyle name="40% - Accent1 3 2 3 5 2" xfId="6255"/>
    <cellStyle name="40% - Accent1 3 2 3 6" xfId="6256"/>
    <cellStyle name="40% - Accent1 3 2 3 6 2" xfId="6257"/>
    <cellStyle name="40% - Accent1 3 2 3 7" xfId="6258"/>
    <cellStyle name="40% - Accent1 3 2 4" xfId="6259"/>
    <cellStyle name="40% - Accent1 3 2 4 2" xfId="6260"/>
    <cellStyle name="40% - Accent1 3 2 4 2 2" xfId="6261"/>
    <cellStyle name="40% - Accent1 3 2 4 2 2 2" xfId="6262"/>
    <cellStyle name="40% - Accent1 3 2 4 2 2 2 2" xfId="6263"/>
    <cellStyle name="40% - Accent1 3 2 4 2 2 3" xfId="6264"/>
    <cellStyle name="40% - Accent1 3 2 4 2 3" xfId="6265"/>
    <cellStyle name="40% - Accent1 3 2 4 2 3 2" xfId="6266"/>
    <cellStyle name="40% - Accent1 3 2 4 2 4" xfId="6267"/>
    <cellStyle name="40% - Accent1 3 2 4 2 4 2" xfId="6268"/>
    <cellStyle name="40% - Accent1 3 2 4 2 5" xfId="6269"/>
    <cellStyle name="40% - Accent1 3 2 4 3" xfId="6270"/>
    <cellStyle name="40% - Accent1 3 2 4 3 2" xfId="6271"/>
    <cellStyle name="40% - Accent1 3 2 4 3 2 2" xfId="6272"/>
    <cellStyle name="40% - Accent1 3 2 4 3 3" xfId="6273"/>
    <cellStyle name="40% - Accent1 3 2 4 4" xfId="6274"/>
    <cellStyle name="40% - Accent1 3 2 4 4 2" xfId="6275"/>
    <cellStyle name="40% - Accent1 3 2 4 5" xfId="6276"/>
    <cellStyle name="40% - Accent1 3 2 4 5 2" xfId="6277"/>
    <cellStyle name="40% - Accent1 3 2 4 6" xfId="6278"/>
    <cellStyle name="40% - Accent1 3 2 5" xfId="6279"/>
    <cellStyle name="40% - Accent1 3 2 5 2" xfId="6280"/>
    <cellStyle name="40% - Accent1 3 2 5 2 2" xfId="6281"/>
    <cellStyle name="40% - Accent1 3 2 5 2 2 2" xfId="6282"/>
    <cellStyle name="40% - Accent1 3 2 5 2 3" xfId="6283"/>
    <cellStyle name="40% - Accent1 3 2 5 3" xfId="6284"/>
    <cellStyle name="40% - Accent1 3 2 5 3 2" xfId="6285"/>
    <cellStyle name="40% - Accent1 3 2 5 4" xfId="6286"/>
    <cellStyle name="40% - Accent1 3 2 5 4 2" xfId="6287"/>
    <cellStyle name="40% - Accent1 3 2 5 5" xfId="6288"/>
    <cellStyle name="40% - Accent1 3 2 6" xfId="6289"/>
    <cellStyle name="40% - Accent1 3 2 6 2" xfId="6290"/>
    <cellStyle name="40% - Accent1 3 2 6 2 2" xfId="6291"/>
    <cellStyle name="40% - Accent1 3 2 6 3" xfId="6292"/>
    <cellStyle name="40% - Accent1 3 2 7" xfId="6293"/>
    <cellStyle name="40% - Accent1 3 2 7 2" xfId="6294"/>
    <cellStyle name="40% - Accent1 3 2 8" xfId="6295"/>
    <cellStyle name="40% - Accent1 3 2 8 2" xfId="6296"/>
    <cellStyle name="40% - Accent1 3 2 9" xfId="6297"/>
    <cellStyle name="40% - Accent1 3 3" xfId="6298"/>
    <cellStyle name="40% - Accent1 3 3 2" xfId="6299"/>
    <cellStyle name="40% - Accent1 3 3 2 2" xfId="6300"/>
    <cellStyle name="40% - Accent1 3 3 2 2 2" xfId="6301"/>
    <cellStyle name="40% - Accent1 3 3 2 2 2 2" xfId="6302"/>
    <cellStyle name="40% - Accent1 3 3 2 2 2 2 2" xfId="6303"/>
    <cellStyle name="40% - Accent1 3 3 2 2 2 2 2 2" xfId="6304"/>
    <cellStyle name="40% - Accent1 3 3 2 2 2 2 3" xfId="6305"/>
    <cellStyle name="40% - Accent1 3 3 2 2 2 3" xfId="6306"/>
    <cellStyle name="40% - Accent1 3 3 2 2 2 3 2" xfId="6307"/>
    <cellStyle name="40% - Accent1 3 3 2 2 2 4" xfId="6308"/>
    <cellStyle name="40% - Accent1 3 3 2 2 2 4 2" xfId="6309"/>
    <cellStyle name="40% - Accent1 3 3 2 2 2 5" xfId="6310"/>
    <cellStyle name="40% - Accent1 3 3 2 2 3" xfId="6311"/>
    <cellStyle name="40% - Accent1 3 3 2 2 3 2" xfId="6312"/>
    <cellStyle name="40% - Accent1 3 3 2 2 3 2 2" xfId="6313"/>
    <cellStyle name="40% - Accent1 3 3 2 2 3 3" xfId="6314"/>
    <cellStyle name="40% - Accent1 3 3 2 2 4" xfId="6315"/>
    <cellStyle name="40% - Accent1 3 3 2 2 4 2" xfId="6316"/>
    <cellStyle name="40% - Accent1 3 3 2 2 5" xfId="6317"/>
    <cellStyle name="40% - Accent1 3 3 2 2 5 2" xfId="6318"/>
    <cellStyle name="40% - Accent1 3 3 2 2 6" xfId="6319"/>
    <cellStyle name="40% - Accent1 3 3 2 3" xfId="6320"/>
    <cellStyle name="40% - Accent1 3 3 2 3 2" xfId="6321"/>
    <cellStyle name="40% - Accent1 3 3 2 3 2 2" xfId="6322"/>
    <cellStyle name="40% - Accent1 3 3 2 3 2 2 2" xfId="6323"/>
    <cellStyle name="40% - Accent1 3 3 2 3 2 3" xfId="6324"/>
    <cellStyle name="40% - Accent1 3 3 2 3 3" xfId="6325"/>
    <cellStyle name="40% - Accent1 3 3 2 3 3 2" xfId="6326"/>
    <cellStyle name="40% - Accent1 3 3 2 3 4" xfId="6327"/>
    <cellStyle name="40% - Accent1 3 3 2 3 4 2" xfId="6328"/>
    <cellStyle name="40% - Accent1 3 3 2 3 5" xfId="6329"/>
    <cellStyle name="40% - Accent1 3 3 2 4" xfId="6330"/>
    <cellStyle name="40% - Accent1 3 3 2 4 2" xfId="6331"/>
    <cellStyle name="40% - Accent1 3 3 2 4 2 2" xfId="6332"/>
    <cellStyle name="40% - Accent1 3 3 2 4 3" xfId="6333"/>
    <cellStyle name="40% - Accent1 3 3 2 5" xfId="6334"/>
    <cellStyle name="40% - Accent1 3 3 2 5 2" xfId="6335"/>
    <cellStyle name="40% - Accent1 3 3 2 6" xfId="6336"/>
    <cellStyle name="40% - Accent1 3 3 2 6 2" xfId="6337"/>
    <cellStyle name="40% - Accent1 3 3 2 7" xfId="6338"/>
    <cellStyle name="40% - Accent1 3 3 3" xfId="6339"/>
    <cellStyle name="40% - Accent1 3 3 3 2" xfId="6340"/>
    <cellStyle name="40% - Accent1 3 3 3 2 2" xfId="6341"/>
    <cellStyle name="40% - Accent1 3 3 3 2 2 2" xfId="6342"/>
    <cellStyle name="40% - Accent1 3 3 3 2 2 2 2" xfId="6343"/>
    <cellStyle name="40% - Accent1 3 3 3 2 2 3" xfId="6344"/>
    <cellStyle name="40% - Accent1 3 3 3 2 3" xfId="6345"/>
    <cellStyle name="40% - Accent1 3 3 3 2 3 2" xfId="6346"/>
    <cellStyle name="40% - Accent1 3 3 3 2 4" xfId="6347"/>
    <cellStyle name="40% - Accent1 3 3 3 2 4 2" xfId="6348"/>
    <cellStyle name="40% - Accent1 3 3 3 2 5" xfId="6349"/>
    <cellStyle name="40% - Accent1 3 3 3 3" xfId="6350"/>
    <cellStyle name="40% - Accent1 3 3 3 3 2" xfId="6351"/>
    <cellStyle name="40% - Accent1 3 3 3 3 2 2" xfId="6352"/>
    <cellStyle name="40% - Accent1 3 3 3 3 3" xfId="6353"/>
    <cellStyle name="40% - Accent1 3 3 3 4" xfId="6354"/>
    <cellStyle name="40% - Accent1 3 3 3 4 2" xfId="6355"/>
    <cellStyle name="40% - Accent1 3 3 3 5" xfId="6356"/>
    <cellStyle name="40% - Accent1 3 3 3 5 2" xfId="6357"/>
    <cellStyle name="40% - Accent1 3 3 3 6" xfId="6358"/>
    <cellStyle name="40% - Accent1 3 3 4" xfId="6359"/>
    <cellStyle name="40% - Accent1 3 3 4 2" xfId="6360"/>
    <cellStyle name="40% - Accent1 3 3 4 2 2" xfId="6361"/>
    <cellStyle name="40% - Accent1 3 3 4 2 2 2" xfId="6362"/>
    <cellStyle name="40% - Accent1 3 3 4 2 3" xfId="6363"/>
    <cellStyle name="40% - Accent1 3 3 4 3" xfId="6364"/>
    <cellStyle name="40% - Accent1 3 3 4 3 2" xfId="6365"/>
    <cellStyle name="40% - Accent1 3 3 4 4" xfId="6366"/>
    <cellStyle name="40% - Accent1 3 3 4 4 2" xfId="6367"/>
    <cellStyle name="40% - Accent1 3 3 4 5" xfId="6368"/>
    <cellStyle name="40% - Accent1 3 3 5" xfId="6369"/>
    <cellStyle name="40% - Accent1 3 3 5 2" xfId="6370"/>
    <cellStyle name="40% - Accent1 3 3 5 2 2" xfId="6371"/>
    <cellStyle name="40% - Accent1 3 3 5 3" xfId="6372"/>
    <cellStyle name="40% - Accent1 3 3 6" xfId="6373"/>
    <cellStyle name="40% - Accent1 3 3 6 2" xfId="6374"/>
    <cellStyle name="40% - Accent1 3 3 7" xfId="6375"/>
    <cellStyle name="40% - Accent1 3 3 7 2" xfId="6376"/>
    <cellStyle name="40% - Accent1 3 3 8" xfId="6377"/>
    <cellStyle name="40% - Accent1 3 4" xfId="6378"/>
    <cellStyle name="40% - Accent1 3 4 2" xfId="6379"/>
    <cellStyle name="40% - Accent1 3 4 2 2" xfId="6380"/>
    <cellStyle name="40% - Accent1 3 4 2 2 2" xfId="6381"/>
    <cellStyle name="40% - Accent1 3 4 2 2 2 2" xfId="6382"/>
    <cellStyle name="40% - Accent1 3 4 2 2 2 2 2" xfId="6383"/>
    <cellStyle name="40% - Accent1 3 4 2 2 2 3" xfId="6384"/>
    <cellStyle name="40% - Accent1 3 4 2 2 3" xfId="6385"/>
    <cellStyle name="40% - Accent1 3 4 2 2 3 2" xfId="6386"/>
    <cellStyle name="40% - Accent1 3 4 2 2 4" xfId="6387"/>
    <cellStyle name="40% - Accent1 3 4 2 2 4 2" xfId="6388"/>
    <cellStyle name="40% - Accent1 3 4 2 2 5" xfId="6389"/>
    <cellStyle name="40% - Accent1 3 4 2 3" xfId="6390"/>
    <cellStyle name="40% - Accent1 3 4 2 3 2" xfId="6391"/>
    <cellStyle name="40% - Accent1 3 4 2 3 2 2" xfId="6392"/>
    <cellStyle name="40% - Accent1 3 4 2 3 3" xfId="6393"/>
    <cellStyle name="40% - Accent1 3 4 2 4" xfId="6394"/>
    <cellStyle name="40% - Accent1 3 4 2 4 2" xfId="6395"/>
    <cellStyle name="40% - Accent1 3 4 2 5" xfId="6396"/>
    <cellStyle name="40% - Accent1 3 4 2 5 2" xfId="6397"/>
    <cellStyle name="40% - Accent1 3 4 2 6" xfId="6398"/>
    <cellStyle name="40% - Accent1 3 4 3" xfId="6399"/>
    <cellStyle name="40% - Accent1 3 4 3 2" xfId="6400"/>
    <cellStyle name="40% - Accent1 3 4 3 2 2" xfId="6401"/>
    <cellStyle name="40% - Accent1 3 4 3 2 2 2" xfId="6402"/>
    <cellStyle name="40% - Accent1 3 4 3 2 3" xfId="6403"/>
    <cellStyle name="40% - Accent1 3 4 3 3" xfId="6404"/>
    <cellStyle name="40% - Accent1 3 4 3 3 2" xfId="6405"/>
    <cellStyle name="40% - Accent1 3 4 3 4" xfId="6406"/>
    <cellStyle name="40% - Accent1 3 4 3 4 2" xfId="6407"/>
    <cellStyle name="40% - Accent1 3 4 3 5" xfId="6408"/>
    <cellStyle name="40% - Accent1 3 4 4" xfId="6409"/>
    <cellStyle name="40% - Accent1 3 4 4 2" xfId="6410"/>
    <cellStyle name="40% - Accent1 3 4 4 2 2" xfId="6411"/>
    <cellStyle name="40% - Accent1 3 4 4 3" xfId="6412"/>
    <cellStyle name="40% - Accent1 3 4 5" xfId="6413"/>
    <cellStyle name="40% - Accent1 3 4 5 2" xfId="6414"/>
    <cellStyle name="40% - Accent1 3 4 6" xfId="6415"/>
    <cellStyle name="40% - Accent1 3 4 6 2" xfId="6416"/>
    <cellStyle name="40% - Accent1 3 4 7" xfId="6417"/>
    <cellStyle name="40% - Accent1 3 5" xfId="6418"/>
    <cellStyle name="40% - Accent1 3 5 2" xfId="6419"/>
    <cellStyle name="40% - Accent1 3 5 2 2" xfId="6420"/>
    <cellStyle name="40% - Accent1 3 5 2 2 2" xfId="6421"/>
    <cellStyle name="40% - Accent1 3 5 2 2 2 2" xfId="6422"/>
    <cellStyle name="40% - Accent1 3 5 2 2 3" xfId="6423"/>
    <cellStyle name="40% - Accent1 3 5 2 3" xfId="6424"/>
    <cellStyle name="40% - Accent1 3 5 2 3 2" xfId="6425"/>
    <cellStyle name="40% - Accent1 3 5 2 4" xfId="6426"/>
    <cellStyle name="40% - Accent1 3 5 2 4 2" xfId="6427"/>
    <cellStyle name="40% - Accent1 3 5 2 5" xfId="6428"/>
    <cellStyle name="40% - Accent1 3 5 3" xfId="6429"/>
    <cellStyle name="40% - Accent1 3 5 3 2" xfId="6430"/>
    <cellStyle name="40% - Accent1 3 5 3 2 2" xfId="6431"/>
    <cellStyle name="40% - Accent1 3 5 3 3" xfId="6432"/>
    <cellStyle name="40% - Accent1 3 5 4" xfId="6433"/>
    <cellStyle name="40% - Accent1 3 5 4 2" xfId="6434"/>
    <cellStyle name="40% - Accent1 3 5 5" xfId="6435"/>
    <cellStyle name="40% - Accent1 3 5 5 2" xfId="6436"/>
    <cellStyle name="40% - Accent1 3 5 6" xfId="6437"/>
    <cellStyle name="40% - Accent1 3 6" xfId="6438"/>
    <cellStyle name="40% - Accent1 3 6 2" xfId="6439"/>
    <cellStyle name="40% - Accent1 3 6 2 2" xfId="6440"/>
    <cellStyle name="40% - Accent1 3 6 2 2 2" xfId="6441"/>
    <cellStyle name="40% - Accent1 3 6 2 3" xfId="6442"/>
    <cellStyle name="40% - Accent1 3 6 3" xfId="6443"/>
    <cellStyle name="40% - Accent1 3 6 3 2" xfId="6444"/>
    <cellStyle name="40% - Accent1 3 6 4" xfId="6445"/>
    <cellStyle name="40% - Accent1 3 6 4 2" xfId="6446"/>
    <cellStyle name="40% - Accent1 3 6 5" xfId="6447"/>
    <cellStyle name="40% - Accent1 3 7" xfId="6448"/>
    <cellStyle name="40% - Accent1 3 7 2" xfId="6449"/>
    <cellStyle name="40% - Accent1 3 7 2 2" xfId="6450"/>
    <cellStyle name="40% - Accent1 3 7 3" xfId="6451"/>
    <cellStyle name="40% - Accent1 3 8" xfId="6452"/>
    <cellStyle name="40% - Accent1 3 8 2" xfId="6453"/>
    <cellStyle name="40% - Accent1 3 9" xfId="6454"/>
    <cellStyle name="40% - Accent1 3 9 2" xfId="6455"/>
    <cellStyle name="40% - Accent1 4" xfId="6456"/>
    <cellStyle name="40% - Accent1 4 10" xfId="6457"/>
    <cellStyle name="40% - Accent1 4 2" xfId="6458"/>
    <cellStyle name="40% - Accent1 4 2 2" xfId="6459"/>
    <cellStyle name="40% - Accent1 4 2 2 2" xfId="6460"/>
    <cellStyle name="40% - Accent1 4 2 2 2 2" xfId="6461"/>
    <cellStyle name="40% - Accent1 4 2 2 2 2 2" xfId="6462"/>
    <cellStyle name="40% - Accent1 4 2 2 2 2 2 2" xfId="6463"/>
    <cellStyle name="40% - Accent1 4 2 2 2 2 2 2 2" xfId="6464"/>
    <cellStyle name="40% - Accent1 4 2 2 2 2 2 3" xfId="6465"/>
    <cellStyle name="40% - Accent1 4 2 2 2 2 3" xfId="6466"/>
    <cellStyle name="40% - Accent1 4 2 2 2 2 3 2" xfId="6467"/>
    <cellStyle name="40% - Accent1 4 2 2 2 2 4" xfId="6468"/>
    <cellStyle name="40% - Accent1 4 2 2 2 2 4 2" xfId="6469"/>
    <cellStyle name="40% - Accent1 4 2 2 2 2 5" xfId="6470"/>
    <cellStyle name="40% - Accent1 4 2 2 2 3" xfId="6471"/>
    <cellStyle name="40% - Accent1 4 2 2 2 3 2" xfId="6472"/>
    <cellStyle name="40% - Accent1 4 2 2 2 3 2 2" xfId="6473"/>
    <cellStyle name="40% - Accent1 4 2 2 2 3 3" xfId="6474"/>
    <cellStyle name="40% - Accent1 4 2 2 2 4" xfId="6475"/>
    <cellStyle name="40% - Accent1 4 2 2 2 4 2" xfId="6476"/>
    <cellStyle name="40% - Accent1 4 2 2 2 5" xfId="6477"/>
    <cellStyle name="40% - Accent1 4 2 2 2 5 2" xfId="6478"/>
    <cellStyle name="40% - Accent1 4 2 2 2 6" xfId="6479"/>
    <cellStyle name="40% - Accent1 4 2 2 3" xfId="6480"/>
    <cellStyle name="40% - Accent1 4 2 2 3 2" xfId="6481"/>
    <cellStyle name="40% - Accent1 4 2 2 3 2 2" xfId="6482"/>
    <cellStyle name="40% - Accent1 4 2 2 3 2 2 2" xfId="6483"/>
    <cellStyle name="40% - Accent1 4 2 2 3 2 3" xfId="6484"/>
    <cellStyle name="40% - Accent1 4 2 2 3 3" xfId="6485"/>
    <cellStyle name="40% - Accent1 4 2 2 3 3 2" xfId="6486"/>
    <cellStyle name="40% - Accent1 4 2 2 3 4" xfId="6487"/>
    <cellStyle name="40% - Accent1 4 2 2 3 4 2" xfId="6488"/>
    <cellStyle name="40% - Accent1 4 2 2 3 5" xfId="6489"/>
    <cellStyle name="40% - Accent1 4 2 2 4" xfId="6490"/>
    <cellStyle name="40% - Accent1 4 2 2 4 2" xfId="6491"/>
    <cellStyle name="40% - Accent1 4 2 2 4 2 2" xfId="6492"/>
    <cellStyle name="40% - Accent1 4 2 2 4 3" xfId="6493"/>
    <cellStyle name="40% - Accent1 4 2 2 5" xfId="6494"/>
    <cellStyle name="40% - Accent1 4 2 2 5 2" xfId="6495"/>
    <cellStyle name="40% - Accent1 4 2 2 6" xfId="6496"/>
    <cellStyle name="40% - Accent1 4 2 2 6 2" xfId="6497"/>
    <cellStyle name="40% - Accent1 4 2 2 7" xfId="6498"/>
    <cellStyle name="40% - Accent1 4 2 3" xfId="6499"/>
    <cellStyle name="40% - Accent1 4 2 3 2" xfId="6500"/>
    <cellStyle name="40% - Accent1 4 2 3 2 2" xfId="6501"/>
    <cellStyle name="40% - Accent1 4 2 3 2 2 2" xfId="6502"/>
    <cellStyle name="40% - Accent1 4 2 3 2 2 2 2" xfId="6503"/>
    <cellStyle name="40% - Accent1 4 2 3 2 2 3" xfId="6504"/>
    <cellStyle name="40% - Accent1 4 2 3 2 3" xfId="6505"/>
    <cellStyle name="40% - Accent1 4 2 3 2 3 2" xfId="6506"/>
    <cellStyle name="40% - Accent1 4 2 3 2 4" xfId="6507"/>
    <cellStyle name="40% - Accent1 4 2 3 2 4 2" xfId="6508"/>
    <cellStyle name="40% - Accent1 4 2 3 2 5" xfId="6509"/>
    <cellStyle name="40% - Accent1 4 2 3 3" xfId="6510"/>
    <cellStyle name="40% - Accent1 4 2 3 3 2" xfId="6511"/>
    <cellStyle name="40% - Accent1 4 2 3 3 2 2" xfId="6512"/>
    <cellStyle name="40% - Accent1 4 2 3 3 3" xfId="6513"/>
    <cellStyle name="40% - Accent1 4 2 3 4" xfId="6514"/>
    <cellStyle name="40% - Accent1 4 2 3 4 2" xfId="6515"/>
    <cellStyle name="40% - Accent1 4 2 3 5" xfId="6516"/>
    <cellStyle name="40% - Accent1 4 2 3 5 2" xfId="6517"/>
    <cellStyle name="40% - Accent1 4 2 3 6" xfId="6518"/>
    <cellStyle name="40% - Accent1 4 2 4" xfId="6519"/>
    <cellStyle name="40% - Accent1 4 2 4 2" xfId="6520"/>
    <cellStyle name="40% - Accent1 4 2 4 2 2" xfId="6521"/>
    <cellStyle name="40% - Accent1 4 2 4 2 2 2" xfId="6522"/>
    <cellStyle name="40% - Accent1 4 2 4 2 3" xfId="6523"/>
    <cellStyle name="40% - Accent1 4 2 4 3" xfId="6524"/>
    <cellStyle name="40% - Accent1 4 2 4 3 2" xfId="6525"/>
    <cellStyle name="40% - Accent1 4 2 4 4" xfId="6526"/>
    <cellStyle name="40% - Accent1 4 2 4 4 2" xfId="6527"/>
    <cellStyle name="40% - Accent1 4 2 4 5" xfId="6528"/>
    <cellStyle name="40% - Accent1 4 2 5" xfId="6529"/>
    <cellStyle name="40% - Accent1 4 2 5 2" xfId="6530"/>
    <cellStyle name="40% - Accent1 4 2 5 2 2" xfId="6531"/>
    <cellStyle name="40% - Accent1 4 2 5 3" xfId="6532"/>
    <cellStyle name="40% - Accent1 4 2 6" xfId="6533"/>
    <cellStyle name="40% - Accent1 4 2 6 2" xfId="6534"/>
    <cellStyle name="40% - Accent1 4 2 7" xfId="6535"/>
    <cellStyle name="40% - Accent1 4 2 7 2" xfId="6536"/>
    <cellStyle name="40% - Accent1 4 2 8" xfId="6537"/>
    <cellStyle name="40% - Accent1 4 3" xfId="6538"/>
    <cellStyle name="40% - Accent1 4 3 2" xfId="6539"/>
    <cellStyle name="40% - Accent1 4 3 2 2" xfId="6540"/>
    <cellStyle name="40% - Accent1 4 3 2 2 2" xfId="6541"/>
    <cellStyle name="40% - Accent1 4 3 2 2 2 2" xfId="6542"/>
    <cellStyle name="40% - Accent1 4 3 2 2 2 2 2" xfId="6543"/>
    <cellStyle name="40% - Accent1 4 3 2 2 2 3" xfId="6544"/>
    <cellStyle name="40% - Accent1 4 3 2 2 3" xfId="6545"/>
    <cellStyle name="40% - Accent1 4 3 2 2 3 2" xfId="6546"/>
    <cellStyle name="40% - Accent1 4 3 2 2 4" xfId="6547"/>
    <cellStyle name="40% - Accent1 4 3 2 2 4 2" xfId="6548"/>
    <cellStyle name="40% - Accent1 4 3 2 2 5" xfId="6549"/>
    <cellStyle name="40% - Accent1 4 3 2 3" xfId="6550"/>
    <cellStyle name="40% - Accent1 4 3 2 3 2" xfId="6551"/>
    <cellStyle name="40% - Accent1 4 3 2 3 2 2" xfId="6552"/>
    <cellStyle name="40% - Accent1 4 3 2 3 3" xfId="6553"/>
    <cellStyle name="40% - Accent1 4 3 2 4" xfId="6554"/>
    <cellStyle name="40% - Accent1 4 3 2 4 2" xfId="6555"/>
    <cellStyle name="40% - Accent1 4 3 2 5" xfId="6556"/>
    <cellStyle name="40% - Accent1 4 3 2 5 2" xfId="6557"/>
    <cellStyle name="40% - Accent1 4 3 2 6" xfId="6558"/>
    <cellStyle name="40% - Accent1 4 3 3" xfId="6559"/>
    <cellStyle name="40% - Accent1 4 3 3 2" xfId="6560"/>
    <cellStyle name="40% - Accent1 4 3 3 2 2" xfId="6561"/>
    <cellStyle name="40% - Accent1 4 3 3 2 2 2" xfId="6562"/>
    <cellStyle name="40% - Accent1 4 3 3 2 3" xfId="6563"/>
    <cellStyle name="40% - Accent1 4 3 3 3" xfId="6564"/>
    <cellStyle name="40% - Accent1 4 3 3 3 2" xfId="6565"/>
    <cellStyle name="40% - Accent1 4 3 3 4" xfId="6566"/>
    <cellStyle name="40% - Accent1 4 3 3 4 2" xfId="6567"/>
    <cellStyle name="40% - Accent1 4 3 3 5" xfId="6568"/>
    <cellStyle name="40% - Accent1 4 3 4" xfId="6569"/>
    <cellStyle name="40% - Accent1 4 3 4 2" xfId="6570"/>
    <cellStyle name="40% - Accent1 4 3 4 2 2" xfId="6571"/>
    <cellStyle name="40% - Accent1 4 3 4 3" xfId="6572"/>
    <cellStyle name="40% - Accent1 4 3 5" xfId="6573"/>
    <cellStyle name="40% - Accent1 4 3 5 2" xfId="6574"/>
    <cellStyle name="40% - Accent1 4 3 6" xfId="6575"/>
    <cellStyle name="40% - Accent1 4 3 6 2" xfId="6576"/>
    <cellStyle name="40% - Accent1 4 3 7" xfId="6577"/>
    <cellStyle name="40% - Accent1 4 4" xfId="6578"/>
    <cellStyle name="40% - Accent1 4 4 2" xfId="6579"/>
    <cellStyle name="40% - Accent1 4 4 2 2" xfId="6580"/>
    <cellStyle name="40% - Accent1 4 4 2 2 2" xfId="6581"/>
    <cellStyle name="40% - Accent1 4 4 2 2 2 2" xfId="6582"/>
    <cellStyle name="40% - Accent1 4 4 2 2 3" xfId="6583"/>
    <cellStyle name="40% - Accent1 4 4 2 3" xfId="6584"/>
    <cellStyle name="40% - Accent1 4 4 2 3 2" xfId="6585"/>
    <cellStyle name="40% - Accent1 4 4 2 4" xfId="6586"/>
    <cellStyle name="40% - Accent1 4 4 2 4 2" xfId="6587"/>
    <cellStyle name="40% - Accent1 4 4 2 5" xfId="6588"/>
    <cellStyle name="40% - Accent1 4 4 3" xfId="6589"/>
    <cellStyle name="40% - Accent1 4 4 3 2" xfId="6590"/>
    <cellStyle name="40% - Accent1 4 4 3 2 2" xfId="6591"/>
    <cellStyle name="40% - Accent1 4 4 3 3" xfId="6592"/>
    <cellStyle name="40% - Accent1 4 4 4" xfId="6593"/>
    <cellStyle name="40% - Accent1 4 4 4 2" xfId="6594"/>
    <cellStyle name="40% - Accent1 4 4 5" xfId="6595"/>
    <cellStyle name="40% - Accent1 4 4 5 2" xfId="6596"/>
    <cellStyle name="40% - Accent1 4 4 6" xfId="6597"/>
    <cellStyle name="40% - Accent1 4 5" xfId="6598"/>
    <cellStyle name="40% - Accent1 4 5 2" xfId="6599"/>
    <cellStyle name="40% - Accent1 4 5 2 2" xfId="6600"/>
    <cellStyle name="40% - Accent1 4 5 2 2 2" xfId="6601"/>
    <cellStyle name="40% - Accent1 4 5 2 3" xfId="6602"/>
    <cellStyle name="40% - Accent1 4 5 3" xfId="6603"/>
    <cellStyle name="40% - Accent1 4 5 3 2" xfId="6604"/>
    <cellStyle name="40% - Accent1 4 5 4" xfId="6605"/>
    <cellStyle name="40% - Accent1 4 5 4 2" xfId="6606"/>
    <cellStyle name="40% - Accent1 4 5 5" xfId="6607"/>
    <cellStyle name="40% - Accent1 4 6" xfId="6608"/>
    <cellStyle name="40% - Accent1 4 6 2" xfId="6609"/>
    <cellStyle name="40% - Accent1 4 6 2 2" xfId="6610"/>
    <cellStyle name="40% - Accent1 4 6 3" xfId="6611"/>
    <cellStyle name="40% - Accent1 4 7" xfId="6612"/>
    <cellStyle name="40% - Accent1 4 7 2" xfId="6613"/>
    <cellStyle name="40% - Accent1 4 8" xfId="6614"/>
    <cellStyle name="40% - Accent1 4 8 2" xfId="6615"/>
    <cellStyle name="40% - Accent1 4 9" xfId="6616"/>
    <cellStyle name="40% - Accent1 5" xfId="6617"/>
    <cellStyle name="40% - Accent1 5 2" xfId="6618"/>
    <cellStyle name="40% - Accent1 5 2 2" xfId="6619"/>
    <cellStyle name="40% - Accent1 5 2 2 2" xfId="6620"/>
    <cellStyle name="40% - Accent1 5 2 2 2 2" xfId="6621"/>
    <cellStyle name="40% - Accent1 5 2 2 2 2 2" xfId="6622"/>
    <cellStyle name="40% - Accent1 5 2 2 2 2 2 2" xfId="6623"/>
    <cellStyle name="40% - Accent1 5 2 2 2 2 3" xfId="6624"/>
    <cellStyle name="40% - Accent1 5 2 2 2 3" xfId="6625"/>
    <cellStyle name="40% - Accent1 5 2 2 2 3 2" xfId="6626"/>
    <cellStyle name="40% - Accent1 5 2 2 2 4" xfId="6627"/>
    <cellStyle name="40% - Accent1 5 2 2 2 4 2" xfId="6628"/>
    <cellStyle name="40% - Accent1 5 2 2 2 5" xfId="6629"/>
    <cellStyle name="40% - Accent1 5 2 2 3" xfId="6630"/>
    <cellStyle name="40% - Accent1 5 2 2 3 2" xfId="6631"/>
    <cellStyle name="40% - Accent1 5 2 2 3 2 2" xfId="6632"/>
    <cellStyle name="40% - Accent1 5 2 2 3 3" xfId="6633"/>
    <cellStyle name="40% - Accent1 5 2 2 4" xfId="6634"/>
    <cellStyle name="40% - Accent1 5 2 2 4 2" xfId="6635"/>
    <cellStyle name="40% - Accent1 5 2 2 5" xfId="6636"/>
    <cellStyle name="40% - Accent1 5 2 2 5 2" xfId="6637"/>
    <cellStyle name="40% - Accent1 5 2 2 6" xfId="6638"/>
    <cellStyle name="40% - Accent1 5 2 3" xfId="6639"/>
    <cellStyle name="40% - Accent1 5 2 3 2" xfId="6640"/>
    <cellStyle name="40% - Accent1 5 2 3 2 2" xfId="6641"/>
    <cellStyle name="40% - Accent1 5 2 3 2 2 2" xfId="6642"/>
    <cellStyle name="40% - Accent1 5 2 3 2 3" xfId="6643"/>
    <cellStyle name="40% - Accent1 5 2 3 3" xfId="6644"/>
    <cellStyle name="40% - Accent1 5 2 3 3 2" xfId="6645"/>
    <cellStyle name="40% - Accent1 5 2 3 4" xfId="6646"/>
    <cellStyle name="40% - Accent1 5 2 3 4 2" xfId="6647"/>
    <cellStyle name="40% - Accent1 5 2 3 5" xfId="6648"/>
    <cellStyle name="40% - Accent1 5 2 4" xfId="6649"/>
    <cellStyle name="40% - Accent1 5 2 4 2" xfId="6650"/>
    <cellStyle name="40% - Accent1 5 2 4 2 2" xfId="6651"/>
    <cellStyle name="40% - Accent1 5 2 4 3" xfId="6652"/>
    <cellStyle name="40% - Accent1 5 2 5" xfId="6653"/>
    <cellStyle name="40% - Accent1 5 2 5 2" xfId="6654"/>
    <cellStyle name="40% - Accent1 5 2 6" xfId="6655"/>
    <cellStyle name="40% - Accent1 5 2 6 2" xfId="6656"/>
    <cellStyle name="40% - Accent1 5 2 7" xfId="6657"/>
    <cellStyle name="40% - Accent1 5 3" xfId="6658"/>
    <cellStyle name="40% - Accent1 5 3 2" xfId="6659"/>
    <cellStyle name="40% - Accent1 5 3 2 2" xfId="6660"/>
    <cellStyle name="40% - Accent1 5 3 2 2 2" xfId="6661"/>
    <cellStyle name="40% - Accent1 5 3 2 2 2 2" xfId="6662"/>
    <cellStyle name="40% - Accent1 5 3 2 2 3" xfId="6663"/>
    <cellStyle name="40% - Accent1 5 3 2 3" xfId="6664"/>
    <cellStyle name="40% - Accent1 5 3 2 3 2" xfId="6665"/>
    <cellStyle name="40% - Accent1 5 3 2 4" xfId="6666"/>
    <cellStyle name="40% - Accent1 5 3 2 4 2" xfId="6667"/>
    <cellStyle name="40% - Accent1 5 3 2 5" xfId="6668"/>
    <cellStyle name="40% - Accent1 5 3 3" xfId="6669"/>
    <cellStyle name="40% - Accent1 5 3 3 2" xfId="6670"/>
    <cellStyle name="40% - Accent1 5 3 3 2 2" xfId="6671"/>
    <cellStyle name="40% - Accent1 5 3 3 3" xfId="6672"/>
    <cellStyle name="40% - Accent1 5 3 4" xfId="6673"/>
    <cellStyle name="40% - Accent1 5 3 4 2" xfId="6674"/>
    <cellStyle name="40% - Accent1 5 3 5" xfId="6675"/>
    <cellStyle name="40% - Accent1 5 3 5 2" xfId="6676"/>
    <cellStyle name="40% - Accent1 5 3 6" xfId="6677"/>
    <cellStyle name="40% - Accent1 5 4" xfId="6678"/>
    <cellStyle name="40% - Accent1 5 4 2" xfId="6679"/>
    <cellStyle name="40% - Accent1 5 4 2 2" xfId="6680"/>
    <cellStyle name="40% - Accent1 5 4 2 2 2" xfId="6681"/>
    <cellStyle name="40% - Accent1 5 4 2 3" xfId="6682"/>
    <cellStyle name="40% - Accent1 5 4 3" xfId="6683"/>
    <cellStyle name="40% - Accent1 5 4 3 2" xfId="6684"/>
    <cellStyle name="40% - Accent1 5 4 4" xfId="6685"/>
    <cellStyle name="40% - Accent1 5 4 4 2" xfId="6686"/>
    <cellStyle name="40% - Accent1 5 4 5" xfId="6687"/>
    <cellStyle name="40% - Accent1 5 5" xfId="6688"/>
    <cellStyle name="40% - Accent1 5 5 2" xfId="6689"/>
    <cellStyle name="40% - Accent1 5 5 2 2" xfId="6690"/>
    <cellStyle name="40% - Accent1 5 5 3" xfId="6691"/>
    <cellStyle name="40% - Accent1 5 6" xfId="6692"/>
    <cellStyle name="40% - Accent1 5 6 2" xfId="6693"/>
    <cellStyle name="40% - Accent1 5 7" xfId="6694"/>
    <cellStyle name="40% - Accent1 5 7 2" xfId="6695"/>
    <cellStyle name="40% - Accent1 5 8" xfId="6696"/>
    <cellStyle name="40% - Accent1 6" xfId="6697"/>
    <cellStyle name="40% - Accent1 6 2" xfId="6698"/>
    <cellStyle name="40% - Accent1 6 2 2" xfId="6699"/>
    <cellStyle name="40% - Accent1 6 2 2 2" xfId="6700"/>
    <cellStyle name="40% - Accent1 6 2 2 2 2" xfId="6701"/>
    <cellStyle name="40% - Accent1 6 2 2 2 2 2" xfId="6702"/>
    <cellStyle name="40% - Accent1 6 2 2 2 3" xfId="6703"/>
    <cellStyle name="40% - Accent1 6 2 2 3" xfId="6704"/>
    <cellStyle name="40% - Accent1 6 2 2 3 2" xfId="6705"/>
    <cellStyle name="40% - Accent1 6 2 2 4" xfId="6706"/>
    <cellStyle name="40% - Accent1 6 2 2 4 2" xfId="6707"/>
    <cellStyle name="40% - Accent1 6 2 2 5" xfId="6708"/>
    <cellStyle name="40% - Accent1 6 2 3" xfId="6709"/>
    <cellStyle name="40% - Accent1 6 2 3 2" xfId="6710"/>
    <cellStyle name="40% - Accent1 6 2 3 2 2" xfId="6711"/>
    <cellStyle name="40% - Accent1 6 2 3 3" xfId="6712"/>
    <cellStyle name="40% - Accent1 6 2 4" xfId="6713"/>
    <cellStyle name="40% - Accent1 6 2 4 2" xfId="6714"/>
    <cellStyle name="40% - Accent1 6 2 5" xfId="6715"/>
    <cellStyle name="40% - Accent1 6 2 5 2" xfId="6716"/>
    <cellStyle name="40% - Accent1 6 2 6" xfId="6717"/>
    <cellStyle name="40% - Accent1 6 3" xfId="6718"/>
    <cellStyle name="40% - Accent1 6 3 2" xfId="6719"/>
    <cellStyle name="40% - Accent1 6 3 2 2" xfId="6720"/>
    <cellStyle name="40% - Accent1 6 3 2 2 2" xfId="6721"/>
    <cellStyle name="40% - Accent1 6 3 2 3" xfId="6722"/>
    <cellStyle name="40% - Accent1 6 3 3" xfId="6723"/>
    <cellStyle name="40% - Accent1 6 3 3 2" xfId="6724"/>
    <cellStyle name="40% - Accent1 6 3 4" xfId="6725"/>
    <cellStyle name="40% - Accent1 6 3 4 2" xfId="6726"/>
    <cellStyle name="40% - Accent1 6 3 5" xfId="6727"/>
    <cellStyle name="40% - Accent1 6 4" xfId="6728"/>
    <cellStyle name="40% - Accent1 6 4 2" xfId="6729"/>
    <cellStyle name="40% - Accent1 6 4 2 2" xfId="6730"/>
    <cellStyle name="40% - Accent1 6 4 3" xfId="6731"/>
    <cellStyle name="40% - Accent1 6 5" xfId="6732"/>
    <cellStyle name="40% - Accent1 6 5 2" xfId="6733"/>
    <cellStyle name="40% - Accent1 6 6" xfId="6734"/>
    <cellStyle name="40% - Accent1 6 6 2" xfId="6735"/>
    <cellStyle name="40% - Accent1 6 7" xfId="6736"/>
    <cellStyle name="40% - Accent1 7" xfId="6737"/>
    <cellStyle name="40% - Accent1 7 2" xfId="6738"/>
    <cellStyle name="40% - Accent1 7 2 2" xfId="6739"/>
    <cellStyle name="40% - Accent1 7 2 2 2" xfId="6740"/>
    <cellStyle name="40% - Accent1 7 2 2 2 2" xfId="6741"/>
    <cellStyle name="40% - Accent1 7 2 2 3" xfId="6742"/>
    <cellStyle name="40% - Accent1 7 2 3" xfId="6743"/>
    <cellStyle name="40% - Accent1 7 2 3 2" xfId="6744"/>
    <cellStyle name="40% - Accent1 7 2 4" xfId="6745"/>
    <cellStyle name="40% - Accent1 7 2 4 2" xfId="6746"/>
    <cellStyle name="40% - Accent1 7 2 5" xfId="6747"/>
    <cellStyle name="40% - Accent1 7 3" xfId="6748"/>
    <cellStyle name="40% - Accent1 7 3 2" xfId="6749"/>
    <cellStyle name="40% - Accent1 7 3 2 2" xfId="6750"/>
    <cellStyle name="40% - Accent1 7 3 3" xfId="6751"/>
    <cellStyle name="40% - Accent1 7 4" xfId="6752"/>
    <cellStyle name="40% - Accent1 7 4 2" xfId="6753"/>
    <cellStyle name="40% - Accent1 7 5" xfId="6754"/>
    <cellStyle name="40% - Accent1 7 5 2" xfId="6755"/>
    <cellStyle name="40% - Accent1 7 6" xfId="6756"/>
    <cellStyle name="40% - Accent1 8" xfId="6757"/>
    <cellStyle name="40% - Accent1 8 2" xfId="6758"/>
    <cellStyle name="40% - Accent1 8 2 2" xfId="6759"/>
    <cellStyle name="40% - Accent1 8 2 2 2" xfId="6760"/>
    <cellStyle name="40% - Accent1 8 2 3" xfId="6761"/>
    <cellStyle name="40% - Accent1 8 3" xfId="6762"/>
    <cellStyle name="40% - Accent1 8 3 2" xfId="6763"/>
    <cellStyle name="40% - Accent1 8 4" xfId="6764"/>
    <cellStyle name="40% - Accent1 8 4 2" xfId="6765"/>
    <cellStyle name="40% - Accent1 8 5" xfId="6766"/>
    <cellStyle name="40% - Accent1 9" xfId="6767"/>
    <cellStyle name="40% - Accent1 9 2" xfId="6768"/>
    <cellStyle name="40% - Accent1 9 2 2" xfId="6769"/>
    <cellStyle name="40% - Accent1 9 3" xfId="6770"/>
    <cellStyle name="40% - Accent2 10" xfId="6771"/>
    <cellStyle name="40% - Accent2 10 2" xfId="6772"/>
    <cellStyle name="40% - Accent2 11" xfId="6773"/>
    <cellStyle name="40% - Accent2 11 2" xfId="6774"/>
    <cellStyle name="40% - Accent2 12" xfId="6775"/>
    <cellStyle name="40% - Accent2 2" xfId="6776"/>
    <cellStyle name="40% - Accent2 2 10" xfId="6777"/>
    <cellStyle name="40% - Accent2 2 2" xfId="6778"/>
    <cellStyle name="40% - Accent2 2 2 2" xfId="6779"/>
    <cellStyle name="40% - Accent2 2 2 2 2" xfId="6780"/>
    <cellStyle name="40% - Accent2 2 2 2 2 2" xfId="6781"/>
    <cellStyle name="40% - Accent2 2 2 2 2 2 2" xfId="6782"/>
    <cellStyle name="40% - Accent2 2 2 2 2 2 2 2" xfId="6783"/>
    <cellStyle name="40% - Accent2 2 2 2 2 2 2 2 2" xfId="6784"/>
    <cellStyle name="40% - Accent2 2 2 2 2 2 2 2 2 2" xfId="6785"/>
    <cellStyle name="40% - Accent2 2 2 2 2 2 2 2 3" xfId="6786"/>
    <cellStyle name="40% - Accent2 2 2 2 2 2 2 3" xfId="6787"/>
    <cellStyle name="40% - Accent2 2 2 2 2 2 2 3 2" xfId="6788"/>
    <cellStyle name="40% - Accent2 2 2 2 2 2 2 4" xfId="6789"/>
    <cellStyle name="40% - Accent2 2 2 2 2 2 2 4 2" xfId="6790"/>
    <cellStyle name="40% - Accent2 2 2 2 2 2 2 5" xfId="6791"/>
    <cellStyle name="40% - Accent2 2 2 2 2 2 3" xfId="6792"/>
    <cellStyle name="40% - Accent2 2 2 2 2 2 3 2" xfId="6793"/>
    <cellStyle name="40% - Accent2 2 2 2 2 2 3 2 2" xfId="6794"/>
    <cellStyle name="40% - Accent2 2 2 2 2 2 3 3" xfId="6795"/>
    <cellStyle name="40% - Accent2 2 2 2 2 2 4" xfId="6796"/>
    <cellStyle name="40% - Accent2 2 2 2 2 2 4 2" xfId="6797"/>
    <cellStyle name="40% - Accent2 2 2 2 2 2 5" xfId="6798"/>
    <cellStyle name="40% - Accent2 2 2 2 2 2 5 2" xfId="6799"/>
    <cellStyle name="40% - Accent2 2 2 2 2 2 6" xfId="6800"/>
    <cellStyle name="40% - Accent2 2 2 2 2 3" xfId="6801"/>
    <cellStyle name="40% - Accent2 2 2 2 2 3 2" xfId="6802"/>
    <cellStyle name="40% - Accent2 2 2 2 2 3 2 2" xfId="6803"/>
    <cellStyle name="40% - Accent2 2 2 2 2 3 2 2 2" xfId="6804"/>
    <cellStyle name="40% - Accent2 2 2 2 2 3 2 3" xfId="6805"/>
    <cellStyle name="40% - Accent2 2 2 2 2 3 3" xfId="6806"/>
    <cellStyle name="40% - Accent2 2 2 2 2 3 3 2" xfId="6807"/>
    <cellStyle name="40% - Accent2 2 2 2 2 3 4" xfId="6808"/>
    <cellStyle name="40% - Accent2 2 2 2 2 3 4 2" xfId="6809"/>
    <cellStyle name="40% - Accent2 2 2 2 2 3 5" xfId="6810"/>
    <cellStyle name="40% - Accent2 2 2 2 2 4" xfId="6811"/>
    <cellStyle name="40% - Accent2 2 2 2 2 4 2" xfId="6812"/>
    <cellStyle name="40% - Accent2 2 2 2 2 4 2 2" xfId="6813"/>
    <cellStyle name="40% - Accent2 2 2 2 2 4 3" xfId="6814"/>
    <cellStyle name="40% - Accent2 2 2 2 2 5" xfId="6815"/>
    <cellStyle name="40% - Accent2 2 2 2 2 5 2" xfId="6816"/>
    <cellStyle name="40% - Accent2 2 2 2 2 6" xfId="6817"/>
    <cellStyle name="40% - Accent2 2 2 2 2 6 2" xfId="6818"/>
    <cellStyle name="40% - Accent2 2 2 2 2 7" xfId="6819"/>
    <cellStyle name="40% - Accent2 2 2 2 3" xfId="6820"/>
    <cellStyle name="40% - Accent2 2 2 2 3 2" xfId="6821"/>
    <cellStyle name="40% - Accent2 2 2 2 3 2 2" xfId="6822"/>
    <cellStyle name="40% - Accent2 2 2 2 3 2 2 2" xfId="6823"/>
    <cellStyle name="40% - Accent2 2 2 2 3 2 2 2 2" xfId="6824"/>
    <cellStyle name="40% - Accent2 2 2 2 3 2 2 3" xfId="6825"/>
    <cellStyle name="40% - Accent2 2 2 2 3 2 3" xfId="6826"/>
    <cellStyle name="40% - Accent2 2 2 2 3 2 3 2" xfId="6827"/>
    <cellStyle name="40% - Accent2 2 2 2 3 2 4" xfId="6828"/>
    <cellStyle name="40% - Accent2 2 2 2 3 2 4 2" xfId="6829"/>
    <cellStyle name="40% - Accent2 2 2 2 3 2 5" xfId="6830"/>
    <cellStyle name="40% - Accent2 2 2 2 3 3" xfId="6831"/>
    <cellStyle name="40% - Accent2 2 2 2 3 3 2" xfId="6832"/>
    <cellStyle name="40% - Accent2 2 2 2 3 3 2 2" xfId="6833"/>
    <cellStyle name="40% - Accent2 2 2 2 3 3 3" xfId="6834"/>
    <cellStyle name="40% - Accent2 2 2 2 3 4" xfId="6835"/>
    <cellStyle name="40% - Accent2 2 2 2 3 4 2" xfId="6836"/>
    <cellStyle name="40% - Accent2 2 2 2 3 5" xfId="6837"/>
    <cellStyle name="40% - Accent2 2 2 2 3 5 2" xfId="6838"/>
    <cellStyle name="40% - Accent2 2 2 2 3 6" xfId="6839"/>
    <cellStyle name="40% - Accent2 2 2 2 4" xfId="6840"/>
    <cellStyle name="40% - Accent2 2 2 2 4 2" xfId="6841"/>
    <cellStyle name="40% - Accent2 2 2 2 4 2 2" xfId="6842"/>
    <cellStyle name="40% - Accent2 2 2 2 4 2 2 2" xfId="6843"/>
    <cellStyle name="40% - Accent2 2 2 2 4 2 3" xfId="6844"/>
    <cellStyle name="40% - Accent2 2 2 2 4 3" xfId="6845"/>
    <cellStyle name="40% - Accent2 2 2 2 4 3 2" xfId="6846"/>
    <cellStyle name="40% - Accent2 2 2 2 4 4" xfId="6847"/>
    <cellStyle name="40% - Accent2 2 2 2 4 4 2" xfId="6848"/>
    <cellStyle name="40% - Accent2 2 2 2 4 5" xfId="6849"/>
    <cellStyle name="40% - Accent2 2 2 2 5" xfId="6850"/>
    <cellStyle name="40% - Accent2 2 2 2 5 2" xfId="6851"/>
    <cellStyle name="40% - Accent2 2 2 2 5 2 2" xfId="6852"/>
    <cellStyle name="40% - Accent2 2 2 2 5 3" xfId="6853"/>
    <cellStyle name="40% - Accent2 2 2 2 6" xfId="6854"/>
    <cellStyle name="40% - Accent2 2 2 2 6 2" xfId="6855"/>
    <cellStyle name="40% - Accent2 2 2 2 7" xfId="6856"/>
    <cellStyle name="40% - Accent2 2 2 2 7 2" xfId="6857"/>
    <cellStyle name="40% - Accent2 2 2 2 8" xfId="6858"/>
    <cellStyle name="40% - Accent2 2 2 3" xfId="6859"/>
    <cellStyle name="40% - Accent2 2 2 3 2" xfId="6860"/>
    <cellStyle name="40% - Accent2 2 2 3 2 2" xfId="6861"/>
    <cellStyle name="40% - Accent2 2 2 3 2 2 2" xfId="6862"/>
    <cellStyle name="40% - Accent2 2 2 3 2 2 2 2" xfId="6863"/>
    <cellStyle name="40% - Accent2 2 2 3 2 2 2 2 2" xfId="6864"/>
    <cellStyle name="40% - Accent2 2 2 3 2 2 2 3" xfId="6865"/>
    <cellStyle name="40% - Accent2 2 2 3 2 2 3" xfId="6866"/>
    <cellStyle name="40% - Accent2 2 2 3 2 2 3 2" xfId="6867"/>
    <cellStyle name="40% - Accent2 2 2 3 2 2 4" xfId="6868"/>
    <cellStyle name="40% - Accent2 2 2 3 2 2 4 2" xfId="6869"/>
    <cellStyle name="40% - Accent2 2 2 3 2 2 5" xfId="6870"/>
    <cellStyle name="40% - Accent2 2 2 3 2 3" xfId="6871"/>
    <cellStyle name="40% - Accent2 2 2 3 2 3 2" xfId="6872"/>
    <cellStyle name="40% - Accent2 2 2 3 2 3 2 2" xfId="6873"/>
    <cellStyle name="40% - Accent2 2 2 3 2 3 3" xfId="6874"/>
    <cellStyle name="40% - Accent2 2 2 3 2 4" xfId="6875"/>
    <cellStyle name="40% - Accent2 2 2 3 2 4 2" xfId="6876"/>
    <cellStyle name="40% - Accent2 2 2 3 2 5" xfId="6877"/>
    <cellStyle name="40% - Accent2 2 2 3 2 5 2" xfId="6878"/>
    <cellStyle name="40% - Accent2 2 2 3 2 6" xfId="6879"/>
    <cellStyle name="40% - Accent2 2 2 3 3" xfId="6880"/>
    <cellStyle name="40% - Accent2 2 2 3 3 2" xfId="6881"/>
    <cellStyle name="40% - Accent2 2 2 3 3 2 2" xfId="6882"/>
    <cellStyle name="40% - Accent2 2 2 3 3 2 2 2" xfId="6883"/>
    <cellStyle name="40% - Accent2 2 2 3 3 2 3" xfId="6884"/>
    <cellStyle name="40% - Accent2 2 2 3 3 3" xfId="6885"/>
    <cellStyle name="40% - Accent2 2 2 3 3 3 2" xfId="6886"/>
    <cellStyle name="40% - Accent2 2 2 3 3 4" xfId="6887"/>
    <cellStyle name="40% - Accent2 2 2 3 3 4 2" xfId="6888"/>
    <cellStyle name="40% - Accent2 2 2 3 3 5" xfId="6889"/>
    <cellStyle name="40% - Accent2 2 2 3 4" xfId="6890"/>
    <cellStyle name="40% - Accent2 2 2 3 4 2" xfId="6891"/>
    <cellStyle name="40% - Accent2 2 2 3 4 2 2" xfId="6892"/>
    <cellStyle name="40% - Accent2 2 2 3 4 3" xfId="6893"/>
    <cellStyle name="40% - Accent2 2 2 3 5" xfId="6894"/>
    <cellStyle name="40% - Accent2 2 2 3 5 2" xfId="6895"/>
    <cellStyle name="40% - Accent2 2 2 3 6" xfId="6896"/>
    <cellStyle name="40% - Accent2 2 2 3 6 2" xfId="6897"/>
    <cellStyle name="40% - Accent2 2 2 3 7" xfId="6898"/>
    <cellStyle name="40% - Accent2 2 2 4" xfId="6899"/>
    <cellStyle name="40% - Accent2 2 2 4 2" xfId="6900"/>
    <cellStyle name="40% - Accent2 2 2 4 2 2" xfId="6901"/>
    <cellStyle name="40% - Accent2 2 2 4 2 2 2" xfId="6902"/>
    <cellStyle name="40% - Accent2 2 2 4 2 2 2 2" xfId="6903"/>
    <cellStyle name="40% - Accent2 2 2 4 2 2 3" xfId="6904"/>
    <cellStyle name="40% - Accent2 2 2 4 2 3" xfId="6905"/>
    <cellStyle name="40% - Accent2 2 2 4 2 3 2" xfId="6906"/>
    <cellStyle name="40% - Accent2 2 2 4 2 4" xfId="6907"/>
    <cellStyle name="40% - Accent2 2 2 4 2 4 2" xfId="6908"/>
    <cellStyle name="40% - Accent2 2 2 4 2 5" xfId="6909"/>
    <cellStyle name="40% - Accent2 2 2 4 3" xfId="6910"/>
    <cellStyle name="40% - Accent2 2 2 4 3 2" xfId="6911"/>
    <cellStyle name="40% - Accent2 2 2 4 3 2 2" xfId="6912"/>
    <cellStyle name="40% - Accent2 2 2 4 3 3" xfId="6913"/>
    <cellStyle name="40% - Accent2 2 2 4 4" xfId="6914"/>
    <cellStyle name="40% - Accent2 2 2 4 4 2" xfId="6915"/>
    <cellStyle name="40% - Accent2 2 2 4 5" xfId="6916"/>
    <cellStyle name="40% - Accent2 2 2 4 5 2" xfId="6917"/>
    <cellStyle name="40% - Accent2 2 2 4 6" xfId="6918"/>
    <cellStyle name="40% - Accent2 2 2 5" xfId="6919"/>
    <cellStyle name="40% - Accent2 2 2 5 2" xfId="6920"/>
    <cellStyle name="40% - Accent2 2 2 5 2 2" xfId="6921"/>
    <cellStyle name="40% - Accent2 2 2 5 2 2 2" xfId="6922"/>
    <cellStyle name="40% - Accent2 2 2 5 2 3" xfId="6923"/>
    <cellStyle name="40% - Accent2 2 2 5 3" xfId="6924"/>
    <cellStyle name="40% - Accent2 2 2 5 3 2" xfId="6925"/>
    <cellStyle name="40% - Accent2 2 2 5 4" xfId="6926"/>
    <cellStyle name="40% - Accent2 2 2 5 4 2" xfId="6927"/>
    <cellStyle name="40% - Accent2 2 2 5 5" xfId="6928"/>
    <cellStyle name="40% - Accent2 2 2 6" xfId="6929"/>
    <cellStyle name="40% - Accent2 2 2 6 2" xfId="6930"/>
    <cellStyle name="40% - Accent2 2 2 6 2 2" xfId="6931"/>
    <cellStyle name="40% - Accent2 2 2 6 3" xfId="6932"/>
    <cellStyle name="40% - Accent2 2 2 7" xfId="6933"/>
    <cellStyle name="40% - Accent2 2 2 7 2" xfId="6934"/>
    <cellStyle name="40% - Accent2 2 2 8" xfId="6935"/>
    <cellStyle name="40% - Accent2 2 2 8 2" xfId="6936"/>
    <cellStyle name="40% - Accent2 2 2 9" xfId="6937"/>
    <cellStyle name="40% - Accent2 2 3" xfId="6938"/>
    <cellStyle name="40% - Accent2 2 3 2" xfId="6939"/>
    <cellStyle name="40% - Accent2 2 3 2 2" xfId="6940"/>
    <cellStyle name="40% - Accent2 2 3 2 2 2" xfId="6941"/>
    <cellStyle name="40% - Accent2 2 3 2 2 2 2" xfId="6942"/>
    <cellStyle name="40% - Accent2 2 3 2 2 2 2 2" xfId="6943"/>
    <cellStyle name="40% - Accent2 2 3 2 2 2 2 2 2" xfId="6944"/>
    <cellStyle name="40% - Accent2 2 3 2 2 2 2 3" xfId="6945"/>
    <cellStyle name="40% - Accent2 2 3 2 2 2 3" xfId="6946"/>
    <cellStyle name="40% - Accent2 2 3 2 2 2 3 2" xfId="6947"/>
    <cellStyle name="40% - Accent2 2 3 2 2 2 4" xfId="6948"/>
    <cellStyle name="40% - Accent2 2 3 2 2 2 4 2" xfId="6949"/>
    <cellStyle name="40% - Accent2 2 3 2 2 2 5" xfId="6950"/>
    <cellStyle name="40% - Accent2 2 3 2 2 3" xfId="6951"/>
    <cellStyle name="40% - Accent2 2 3 2 2 3 2" xfId="6952"/>
    <cellStyle name="40% - Accent2 2 3 2 2 3 2 2" xfId="6953"/>
    <cellStyle name="40% - Accent2 2 3 2 2 3 3" xfId="6954"/>
    <cellStyle name="40% - Accent2 2 3 2 2 4" xfId="6955"/>
    <cellStyle name="40% - Accent2 2 3 2 2 4 2" xfId="6956"/>
    <cellStyle name="40% - Accent2 2 3 2 2 5" xfId="6957"/>
    <cellStyle name="40% - Accent2 2 3 2 2 5 2" xfId="6958"/>
    <cellStyle name="40% - Accent2 2 3 2 2 6" xfId="6959"/>
    <cellStyle name="40% - Accent2 2 3 2 3" xfId="6960"/>
    <cellStyle name="40% - Accent2 2 3 2 3 2" xfId="6961"/>
    <cellStyle name="40% - Accent2 2 3 2 3 2 2" xfId="6962"/>
    <cellStyle name="40% - Accent2 2 3 2 3 2 2 2" xfId="6963"/>
    <cellStyle name="40% - Accent2 2 3 2 3 2 3" xfId="6964"/>
    <cellStyle name="40% - Accent2 2 3 2 3 3" xfId="6965"/>
    <cellStyle name="40% - Accent2 2 3 2 3 3 2" xfId="6966"/>
    <cellStyle name="40% - Accent2 2 3 2 3 4" xfId="6967"/>
    <cellStyle name="40% - Accent2 2 3 2 3 4 2" xfId="6968"/>
    <cellStyle name="40% - Accent2 2 3 2 3 5" xfId="6969"/>
    <cellStyle name="40% - Accent2 2 3 2 4" xfId="6970"/>
    <cellStyle name="40% - Accent2 2 3 2 4 2" xfId="6971"/>
    <cellStyle name="40% - Accent2 2 3 2 4 2 2" xfId="6972"/>
    <cellStyle name="40% - Accent2 2 3 2 4 3" xfId="6973"/>
    <cellStyle name="40% - Accent2 2 3 2 5" xfId="6974"/>
    <cellStyle name="40% - Accent2 2 3 2 5 2" xfId="6975"/>
    <cellStyle name="40% - Accent2 2 3 2 6" xfId="6976"/>
    <cellStyle name="40% - Accent2 2 3 2 6 2" xfId="6977"/>
    <cellStyle name="40% - Accent2 2 3 2 7" xfId="6978"/>
    <cellStyle name="40% - Accent2 2 3 3" xfId="6979"/>
    <cellStyle name="40% - Accent2 2 3 3 2" xfId="6980"/>
    <cellStyle name="40% - Accent2 2 3 3 2 2" xfId="6981"/>
    <cellStyle name="40% - Accent2 2 3 3 2 2 2" xfId="6982"/>
    <cellStyle name="40% - Accent2 2 3 3 2 2 2 2" xfId="6983"/>
    <cellStyle name="40% - Accent2 2 3 3 2 2 3" xfId="6984"/>
    <cellStyle name="40% - Accent2 2 3 3 2 3" xfId="6985"/>
    <cellStyle name="40% - Accent2 2 3 3 2 3 2" xfId="6986"/>
    <cellStyle name="40% - Accent2 2 3 3 2 4" xfId="6987"/>
    <cellStyle name="40% - Accent2 2 3 3 2 4 2" xfId="6988"/>
    <cellStyle name="40% - Accent2 2 3 3 2 5" xfId="6989"/>
    <cellStyle name="40% - Accent2 2 3 3 3" xfId="6990"/>
    <cellStyle name="40% - Accent2 2 3 3 3 2" xfId="6991"/>
    <cellStyle name="40% - Accent2 2 3 3 3 2 2" xfId="6992"/>
    <cellStyle name="40% - Accent2 2 3 3 3 3" xfId="6993"/>
    <cellStyle name="40% - Accent2 2 3 3 4" xfId="6994"/>
    <cellStyle name="40% - Accent2 2 3 3 4 2" xfId="6995"/>
    <cellStyle name="40% - Accent2 2 3 3 5" xfId="6996"/>
    <cellStyle name="40% - Accent2 2 3 3 5 2" xfId="6997"/>
    <cellStyle name="40% - Accent2 2 3 3 6" xfId="6998"/>
    <cellStyle name="40% - Accent2 2 3 4" xfId="6999"/>
    <cellStyle name="40% - Accent2 2 3 4 2" xfId="7000"/>
    <cellStyle name="40% - Accent2 2 3 4 2 2" xfId="7001"/>
    <cellStyle name="40% - Accent2 2 3 4 2 2 2" xfId="7002"/>
    <cellStyle name="40% - Accent2 2 3 4 2 3" xfId="7003"/>
    <cellStyle name="40% - Accent2 2 3 4 3" xfId="7004"/>
    <cellStyle name="40% - Accent2 2 3 4 3 2" xfId="7005"/>
    <cellStyle name="40% - Accent2 2 3 4 4" xfId="7006"/>
    <cellStyle name="40% - Accent2 2 3 4 4 2" xfId="7007"/>
    <cellStyle name="40% - Accent2 2 3 4 5" xfId="7008"/>
    <cellStyle name="40% - Accent2 2 3 5" xfId="7009"/>
    <cellStyle name="40% - Accent2 2 3 5 2" xfId="7010"/>
    <cellStyle name="40% - Accent2 2 3 5 2 2" xfId="7011"/>
    <cellStyle name="40% - Accent2 2 3 5 3" xfId="7012"/>
    <cellStyle name="40% - Accent2 2 3 6" xfId="7013"/>
    <cellStyle name="40% - Accent2 2 3 6 2" xfId="7014"/>
    <cellStyle name="40% - Accent2 2 3 7" xfId="7015"/>
    <cellStyle name="40% - Accent2 2 3 7 2" xfId="7016"/>
    <cellStyle name="40% - Accent2 2 3 8" xfId="7017"/>
    <cellStyle name="40% - Accent2 2 4" xfId="7018"/>
    <cellStyle name="40% - Accent2 2 4 2" xfId="7019"/>
    <cellStyle name="40% - Accent2 2 4 2 2" xfId="7020"/>
    <cellStyle name="40% - Accent2 2 4 2 2 2" xfId="7021"/>
    <cellStyle name="40% - Accent2 2 4 2 2 2 2" xfId="7022"/>
    <cellStyle name="40% - Accent2 2 4 2 2 2 2 2" xfId="7023"/>
    <cellStyle name="40% - Accent2 2 4 2 2 2 3" xfId="7024"/>
    <cellStyle name="40% - Accent2 2 4 2 2 3" xfId="7025"/>
    <cellStyle name="40% - Accent2 2 4 2 2 3 2" xfId="7026"/>
    <cellStyle name="40% - Accent2 2 4 2 2 4" xfId="7027"/>
    <cellStyle name="40% - Accent2 2 4 2 2 4 2" xfId="7028"/>
    <cellStyle name="40% - Accent2 2 4 2 2 5" xfId="7029"/>
    <cellStyle name="40% - Accent2 2 4 2 3" xfId="7030"/>
    <cellStyle name="40% - Accent2 2 4 2 3 2" xfId="7031"/>
    <cellStyle name="40% - Accent2 2 4 2 3 2 2" xfId="7032"/>
    <cellStyle name="40% - Accent2 2 4 2 3 3" xfId="7033"/>
    <cellStyle name="40% - Accent2 2 4 2 4" xfId="7034"/>
    <cellStyle name="40% - Accent2 2 4 2 4 2" xfId="7035"/>
    <cellStyle name="40% - Accent2 2 4 2 5" xfId="7036"/>
    <cellStyle name="40% - Accent2 2 4 2 5 2" xfId="7037"/>
    <cellStyle name="40% - Accent2 2 4 2 6" xfId="7038"/>
    <cellStyle name="40% - Accent2 2 4 3" xfId="7039"/>
    <cellStyle name="40% - Accent2 2 4 3 2" xfId="7040"/>
    <cellStyle name="40% - Accent2 2 4 3 2 2" xfId="7041"/>
    <cellStyle name="40% - Accent2 2 4 3 2 2 2" xfId="7042"/>
    <cellStyle name="40% - Accent2 2 4 3 2 3" xfId="7043"/>
    <cellStyle name="40% - Accent2 2 4 3 3" xfId="7044"/>
    <cellStyle name="40% - Accent2 2 4 3 3 2" xfId="7045"/>
    <cellStyle name="40% - Accent2 2 4 3 4" xfId="7046"/>
    <cellStyle name="40% - Accent2 2 4 3 4 2" xfId="7047"/>
    <cellStyle name="40% - Accent2 2 4 3 5" xfId="7048"/>
    <cellStyle name="40% - Accent2 2 4 4" xfId="7049"/>
    <cellStyle name="40% - Accent2 2 4 4 2" xfId="7050"/>
    <cellStyle name="40% - Accent2 2 4 4 2 2" xfId="7051"/>
    <cellStyle name="40% - Accent2 2 4 4 3" xfId="7052"/>
    <cellStyle name="40% - Accent2 2 4 5" xfId="7053"/>
    <cellStyle name="40% - Accent2 2 4 5 2" xfId="7054"/>
    <cellStyle name="40% - Accent2 2 4 6" xfId="7055"/>
    <cellStyle name="40% - Accent2 2 4 6 2" xfId="7056"/>
    <cellStyle name="40% - Accent2 2 4 7" xfId="7057"/>
    <cellStyle name="40% - Accent2 2 5" xfId="7058"/>
    <cellStyle name="40% - Accent2 2 5 2" xfId="7059"/>
    <cellStyle name="40% - Accent2 2 5 2 2" xfId="7060"/>
    <cellStyle name="40% - Accent2 2 5 2 2 2" xfId="7061"/>
    <cellStyle name="40% - Accent2 2 5 2 2 2 2" xfId="7062"/>
    <cellStyle name="40% - Accent2 2 5 2 2 3" xfId="7063"/>
    <cellStyle name="40% - Accent2 2 5 2 3" xfId="7064"/>
    <cellStyle name="40% - Accent2 2 5 2 3 2" xfId="7065"/>
    <cellStyle name="40% - Accent2 2 5 2 4" xfId="7066"/>
    <cellStyle name="40% - Accent2 2 5 2 4 2" xfId="7067"/>
    <cellStyle name="40% - Accent2 2 5 2 5" xfId="7068"/>
    <cellStyle name="40% - Accent2 2 5 3" xfId="7069"/>
    <cellStyle name="40% - Accent2 2 5 3 2" xfId="7070"/>
    <cellStyle name="40% - Accent2 2 5 3 2 2" xfId="7071"/>
    <cellStyle name="40% - Accent2 2 5 3 3" xfId="7072"/>
    <cellStyle name="40% - Accent2 2 5 4" xfId="7073"/>
    <cellStyle name="40% - Accent2 2 5 4 2" xfId="7074"/>
    <cellStyle name="40% - Accent2 2 5 5" xfId="7075"/>
    <cellStyle name="40% - Accent2 2 5 5 2" xfId="7076"/>
    <cellStyle name="40% - Accent2 2 5 6" xfId="7077"/>
    <cellStyle name="40% - Accent2 2 6" xfId="7078"/>
    <cellStyle name="40% - Accent2 2 6 2" xfId="7079"/>
    <cellStyle name="40% - Accent2 2 6 2 2" xfId="7080"/>
    <cellStyle name="40% - Accent2 2 6 2 2 2" xfId="7081"/>
    <cellStyle name="40% - Accent2 2 6 2 3" xfId="7082"/>
    <cellStyle name="40% - Accent2 2 6 3" xfId="7083"/>
    <cellStyle name="40% - Accent2 2 6 3 2" xfId="7084"/>
    <cellStyle name="40% - Accent2 2 6 4" xfId="7085"/>
    <cellStyle name="40% - Accent2 2 6 4 2" xfId="7086"/>
    <cellStyle name="40% - Accent2 2 6 5" xfId="7087"/>
    <cellStyle name="40% - Accent2 2 7" xfId="7088"/>
    <cellStyle name="40% - Accent2 2 7 2" xfId="7089"/>
    <cellStyle name="40% - Accent2 2 7 2 2" xfId="7090"/>
    <cellStyle name="40% - Accent2 2 7 3" xfId="7091"/>
    <cellStyle name="40% - Accent2 2 8" xfId="7092"/>
    <cellStyle name="40% - Accent2 2 8 2" xfId="7093"/>
    <cellStyle name="40% - Accent2 2 9" xfId="7094"/>
    <cellStyle name="40% - Accent2 2 9 2" xfId="7095"/>
    <cellStyle name="40% - Accent2 3" xfId="7096"/>
    <cellStyle name="40% - Accent2 3 10" xfId="7097"/>
    <cellStyle name="40% - Accent2 3 2" xfId="7098"/>
    <cellStyle name="40% - Accent2 3 2 2" xfId="7099"/>
    <cellStyle name="40% - Accent2 3 2 2 2" xfId="7100"/>
    <cellStyle name="40% - Accent2 3 2 2 2 2" xfId="7101"/>
    <cellStyle name="40% - Accent2 3 2 2 2 2 2" xfId="7102"/>
    <cellStyle name="40% - Accent2 3 2 2 2 2 2 2" xfId="7103"/>
    <cellStyle name="40% - Accent2 3 2 2 2 2 2 2 2" xfId="7104"/>
    <cellStyle name="40% - Accent2 3 2 2 2 2 2 2 2 2" xfId="7105"/>
    <cellStyle name="40% - Accent2 3 2 2 2 2 2 2 3" xfId="7106"/>
    <cellStyle name="40% - Accent2 3 2 2 2 2 2 3" xfId="7107"/>
    <cellStyle name="40% - Accent2 3 2 2 2 2 2 3 2" xfId="7108"/>
    <cellStyle name="40% - Accent2 3 2 2 2 2 2 4" xfId="7109"/>
    <cellStyle name="40% - Accent2 3 2 2 2 2 2 4 2" xfId="7110"/>
    <cellStyle name="40% - Accent2 3 2 2 2 2 2 5" xfId="7111"/>
    <cellStyle name="40% - Accent2 3 2 2 2 2 3" xfId="7112"/>
    <cellStyle name="40% - Accent2 3 2 2 2 2 3 2" xfId="7113"/>
    <cellStyle name="40% - Accent2 3 2 2 2 2 3 2 2" xfId="7114"/>
    <cellStyle name="40% - Accent2 3 2 2 2 2 3 3" xfId="7115"/>
    <cellStyle name="40% - Accent2 3 2 2 2 2 4" xfId="7116"/>
    <cellStyle name="40% - Accent2 3 2 2 2 2 4 2" xfId="7117"/>
    <cellStyle name="40% - Accent2 3 2 2 2 2 5" xfId="7118"/>
    <cellStyle name="40% - Accent2 3 2 2 2 2 5 2" xfId="7119"/>
    <cellStyle name="40% - Accent2 3 2 2 2 2 6" xfId="7120"/>
    <cellStyle name="40% - Accent2 3 2 2 2 3" xfId="7121"/>
    <cellStyle name="40% - Accent2 3 2 2 2 3 2" xfId="7122"/>
    <cellStyle name="40% - Accent2 3 2 2 2 3 2 2" xfId="7123"/>
    <cellStyle name="40% - Accent2 3 2 2 2 3 2 2 2" xfId="7124"/>
    <cellStyle name="40% - Accent2 3 2 2 2 3 2 3" xfId="7125"/>
    <cellStyle name="40% - Accent2 3 2 2 2 3 3" xfId="7126"/>
    <cellStyle name="40% - Accent2 3 2 2 2 3 3 2" xfId="7127"/>
    <cellStyle name="40% - Accent2 3 2 2 2 3 4" xfId="7128"/>
    <cellStyle name="40% - Accent2 3 2 2 2 3 4 2" xfId="7129"/>
    <cellStyle name="40% - Accent2 3 2 2 2 3 5" xfId="7130"/>
    <cellStyle name="40% - Accent2 3 2 2 2 4" xfId="7131"/>
    <cellStyle name="40% - Accent2 3 2 2 2 4 2" xfId="7132"/>
    <cellStyle name="40% - Accent2 3 2 2 2 4 2 2" xfId="7133"/>
    <cellStyle name="40% - Accent2 3 2 2 2 4 3" xfId="7134"/>
    <cellStyle name="40% - Accent2 3 2 2 2 5" xfId="7135"/>
    <cellStyle name="40% - Accent2 3 2 2 2 5 2" xfId="7136"/>
    <cellStyle name="40% - Accent2 3 2 2 2 6" xfId="7137"/>
    <cellStyle name="40% - Accent2 3 2 2 2 6 2" xfId="7138"/>
    <cellStyle name="40% - Accent2 3 2 2 2 7" xfId="7139"/>
    <cellStyle name="40% - Accent2 3 2 2 3" xfId="7140"/>
    <cellStyle name="40% - Accent2 3 2 2 3 2" xfId="7141"/>
    <cellStyle name="40% - Accent2 3 2 2 3 2 2" xfId="7142"/>
    <cellStyle name="40% - Accent2 3 2 2 3 2 2 2" xfId="7143"/>
    <cellStyle name="40% - Accent2 3 2 2 3 2 2 2 2" xfId="7144"/>
    <cellStyle name="40% - Accent2 3 2 2 3 2 2 3" xfId="7145"/>
    <cellStyle name="40% - Accent2 3 2 2 3 2 3" xfId="7146"/>
    <cellStyle name="40% - Accent2 3 2 2 3 2 3 2" xfId="7147"/>
    <cellStyle name="40% - Accent2 3 2 2 3 2 4" xfId="7148"/>
    <cellStyle name="40% - Accent2 3 2 2 3 2 4 2" xfId="7149"/>
    <cellStyle name="40% - Accent2 3 2 2 3 2 5" xfId="7150"/>
    <cellStyle name="40% - Accent2 3 2 2 3 3" xfId="7151"/>
    <cellStyle name="40% - Accent2 3 2 2 3 3 2" xfId="7152"/>
    <cellStyle name="40% - Accent2 3 2 2 3 3 2 2" xfId="7153"/>
    <cellStyle name="40% - Accent2 3 2 2 3 3 3" xfId="7154"/>
    <cellStyle name="40% - Accent2 3 2 2 3 4" xfId="7155"/>
    <cellStyle name="40% - Accent2 3 2 2 3 4 2" xfId="7156"/>
    <cellStyle name="40% - Accent2 3 2 2 3 5" xfId="7157"/>
    <cellStyle name="40% - Accent2 3 2 2 3 5 2" xfId="7158"/>
    <cellStyle name="40% - Accent2 3 2 2 3 6" xfId="7159"/>
    <cellStyle name="40% - Accent2 3 2 2 4" xfId="7160"/>
    <cellStyle name="40% - Accent2 3 2 2 4 2" xfId="7161"/>
    <cellStyle name="40% - Accent2 3 2 2 4 2 2" xfId="7162"/>
    <cellStyle name="40% - Accent2 3 2 2 4 2 2 2" xfId="7163"/>
    <cellStyle name="40% - Accent2 3 2 2 4 2 3" xfId="7164"/>
    <cellStyle name="40% - Accent2 3 2 2 4 3" xfId="7165"/>
    <cellStyle name="40% - Accent2 3 2 2 4 3 2" xfId="7166"/>
    <cellStyle name="40% - Accent2 3 2 2 4 4" xfId="7167"/>
    <cellStyle name="40% - Accent2 3 2 2 4 4 2" xfId="7168"/>
    <cellStyle name="40% - Accent2 3 2 2 4 5" xfId="7169"/>
    <cellStyle name="40% - Accent2 3 2 2 5" xfId="7170"/>
    <cellStyle name="40% - Accent2 3 2 2 5 2" xfId="7171"/>
    <cellStyle name="40% - Accent2 3 2 2 5 2 2" xfId="7172"/>
    <cellStyle name="40% - Accent2 3 2 2 5 3" xfId="7173"/>
    <cellStyle name="40% - Accent2 3 2 2 6" xfId="7174"/>
    <cellStyle name="40% - Accent2 3 2 2 6 2" xfId="7175"/>
    <cellStyle name="40% - Accent2 3 2 2 7" xfId="7176"/>
    <cellStyle name="40% - Accent2 3 2 2 7 2" xfId="7177"/>
    <cellStyle name="40% - Accent2 3 2 2 8" xfId="7178"/>
    <cellStyle name="40% - Accent2 3 2 3" xfId="7179"/>
    <cellStyle name="40% - Accent2 3 2 3 2" xfId="7180"/>
    <cellStyle name="40% - Accent2 3 2 3 2 2" xfId="7181"/>
    <cellStyle name="40% - Accent2 3 2 3 2 2 2" xfId="7182"/>
    <cellStyle name="40% - Accent2 3 2 3 2 2 2 2" xfId="7183"/>
    <cellStyle name="40% - Accent2 3 2 3 2 2 2 2 2" xfId="7184"/>
    <cellStyle name="40% - Accent2 3 2 3 2 2 2 3" xfId="7185"/>
    <cellStyle name="40% - Accent2 3 2 3 2 2 3" xfId="7186"/>
    <cellStyle name="40% - Accent2 3 2 3 2 2 3 2" xfId="7187"/>
    <cellStyle name="40% - Accent2 3 2 3 2 2 4" xfId="7188"/>
    <cellStyle name="40% - Accent2 3 2 3 2 2 4 2" xfId="7189"/>
    <cellStyle name="40% - Accent2 3 2 3 2 2 5" xfId="7190"/>
    <cellStyle name="40% - Accent2 3 2 3 2 3" xfId="7191"/>
    <cellStyle name="40% - Accent2 3 2 3 2 3 2" xfId="7192"/>
    <cellStyle name="40% - Accent2 3 2 3 2 3 2 2" xfId="7193"/>
    <cellStyle name="40% - Accent2 3 2 3 2 3 3" xfId="7194"/>
    <cellStyle name="40% - Accent2 3 2 3 2 4" xfId="7195"/>
    <cellStyle name="40% - Accent2 3 2 3 2 4 2" xfId="7196"/>
    <cellStyle name="40% - Accent2 3 2 3 2 5" xfId="7197"/>
    <cellStyle name="40% - Accent2 3 2 3 2 5 2" xfId="7198"/>
    <cellStyle name="40% - Accent2 3 2 3 2 6" xfId="7199"/>
    <cellStyle name="40% - Accent2 3 2 3 3" xfId="7200"/>
    <cellStyle name="40% - Accent2 3 2 3 3 2" xfId="7201"/>
    <cellStyle name="40% - Accent2 3 2 3 3 2 2" xfId="7202"/>
    <cellStyle name="40% - Accent2 3 2 3 3 2 2 2" xfId="7203"/>
    <cellStyle name="40% - Accent2 3 2 3 3 2 3" xfId="7204"/>
    <cellStyle name="40% - Accent2 3 2 3 3 3" xfId="7205"/>
    <cellStyle name="40% - Accent2 3 2 3 3 3 2" xfId="7206"/>
    <cellStyle name="40% - Accent2 3 2 3 3 4" xfId="7207"/>
    <cellStyle name="40% - Accent2 3 2 3 3 4 2" xfId="7208"/>
    <cellStyle name="40% - Accent2 3 2 3 3 5" xfId="7209"/>
    <cellStyle name="40% - Accent2 3 2 3 4" xfId="7210"/>
    <cellStyle name="40% - Accent2 3 2 3 4 2" xfId="7211"/>
    <cellStyle name="40% - Accent2 3 2 3 4 2 2" xfId="7212"/>
    <cellStyle name="40% - Accent2 3 2 3 4 3" xfId="7213"/>
    <cellStyle name="40% - Accent2 3 2 3 5" xfId="7214"/>
    <cellStyle name="40% - Accent2 3 2 3 5 2" xfId="7215"/>
    <cellStyle name="40% - Accent2 3 2 3 6" xfId="7216"/>
    <cellStyle name="40% - Accent2 3 2 3 6 2" xfId="7217"/>
    <cellStyle name="40% - Accent2 3 2 3 7" xfId="7218"/>
    <cellStyle name="40% - Accent2 3 2 4" xfId="7219"/>
    <cellStyle name="40% - Accent2 3 2 4 2" xfId="7220"/>
    <cellStyle name="40% - Accent2 3 2 4 2 2" xfId="7221"/>
    <cellStyle name="40% - Accent2 3 2 4 2 2 2" xfId="7222"/>
    <cellStyle name="40% - Accent2 3 2 4 2 2 2 2" xfId="7223"/>
    <cellStyle name="40% - Accent2 3 2 4 2 2 3" xfId="7224"/>
    <cellStyle name="40% - Accent2 3 2 4 2 3" xfId="7225"/>
    <cellStyle name="40% - Accent2 3 2 4 2 3 2" xfId="7226"/>
    <cellStyle name="40% - Accent2 3 2 4 2 4" xfId="7227"/>
    <cellStyle name="40% - Accent2 3 2 4 2 4 2" xfId="7228"/>
    <cellStyle name="40% - Accent2 3 2 4 2 5" xfId="7229"/>
    <cellStyle name="40% - Accent2 3 2 4 3" xfId="7230"/>
    <cellStyle name="40% - Accent2 3 2 4 3 2" xfId="7231"/>
    <cellStyle name="40% - Accent2 3 2 4 3 2 2" xfId="7232"/>
    <cellStyle name="40% - Accent2 3 2 4 3 3" xfId="7233"/>
    <cellStyle name="40% - Accent2 3 2 4 4" xfId="7234"/>
    <cellStyle name="40% - Accent2 3 2 4 4 2" xfId="7235"/>
    <cellStyle name="40% - Accent2 3 2 4 5" xfId="7236"/>
    <cellStyle name="40% - Accent2 3 2 4 5 2" xfId="7237"/>
    <cellStyle name="40% - Accent2 3 2 4 6" xfId="7238"/>
    <cellStyle name="40% - Accent2 3 2 5" xfId="7239"/>
    <cellStyle name="40% - Accent2 3 2 5 2" xfId="7240"/>
    <cellStyle name="40% - Accent2 3 2 5 2 2" xfId="7241"/>
    <cellStyle name="40% - Accent2 3 2 5 2 2 2" xfId="7242"/>
    <cellStyle name="40% - Accent2 3 2 5 2 3" xfId="7243"/>
    <cellStyle name="40% - Accent2 3 2 5 3" xfId="7244"/>
    <cellStyle name="40% - Accent2 3 2 5 3 2" xfId="7245"/>
    <cellStyle name="40% - Accent2 3 2 5 4" xfId="7246"/>
    <cellStyle name="40% - Accent2 3 2 5 4 2" xfId="7247"/>
    <cellStyle name="40% - Accent2 3 2 5 5" xfId="7248"/>
    <cellStyle name="40% - Accent2 3 2 6" xfId="7249"/>
    <cellStyle name="40% - Accent2 3 2 6 2" xfId="7250"/>
    <cellStyle name="40% - Accent2 3 2 6 2 2" xfId="7251"/>
    <cellStyle name="40% - Accent2 3 2 6 3" xfId="7252"/>
    <cellStyle name="40% - Accent2 3 2 7" xfId="7253"/>
    <cellStyle name="40% - Accent2 3 2 7 2" xfId="7254"/>
    <cellStyle name="40% - Accent2 3 2 8" xfId="7255"/>
    <cellStyle name="40% - Accent2 3 2 8 2" xfId="7256"/>
    <cellStyle name="40% - Accent2 3 2 9" xfId="7257"/>
    <cellStyle name="40% - Accent2 3 3" xfId="7258"/>
    <cellStyle name="40% - Accent2 3 3 2" xfId="7259"/>
    <cellStyle name="40% - Accent2 3 3 2 2" xfId="7260"/>
    <cellStyle name="40% - Accent2 3 3 2 2 2" xfId="7261"/>
    <cellStyle name="40% - Accent2 3 3 2 2 2 2" xfId="7262"/>
    <cellStyle name="40% - Accent2 3 3 2 2 2 2 2" xfId="7263"/>
    <cellStyle name="40% - Accent2 3 3 2 2 2 2 2 2" xfId="7264"/>
    <cellStyle name="40% - Accent2 3 3 2 2 2 2 3" xfId="7265"/>
    <cellStyle name="40% - Accent2 3 3 2 2 2 3" xfId="7266"/>
    <cellStyle name="40% - Accent2 3 3 2 2 2 3 2" xfId="7267"/>
    <cellStyle name="40% - Accent2 3 3 2 2 2 4" xfId="7268"/>
    <cellStyle name="40% - Accent2 3 3 2 2 2 4 2" xfId="7269"/>
    <cellStyle name="40% - Accent2 3 3 2 2 2 5" xfId="7270"/>
    <cellStyle name="40% - Accent2 3 3 2 2 3" xfId="7271"/>
    <cellStyle name="40% - Accent2 3 3 2 2 3 2" xfId="7272"/>
    <cellStyle name="40% - Accent2 3 3 2 2 3 2 2" xfId="7273"/>
    <cellStyle name="40% - Accent2 3 3 2 2 3 3" xfId="7274"/>
    <cellStyle name="40% - Accent2 3 3 2 2 4" xfId="7275"/>
    <cellStyle name="40% - Accent2 3 3 2 2 4 2" xfId="7276"/>
    <cellStyle name="40% - Accent2 3 3 2 2 5" xfId="7277"/>
    <cellStyle name="40% - Accent2 3 3 2 2 5 2" xfId="7278"/>
    <cellStyle name="40% - Accent2 3 3 2 2 6" xfId="7279"/>
    <cellStyle name="40% - Accent2 3 3 2 3" xfId="7280"/>
    <cellStyle name="40% - Accent2 3 3 2 3 2" xfId="7281"/>
    <cellStyle name="40% - Accent2 3 3 2 3 2 2" xfId="7282"/>
    <cellStyle name="40% - Accent2 3 3 2 3 2 2 2" xfId="7283"/>
    <cellStyle name="40% - Accent2 3 3 2 3 2 3" xfId="7284"/>
    <cellStyle name="40% - Accent2 3 3 2 3 3" xfId="7285"/>
    <cellStyle name="40% - Accent2 3 3 2 3 3 2" xfId="7286"/>
    <cellStyle name="40% - Accent2 3 3 2 3 4" xfId="7287"/>
    <cellStyle name="40% - Accent2 3 3 2 3 4 2" xfId="7288"/>
    <cellStyle name="40% - Accent2 3 3 2 3 5" xfId="7289"/>
    <cellStyle name="40% - Accent2 3 3 2 4" xfId="7290"/>
    <cellStyle name="40% - Accent2 3 3 2 4 2" xfId="7291"/>
    <cellStyle name="40% - Accent2 3 3 2 4 2 2" xfId="7292"/>
    <cellStyle name="40% - Accent2 3 3 2 4 3" xfId="7293"/>
    <cellStyle name="40% - Accent2 3 3 2 5" xfId="7294"/>
    <cellStyle name="40% - Accent2 3 3 2 5 2" xfId="7295"/>
    <cellStyle name="40% - Accent2 3 3 2 6" xfId="7296"/>
    <cellStyle name="40% - Accent2 3 3 2 6 2" xfId="7297"/>
    <cellStyle name="40% - Accent2 3 3 2 7" xfId="7298"/>
    <cellStyle name="40% - Accent2 3 3 3" xfId="7299"/>
    <cellStyle name="40% - Accent2 3 3 3 2" xfId="7300"/>
    <cellStyle name="40% - Accent2 3 3 3 2 2" xfId="7301"/>
    <cellStyle name="40% - Accent2 3 3 3 2 2 2" xfId="7302"/>
    <cellStyle name="40% - Accent2 3 3 3 2 2 2 2" xfId="7303"/>
    <cellStyle name="40% - Accent2 3 3 3 2 2 3" xfId="7304"/>
    <cellStyle name="40% - Accent2 3 3 3 2 3" xfId="7305"/>
    <cellStyle name="40% - Accent2 3 3 3 2 3 2" xfId="7306"/>
    <cellStyle name="40% - Accent2 3 3 3 2 4" xfId="7307"/>
    <cellStyle name="40% - Accent2 3 3 3 2 4 2" xfId="7308"/>
    <cellStyle name="40% - Accent2 3 3 3 2 5" xfId="7309"/>
    <cellStyle name="40% - Accent2 3 3 3 3" xfId="7310"/>
    <cellStyle name="40% - Accent2 3 3 3 3 2" xfId="7311"/>
    <cellStyle name="40% - Accent2 3 3 3 3 2 2" xfId="7312"/>
    <cellStyle name="40% - Accent2 3 3 3 3 3" xfId="7313"/>
    <cellStyle name="40% - Accent2 3 3 3 4" xfId="7314"/>
    <cellStyle name="40% - Accent2 3 3 3 4 2" xfId="7315"/>
    <cellStyle name="40% - Accent2 3 3 3 5" xfId="7316"/>
    <cellStyle name="40% - Accent2 3 3 3 5 2" xfId="7317"/>
    <cellStyle name="40% - Accent2 3 3 3 6" xfId="7318"/>
    <cellStyle name="40% - Accent2 3 3 4" xfId="7319"/>
    <cellStyle name="40% - Accent2 3 3 4 2" xfId="7320"/>
    <cellStyle name="40% - Accent2 3 3 4 2 2" xfId="7321"/>
    <cellStyle name="40% - Accent2 3 3 4 2 2 2" xfId="7322"/>
    <cellStyle name="40% - Accent2 3 3 4 2 3" xfId="7323"/>
    <cellStyle name="40% - Accent2 3 3 4 3" xfId="7324"/>
    <cellStyle name="40% - Accent2 3 3 4 3 2" xfId="7325"/>
    <cellStyle name="40% - Accent2 3 3 4 4" xfId="7326"/>
    <cellStyle name="40% - Accent2 3 3 4 4 2" xfId="7327"/>
    <cellStyle name="40% - Accent2 3 3 4 5" xfId="7328"/>
    <cellStyle name="40% - Accent2 3 3 5" xfId="7329"/>
    <cellStyle name="40% - Accent2 3 3 5 2" xfId="7330"/>
    <cellStyle name="40% - Accent2 3 3 5 2 2" xfId="7331"/>
    <cellStyle name="40% - Accent2 3 3 5 3" xfId="7332"/>
    <cellStyle name="40% - Accent2 3 3 6" xfId="7333"/>
    <cellStyle name="40% - Accent2 3 3 6 2" xfId="7334"/>
    <cellStyle name="40% - Accent2 3 3 7" xfId="7335"/>
    <cellStyle name="40% - Accent2 3 3 7 2" xfId="7336"/>
    <cellStyle name="40% - Accent2 3 3 8" xfId="7337"/>
    <cellStyle name="40% - Accent2 3 4" xfId="7338"/>
    <cellStyle name="40% - Accent2 3 4 2" xfId="7339"/>
    <cellStyle name="40% - Accent2 3 4 2 2" xfId="7340"/>
    <cellStyle name="40% - Accent2 3 4 2 2 2" xfId="7341"/>
    <cellStyle name="40% - Accent2 3 4 2 2 2 2" xfId="7342"/>
    <cellStyle name="40% - Accent2 3 4 2 2 2 2 2" xfId="7343"/>
    <cellStyle name="40% - Accent2 3 4 2 2 2 3" xfId="7344"/>
    <cellStyle name="40% - Accent2 3 4 2 2 3" xfId="7345"/>
    <cellStyle name="40% - Accent2 3 4 2 2 3 2" xfId="7346"/>
    <cellStyle name="40% - Accent2 3 4 2 2 4" xfId="7347"/>
    <cellStyle name="40% - Accent2 3 4 2 2 4 2" xfId="7348"/>
    <cellStyle name="40% - Accent2 3 4 2 2 5" xfId="7349"/>
    <cellStyle name="40% - Accent2 3 4 2 3" xfId="7350"/>
    <cellStyle name="40% - Accent2 3 4 2 3 2" xfId="7351"/>
    <cellStyle name="40% - Accent2 3 4 2 3 2 2" xfId="7352"/>
    <cellStyle name="40% - Accent2 3 4 2 3 3" xfId="7353"/>
    <cellStyle name="40% - Accent2 3 4 2 4" xfId="7354"/>
    <cellStyle name="40% - Accent2 3 4 2 4 2" xfId="7355"/>
    <cellStyle name="40% - Accent2 3 4 2 5" xfId="7356"/>
    <cellStyle name="40% - Accent2 3 4 2 5 2" xfId="7357"/>
    <cellStyle name="40% - Accent2 3 4 2 6" xfId="7358"/>
    <cellStyle name="40% - Accent2 3 4 3" xfId="7359"/>
    <cellStyle name="40% - Accent2 3 4 3 2" xfId="7360"/>
    <cellStyle name="40% - Accent2 3 4 3 2 2" xfId="7361"/>
    <cellStyle name="40% - Accent2 3 4 3 2 2 2" xfId="7362"/>
    <cellStyle name="40% - Accent2 3 4 3 2 3" xfId="7363"/>
    <cellStyle name="40% - Accent2 3 4 3 3" xfId="7364"/>
    <cellStyle name="40% - Accent2 3 4 3 3 2" xfId="7365"/>
    <cellStyle name="40% - Accent2 3 4 3 4" xfId="7366"/>
    <cellStyle name="40% - Accent2 3 4 3 4 2" xfId="7367"/>
    <cellStyle name="40% - Accent2 3 4 3 5" xfId="7368"/>
    <cellStyle name="40% - Accent2 3 4 4" xfId="7369"/>
    <cellStyle name="40% - Accent2 3 4 4 2" xfId="7370"/>
    <cellStyle name="40% - Accent2 3 4 4 2 2" xfId="7371"/>
    <cellStyle name="40% - Accent2 3 4 4 3" xfId="7372"/>
    <cellStyle name="40% - Accent2 3 4 5" xfId="7373"/>
    <cellStyle name="40% - Accent2 3 4 5 2" xfId="7374"/>
    <cellStyle name="40% - Accent2 3 4 6" xfId="7375"/>
    <cellStyle name="40% - Accent2 3 4 6 2" xfId="7376"/>
    <cellStyle name="40% - Accent2 3 4 7" xfId="7377"/>
    <cellStyle name="40% - Accent2 3 5" xfId="7378"/>
    <cellStyle name="40% - Accent2 3 5 2" xfId="7379"/>
    <cellStyle name="40% - Accent2 3 5 2 2" xfId="7380"/>
    <cellStyle name="40% - Accent2 3 5 2 2 2" xfId="7381"/>
    <cellStyle name="40% - Accent2 3 5 2 2 2 2" xfId="7382"/>
    <cellStyle name="40% - Accent2 3 5 2 2 3" xfId="7383"/>
    <cellStyle name="40% - Accent2 3 5 2 3" xfId="7384"/>
    <cellStyle name="40% - Accent2 3 5 2 3 2" xfId="7385"/>
    <cellStyle name="40% - Accent2 3 5 2 4" xfId="7386"/>
    <cellStyle name="40% - Accent2 3 5 2 4 2" xfId="7387"/>
    <cellStyle name="40% - Accent2 3 5 2 5" xfId="7388"/>
    <cellStyle name="40% - Accent2 3 5 3" xfId="7389"/>
    <cellStyle name="40% - Accent2 3 5 3 2" xfId="7390"/>
    <cellStyle name="40% - Accent2 3 5 3 2 2" xfId="7391"/>
    <cellStyle name="40% - Accent2 3 5 3 3" xfId="7392"/>
    <cellStyle name="40% - Accent2 3 5 4" xfId="7393"/>
    <cellStyle name="40% - Accent2 3 5 4 2" xfId="7394"/>
    <cellStyle name="40% - Accent2 3 5 5" xfId="7395"/>
    <cellStyle name="40% - Accent2 3 5 5 2" xfId="7396"/>
    <cellStyle name="40% - Accent2 3 5 6" xfId="7397"/>
    <cellStyle name="40% - Accent2 3 6" xfId="7398"/>
    <cellStyle name="40% - Accent2 3 6 2" xfId="7399"/>
    <cellStyle name="40% - Accent2 3 6 2 2" xfId="7400"/>
    <cellStyle name="40% - Accent2 3 6 2 2 2" xfId="7401"/>
    <cellStyle name="40% - Accent2 3 6 2 3" xfId="7402"/>
    <cellStyle name="40% - Accent2 3 6 3" xfId="7403"/>
    <cellStyle name="40% - Accent2 3 6 3 2" xfId="7404"/>
    <cellStyle name="40% - Accent2 3 6 4" xfId="7405"/>
    <cellStyle name="40% - Accent2 3 6 4 2" xfId="7406"/>
    <cellStyle name="40% - Accent2 3 6 5" xfId="7407"/>
    <cellStyle name="40% - Accent2 3 7" xfId="7408"/>
    <cellStyle name="40% - Accent2 3 7 2" xfId="7409"/>
    <cellStyle name="40% - Accent2 3 7 2 2" xfId="7410"/>
    <cellStyle name="40% - Accent2 3 7 3" xfId="7411"/>
    <cellStyle name="40% - Accent2 3 8" xfId="7412"/>
    <cellStyle name="40% - Accent2 3 8 2" xfId="7413"/>
    <cellStyle name="40% - Accent2 3 9" xfId="7414"/>
    <cellStyle name="40% - Accent2 3 9 2" xfId="7415"/>
    <cellStyle name="40% - Accent2 4" xfId="7416"/>
    <cellStyle name="40% - Accent2 4 2" xfId="7417"/>
    <cellStyle name="40% - Accent2 4 2 2" xfId="7418"/>
    <cellStyle name="40% - Accent2 4 2 2 2" xfId="7419"/>
    <cellStyle name="40% - Accent2 4 2 2 2 2" xfId="7420"/>
    <cellStyle name="40% - Accent2 4 2 2 2 2 2" xfId="7421"/>
    <cellStyle name="40% - Accent2 4 2 2 2 2 2 2" xfId="7422"/>
    <cellStyle name="40% - Accent2 4 2 2 2 2 2 2 2" xfId="7423"/>
    <cellStyle name="40% - Accent2 4 2 2 2 2 2 3" xfId="7424"/>
    <cellStyle name="40% - Accent2 4 2 2 2 2 3" xfId="7425"/>
    <cellStyle name="40% - Accent2 4 2 2 2 2 3 2" xfId="7426"/>
    <cellStyle name="40% - Accent2 4 2 2 2 2 4" xfId="7427"/>
    <cellStyle name="40% - Accent2 4 2 2 2 2 4 2" xfId="7428"/>
    <cellStyle name="40% - Accent2 4 2 2 2 2 5" xfId="7429"/>
    <cellStyle name="40% - Accent2 4 2 2 2 3" xfId="7430"/>
    <cellStyle name="40% - Accent2 4 2 2 2 3 2" xfId="7431"/>
    <cellStyle name="40% - Accent2 4 2 2 2 3 2 2" xfId="7432"/>
    <cellStyle name="40% - Accent2 4 2 2 2 3 3" xfId="7433"/>
    <cellStyle name="40% - Accent2 4 2 2 2 4" xfId="7434"/>
    <cellStyle name="40% - Accent2 4 2 2 2 4 2" xfId="7435"/>
    <cellStyle name="40% - Accent2 4 2 2 2 5" xfId="7436"/>
    <cellStyle name="40% - Accent2 4 2 2 2 5 2" xfId="7437"/>
    <cellStyle name="40% - Accent2 4 2 2 2 6" xfId="7438"/>
    <cellStyle name="40% - Accent2 4 2 2 3" xfId="7439"/>
    <cellStyle name="40% - Accent2 4 2 2 3 2" xfId="7440"/>
    <cellStyle name="40% - Accent2 4 2 2 3 2 2" xfId="7441"/>
    <cellStyle name="40% - Accent2 4 2 2 3 2 2 2" xfId="7442"/>
    <cellStyle name="40% - Accent2 4 2 2 3 2 3" xfId="7443"/>
    <cellStyle name="40% - Accent2 4 2 2 3 3" xfId="7444"/>
    <cellStyle name="40% - Accent2 4 2 2 3 3 2" xfId="7445"/>
    <cellStyle name="40% - Accent2 4 2 2 3 4" xfId="7446"/>
    <cellStyle name="40% - Accent2 4 2 2 3 4 2" xfId="7447"/>
    <cellStyle name="40% - Accent2 4 2 2 3 5" xfId="7448"/>
    <cellStyle name="40% - Accent2 4 2 2 4" xfId="7449"/>
    <cellStyle name="40% - Accent2 4 2 2 4 2" xfId="7450"/>
    <cellStyle name="40% - Accent2 4 2 2 4 2 2" xfId="7451"/>
    <cellStyle name="40% - Accent2 4 2 2 4 3" xfId="7452"/>
    <cellStyle name="40% - Accent2 4 2 2 5" xfId="7453"/>
    <cellStyle name="40% - Accent2 4 2 2 5 2" xfId="7454"/>
    <cellStyle name="40% - Accent2 4 2 2 6" xfId="7455"/>
    <cellStyle name="40% - Accent2 4 2 2 6 2" xfId="7456"/>
    <cellStyle name="40% - Accent2 4 2 2 7" xfId="7457"/>
    <cellStyle name="40% - Accent2 4 2 3" xfId="7458"/>
    <cellStyle name="40% - Accent2 4 2 3 2" xfId="7459"/>
    <cellStyle name="40% - Accent2 4 2 3 2 2" xfId="7460"/>
    <cellStyle name="40% - Accent2 4 2 3 2 2 2" xfId="7461"/>
    <cellStyle name="40% - Accent2 4 2 3 2 2 2 2" xfId="7462"/>
    <cellStyle name="40% - Accent2 4 2 3 2 2 3" xfId="7463"/>
    <cellStyle name="40% - Accent2 4 2 3 2 3" xfId="7464"/>
    <cellStyle name="40% - Accent2 4 2 3 2 3 2" xfId="7465"/>
    <cellStyle name="40% - Accent2 4 2 3 2 4" xfId="7466"/>
    <cellStyle name="40% - Accent2 4 2 3 2 4 2" xfId="7467"/>
    <cellStyle name="40% - Accent2 4 2 3 2 5" xfId="7468"/>
    <cellStyle name="40% - Accent2 4 2 3 3" xfId="7469"/>
    <cellStyle name="40% - Accent2 4 2 3 3 2" xfId="7470"/>
    <cellStyle name="40% - Accent2 4 2 3 3 2 2" xfId="7471"/>
    <cellStyle name="40% - Accent2 4 2 3 3 3" xfId="7472"/>
    <cellStyle name="40% - Accent2 4 2 3 4" xfId="7473"/>
    <cellStyle name="40% - Accent2 4 2 3 4 2" xfId="7474"/>
    <cellStyle name="40% - Accent2 4 2 3 5" xfId="7475"/>
    <cellStyle name="40% - Accent2 4 2 3 5 2" xfId="7476"/>
    <cellStyle name="40% - Accent2 4 2 3 6" xfId="7477"/>
    <cellStyle name="40% - Accent2 4 2 4" xfId="7478"/>
    <cellStyle name="40% - Accent2 4 2 4 2" xfId="7479"/>
    <cellStyle name="40% - Accent2 4 2 4 2 2" xfId="7480"/>
    <cellStyle name="40% - Accent2 4 2 4 2 2 2" xfId="7481"/>
    <cellStyle name="40% - Accent2 4 2 4 2 3" xfId="7482"/>
    <cellStyle name="40% - Accent2 4 2 4 3" xfId="7483"/>
    <cellStyle name="40% - Accent2 4 2 4 3 2" xfId="7484"/>
    <cellStyle name="40% - Accent2 4 2 4 4" xfId="7485"/>
    <cellStyle name="40% - Accent2 4 2 4 4 2" xfId="7486"/>
    <cellStyle name="40% - Accent2 4 2 4 5" xfId="7487"/>
    <cellStyle name="40% - Accent2 4 2 5" xfId="7488"/>
    <cellStyle name="40% - Accent2 4 2 5 2" xfId="7489"/>
    <cellStyle name="40% - Accent2 4 2 5 2 2" xfId="7490"/>
    <cellStyle name="40% - Accent2 4 2 5 3" xfId="7491"/>
    <cellStyle name="40% - Accent2 4 2 6" xfId="7492"/>
    <cellStyle name="40% - Accent2 4 2 6 2" xfId="7493"/>
    <cellStyle name="40% - Accent2 4 2 7" xfId="7494"/>
    <cellStyle name="40% - Accent2 4 2 7 2" xfId="7495"/>
    <cellStyle name="40% - Accent2 4 2 8" xfId="7496"/>
    <cellStyle name="40% - Accent2 4 3" xfId="7497"/>
    <cellStyle name="40% - Accent2 4 3 2" xfId="7498"/>
    <cellStyle name="40% - Accent2 4 3 2 2" xfId="7499"/>
    <cellStyle name="40% - Accent2 4 3 2 2 2" xfId="7500"/>
    <cellStyle name="40% - Accent2 4 3 2 2 2 2" xfId="7501"/>
    <cellStyle name="40% - Accent2 4 3 2 2 2 2 2" xfId="7502"/>
    <cellStyle name="40% - Accent2 4 3 2 2 2 3" xfId="7503"/>
    <cellStyle name="40% - Accent2 4 3 2 2 3" xfId="7504"/>
    <cellStyle name="40% - Accent2 4 3 2 2 3 2" xfId="7505"/>
    <cellStyle name="40% - Accent2 4 3 2 2 4" xfId="7506"/>
    <cellStyle name="40% - Accent2 4 3 2 2 4 2" xfId="7507"/>
    <cellStyle name="40% - Accent2 4 3 2 2 5" xfId="7508"/>
    <cellStyle name="40% - Accent2 4 3 2 3" xfId="7509"/>
    <cellStyle name="40% - Accent2 4 3 2 3 2" xfId="7510"/>
    <cellStyle name="40% - Accent2 4 3 2 3 2 2" xfId="7511"/>
    <cellStyle name="40% - Accent2 4 3 2 3 3" xfId="7512"/>
    <cellStyle name="40% - Accent2 4 3 2 4" xfId="7513"/>
    <cellStyle name="40% - Accent2 4 3 2 4 2" xfId="7514"/>
    <cellStyle name="40% - Accent2 4 3 2 5" xfId="7515"/>
    <cellStyle name="40% - Accent2 4 3 2 5 2" xfId="7516"/>
    <cellStyle name="40% - Accent2 4 3 2 6" xfId="7517"/>
    <cellStyle name="40% - Accent2 4 3 3" xfId="7518"/>
    <cellStyle name="40% - Accent2 4 3 3 2" xfId="7519"/>
    <cellStyle name="40% - Accent2 4 3 3 2 2" xfId="7520"/>
    <cellStyle name="40% - Accent2 4 3 3 2 2 2" xfId="7521"/>
    <cellStyle name="40% - Accent2 4 3 3 2 3" xfId="7522"/>
    <cellStyle name="40% - Accent2 4 3 3 3" xfId="7523"/>
    <cellStyle name="40% - Accent2 4 3 3 3 2" xfId="7524"/>
    <cellStyle name="40% - Accent2 4 3 3 4" xfId="7525"/>
    <cellStyle name="40% - Accent2 4 3 3 4 2" xfId="7526"/>
    <cellStyle name="40% - Accent2 4 3 3 5" xfId="7527"/>
    <cellStyle name="40% - Accent2 4 3 4" xfId="7528"/>
    <cellStyle name="40% - Accent2 4 3 4 2" xfId="7529"/>
    <cellStyle name="40% - Accent2 4 3 4 2 2" xfId="7530"/>
    <cellStyle name="40% - Accent2 4 3 4 3" xfId="7531"/>
    <cellStyle name="40% - Accent2 4 3 5" xfId="7532"/>
    <cellStyle name="40% - Accent2 4 3 5 2" xfId="7533"/>
    <cellStyle name="40% - Accent2 4 3 6" xfId="7534"/>
    <cellStyle name="40% - Accent2 4 3 6 2" xfId="7535"/>
    <cellStyle name="40% - Accent2 4 3 7" xfId="7536"/>
    <cellStyle name="40% - Accent2 4 4" xfId="7537"/>
    <cellStyle name="40% - Accent2 4 4 2" xfId="7538"/>
    <cellStyle name="40% - Accent2 4 4 2 2" xfId="7539"/>
    <cellStyle name="40% - Accent2 4 4 2 2 2" xfId="7540"/>
    <cellStyle name="40% - Accent2 4 4 2 2 2 2" xfId="7541"/>
    <cellStyle name="40% - Accent2 4 4 2 2 3" xfId="7542"/>
    <cellStyle name="40% - Accent2 4 4 2 3" xfId="7543"/>
    <cellStyle name="40% - Accent2 4 4 2 3 2" xfId="7544"/>
    <cellStyle name="40% - Accent2 4 4 2 4" xfId="7545"/>
    <cellStyle name="40% - Accent2 4 4 2 4 2" xfId="7546"/>
    <cellStyle name="40% - Accent2 4 4 2 5" xfId="7547"/>
    <cellStyle name="40% - Accent2 4 4 3" xfId="7548"/>
    <cellStyle name="40% - Accent2 4 4 3 2" xfId="7549"/>
    <cellStyle name="40% - Accent2 4 4 3 2 2" xfId="7550"/>
    <cellStyle name="40% - Accent2 4 4 3 3" xfId="7551"/>
    <cellStyle name="40% - Accent2 4 4 4" xfId="7552"/>
    <cellStyle name="40% - Accent2 4 4 4 2" xfId="7553"/>
    <cellStyle name="40% - Accent2 4 4 5" xfId="7554"/>
    <cellStyle name="40% - Accent2 4 4 5 2" xfId="7555"/>
    <cellStyle name="40% - Accent2 4 4 6" xfId="7556"/>
    <cellStyle name="40% - Accent2 4 5" xfId="7557"/>
    <cellStyle name="40% - Accent2 4 5 2" xfId="7558"/>
    <cellStyle name="40% - Accent2 4 5 2 2" xfId="7559"/>
    <cellStyle name="40% - Accent2 4 5 2 2 2" xfId="7560"/>
    <cellStyle name="40% - Accent2 4 5 2 3" xfId="7561"/>
    <cellStyle name="40% - Accent2 4 5 3" xfId="7562"/>
    <cellStyle name="40% - Accent2 4 5 3 2" xfId="7563"/>
    <cellStyle name="40% - Accent2 4 5 4" xfId="7564"/>
    <cellStyle name="40% - Accent2 4 5 4 2" xfId="7565"/>
    <cellStyle name="40% - Accent2 4 5 5" xfId="7566"/>
    <cellStyle name="40% - Accent2 4 6" xfId="7567"/>
    <cellStyle name="40% - Accent2 4 6 2" xfId="7568"/>
    <cellStyle name="40% - Accent2 4 6 2 2" xfId="7569"/>
    <cellStyle name="40% - Accent2 4 6 3" xfId="7570"/>
    <cellStyle name="40% - Accent2 4 7" xfId="7571"/>
    <cellStyle name="40% - Accent2 4 7 2" xfId="7572"/>
    <cellStyle name="40% - Accent2 4 8" xfId="7573"/>
    <cellStyle name="40% - Accent2 4 8 2" xfId="7574"/>
    <cellStyle name="40% - Accent2 4 9" xfId="7575"/>
    <cellStyle name="40% - Accent2 5" xfId="7576"/>
    <cellStyle name="40% - Accent2 5 2" xfId="7577"/>
    <cellStyle name="40% - Accent2 5 2 2" xfId="7578"/>
    <cellStyle name="40% - Accent2 5 2 2 2" xfId="7579"/>
    <cellStyle name="40% - Accent2 5 2 2 2 2" xfId="7580"/>
    <cellStyle name="40% - Accent2 5 2 2 2 2 2" xfId="7581"/>
    <cellStyle name="40% - Accent2 5 2 2 2 2 2 2" xfId="7582"/>
    <cellStyle name="40% - Accent2 5 2 2 2 2 3" xfId="7583"/>
    <cellStyle name="40% - Accent2 5 2 2 2 3" xfId="7584"/>
    <cellStyle name="40% - Accent2 5 2 2 2 3 2" xfId="7585"/>
    <cellStyle name="40% - Accent2 5 2 2 2 4" xfId="7586"/>
    <cellStyle name="40% - Accent2 5 2 2 2 4 2" xfId="7587"/>
    <cellStyle name="40% - Accent2 5 2 2 2 5" xfId="7588"/>
    <cellStyle name="40% - Accent2 5 2 2 3" xfId="7589"/>
    <cellStyle name="40% - Accent2 5 2 2 3 2" xfId="7590"/>
    <cellStyle name="40% - Accent2 5 2 2 3 2 2" xfId="7591"/>
    <cellStyle name="40% - Accent2 5 2 2 3 3" xfId="7592"/>
    <cellStyle name="40% - Accent2 5 2 2 4" xfId="7593"/>
    <cellStyle name="40% - Accent2 5 2 2 4 2" xfId="7594"/>
    <cellStyle name="40% - Accent2 5 2 2 5" xfId="7595"/>
    <cellStyle name="40% - Accent2 5 2 2 5 2" xfId="7596"/>
    <cellStyle name="40% - Accent2 5 2 2 6" xfId="7597"/>
    <cellStyle name="40% - Accent2 5 2 3" xfId="7598"/>
    <cellStyle name="40% - Accent2 5 2 3 2" xfId="7599"/>
    <cellStyle name="40% - Accent2 5 2 3 2 2" xfId="7600"/>
    <cellStyle name="40% - Accent2 5 2 3 2 2 2" xfId="7601"/>
    <cellStyle name="40% - Accent2 5 2 3 2 3" xfId="7602"/>
    <cellStyle name="40% - Accent2 5 2 3 3" xfId="7603"/>
    <cellStyle name="40% - Accent2 5 2 3 3 2" xfId="7604"/>
    <cellStyle name="40% - Accent2 5 2 3 4" xfId="7605"/>
    <cellStyle name="40% - Accent2 5 2 3 4 2" xfId="7606"/>
    <cellStyle name="40% - Accent2 5 2 3 5" xfId="7607"/>
    <cellStyle name="40% - Accent2 5 2 4" xfId="7608"/>
    <cellStyle name="40% - Accent2 5 2 4 2" xfId="7609"/>
    <cellStyle name="40% - Accent2 5 2 4 2 2" xfId="7610"/>
    <cellStyle name="40% - Accent2 5 2 4 3" xfId="7611"/>
    <cellStyle name="40% - Accent2 5 2 5" xfId="7612"/>
    <cellStyle name="40% - Accent2 5 2 5 2" xfId="7613"/>
    <cellStyle name="40% - Accent2 5 2 6" xfId="7614"/>
    <cellStyle name="40% - Accent2 5 2 6 2" xfId="7615"/>
    <cellStyle name="40% - Accent2 5 2 7" xfId="7616"/>
    <cellStyle name="40% - Accent2 5 3" xfId="7617"/>
    <cellStyle name="40% - Accent2 5 3 2" xfId="7618"/>
    <cellStyle name="40% - Accent2 5 3 2 2" xfId="7619"/>
    <cellStyle name="40% - Accent2 5 3 2 2 2" xfId="7620"/>
    <cellStyle name="40% - Accent2 5 3 2 2 2 2" xfId="7621"/>
    <cellStyle name="40% - Accent2 5 3 2 2 3" xfId="7622"/>
    <cellStyle name="40% - Accent2 5 3 2 3" xfId="7623"/>
    <cellStyle name="40% - Accent2 5 3 2 3 2" xfId="7624"/>
    <cellStyle name="40% - Accent2 5 3 2 4" xfId="7625"/>
    <cellStyle name="40% - Accent2 5 3 2 4 2" xfId="7626"/>
    <cellStyle name="40% - Accent2 5 3 2 5" xfId="7627"/>
    <cellStyle name="40% - Accent2 5 3 3" xfId="7628"/>
    <cellStyle name="40% - Accent2 5 3 3 2" xfId="7629"/>
    <cellStyle name="40% - Accent2 5 3 3 2 2" xfId="7630"/>
    <cellStyle name="40% - Accent2 5 3 3 3" xfId="7631"/>
    <cellStyle name="40% - Accent2 5 3 4" xfId="7632"/>
    <cellStyle name="40% - Accent2 5 3 4 2" xfId="7633"/>
    <cellStyle name="40% - Accent2 5 3 5" xfId="7634"/>
    <cellStyle name="40% - Accent2 5 3 5 2" xfId="7635"/>
    <cellStyle name="40% - Accent2 5 3 6" xfId="7636"/>
    <cellStyle name="40% - Accent2 5 4" xfId="7637"/>
    <cellStyle name="40% - Accent2 5 4 2" xfId="7638"/>
    <cellStyle name="40% - Accent2 5 4 2 2" xfId="7639"/>
    <cellStyle name="40% - Accent2 5 4 2 2 2" xfId="7640"/>
    <cellStyle name="40% - Accent2 5 4 2 3" xfId="7641"/>
    <cellStyle name="40% - Accent2 5 4 3" xfId="7642"/>
    <cellStyle name="40% - Accent2 5 4 3 2" xfId="7643"/>
    <cellStyle name="40% - Accent2 5 4 4" xfId="7644"/>
    <cellStyle name="40% - Accent2 5 4 4 2" xfId="7645"/>
    <cellStyle name="40% - Accent2 5 4 5" xfId="7646"/>
    <cellStyle name="40% - Accent2 5 5" xfId="7647"/>
    <cellStyle name="40% - Accent2 5 5 2" xfId="7648"/>
    <cellStyle name="40% - Accent2 5 5 2 2" xfId="7649"/>
    <cellStyle name="40% - Accent2 5 5 3" xfId="7650"/>
    <cellStyle name="40% - Accent2 5 6" xfId="7651"/>
    <cellStyle name="40% - Accent2 5 6 2" xfId="7652"/>
    <cellStyle name="40% - Accent2 5 7" xfId="7653"/>
    <cellStyle name="40% - Accent2 5 7 2" xfId="7654"/>
    <cellStyle name="40% - Accent2 5 8" xfId="7655"/>
    <cellStyle name="40% - Accent2 6" xfId="7656"/>
    <cellStyle name="40% - Accent2 6 2" xfId="7657"/>
    <cellStyle name="40% - Accent2 6 2 2" xfId="7658"/>
    <cellStyle name="40% - Accent2 6 2 2 2" xfId="7659"/>
    <cellStyle name="40% - Accent2 6 2 2 2 2" xfId="7660"/>
    <cellStyle name="40% - Accent2 6 2 2 2 2 2" xfId="7661"/>
    <cellStyle name="40% - Accent2 6 2 2 2 3" xfId="7662"/>
    <cellStyle name="40% - Accent2 6 2 2 3" xfId="7663"/>
    <cellStyle name="40% - Accent2 6 2 2 3 2" xfId="7664"/>
    <cellStyle name="40% - Accent2 6 2 2 4" xfId="7665"/>
    <cellStyle name="40% - Accent2 6 2 2 4 2" xfId="7666"/>
    <cellStyle name="40% - Accent2 6 2 2 5" xfId="7667"/>
    <cellStyle name="40% - Accent2 6 2 3" xfId="7668"/>
    <cellStyle name="40% - Accent2 6 2 3 2" xfId="7669"/>
    <cellStyle name="40% - Accent2 6 2 3 2 2" xfId="7670"/>
    <cellStyle name="40% - Accent2 6 2 3 3" xfId="7671"/>
    <cellStyle name="40% - Accent2 6 2 4" xfId="7672"/>
    <cellStyle name="40% - Accent2 6 2 4 2" xfId="7673"/>
    <cellStyle name="40% - Accent2 6 2 5" xfId="7674"/>
    <cellStyle name="40% - Accent2 6 2 5 2" xfId="7675"/>
    <cellStyle name="40% - Accent2 6 2 6" xfId="7676"/>
    <cellStyle name="40% - Accent2 6 3" xfId="7677"/>
    <cellStyle name="40% - Accent2 6 3 2" xfId="7678"/>
    <cellStyle name="40% - Accent2 6 3 2 2" xfId="7679"/>
    <cellStyle name="40% - Accent2 6 3 2 2 2" xfId="7680"/>
    <cellStyle name="40% - Accent2 6 3 2 3" xfId="7681"/>
    <cellStyle name="40% - Accent2 6 3 3" xfId="7682"/>
    <cellStyle name="40% - Accent2 6 3 3 2" xfId="7683"/>
    <cellStyle name="40% - Accent2 6 3 4" xfId="7684"/>
    <cellStyle name="40% - Accent2 6 3 4 2" xfId="7685"/>
    <cellStyle name="40% - Accent2 6 3 5" xfId="7686"/>
    <cellStyle name="40% - Accent2 6 4" xfId="7687"/>
    <cellStyle name="40% - Accent2 6 4 2" xfId="7688"/>
    <cellStyle name="40% - Accent2 6 4 2 2" xfId="7689"/>
    <cellStyle name="40% - Accent2 6 4 3" xfId="7690"/>
    <cellStyle name="40% - Accent2 6 5" xfId="7691"/>
    <cellStyle name="40% - Accent2 6 5 2" xfId="7692"/>
    <cellStyle name="40% - Accent2 6 6" xfId="7693"/>
    <cellStyle name="40% - Accent2 6 6 2" xfId="7694"/>
    <cellStyle name="40% - Accent2 6 7" xfId="7695"/>
    <cellStyle name="40% - Accent2 7" xfId="7696"/>
    <cellStyle name="40% - Accent2 7 2" xfId="7697"/>
    <cellStyle name="40% - Accent2 7 2 2" xfId="7698"/>
    <cellStyle name="40% - Accent2 7 2 2 2" xfId="7699"/>
    <cellStyle name="40% - Accent2 7 2 2 2 2" xfId="7700"/>
    <cellStyle name="40% - Accent2 7 2 2 3" xfId="7701"/>
    <cellStyle name="40% - Accent2 7 2 3" xfId="7702"/>
    <cellStyle name="40% - Accent2 7 2 3 2" xfId="7703"/>
    <cellStyle name="40% - Accent2 7 2 4" xfId="7704"/>
    <cellStyle name="40% - Accent2 7 2 4 2" xfId="7705"/>
    <cellStyle name="40% - Accent2 7 2 5" xfId="7706"/>
    <cellStyle name="40% - Accent2 7 3" xfId="7707"/>
    <cellStyle name="40% - Accent2 7 3 2" xfId="7708"/>
    <cellStyle name="40% - Accent2 7 3 2 2" xfId="7709"/>
    <cellStyle name="40% - Accent2 7 3 3" xfId="7710"/>
    <cellStyle name="40% - Accent2 7 4" xfId="7711"/>
    <cellStyle name="40% - Accent2 7 4 2" xfId="7712"/>
    <cellStyle name="40% - Accent2 7 5" xfId="7713"/>
    <cellStyle name="40% - Accent2 7 5 2" xfId="7714"/>
    <cellStyle name="40% - Accent2 7 6" xfId="7715"/>
    <cellStyle name="40% - Accent2 8" xfId="7716"/>
    <cellStyle name="40% - Accent2 8 2" xfId="7717"/>
    <cellStyle name="40% - Accent2 8 2 2" xfId="7718"/>
    <cellStyle name="40% - Accent2 8 2 2 2" xfId="7719"/>
    <cellStyle name="40% - Accent2 8 2 3" xfId="7720"/>
    <cellStyle name="40% - Accent2 8 3" xfId="7721"/>
    <cellStyle name="40% - Accent2 8 3 2" xfId="7722"/>
    <cellStyle name="40% - Accent2 8 4" xfId="7723"/>
    <cellStyle name="40% - Accent2 8 4 2" xfId="7724"/>
    <cellStyle name="40% - Accent2 8 5" xfId="7725"/>
    <cellStyle name="40% - Accent2 9" xfId="7726"/>
    <cellStyle name="40% - Accent2 9 2" xfId="7727"/>
    <cellStyle name="40% - Accent2 9 2 2" xfId="7728"/>
    <cellStyle name="40% - Accent2 9 3" xfId="7729"/>
    <cellStyle name="40% - Accent3 10" xfId="7730"/>
    <cellStyle name="40% - Accent3 10 2" xfId="7731"/>
    <cellStyle name="40% - Accent3 11" xfId="7732"/>
    <cellStyle name="40% - Accent3 11 2" xfId="7733"/>
    <cellStyle name="40% - Accent3 12" xfId="7734"/>
    <cellStyle name="40% - Accent3 2" xfId="7735"/>
    <cellStyle name="40% - Accent3 2 10" xfId="7736"/>
    <cellStyle name="40% - Accent3 2 2" xfId="7737"/>
    <cellStyle name="40% - Accent3 2 2 2" xfId="7738"/>
    <cellStyle name="40% - Accent3 2 2 2 2" xfId="7739"/>
    <cellStyle name="40% - Accent3 2 2 2 2 2" xfId="7740"/>
    <cellStyle name="40% - Accent3 2 2 2 2 2 2" xfId="7741"/>
    <cellStyle name="40% - Accent3 2 2 2 2 2 2 2" xfId="7742"/>
    <cellStyle name="40% - Accent3 2 2 2 2 2 2 2 2" xfId="7743"/>
    <cellStyle name="40% - Accent3 2 2 2 2 2 2 2 2 2" xfId="7744"/>
    <cellStyle name="40% - Accent3 2 2 2 2 2 2 2 3" xfId="7745"/>
    <cellStyle name="40% - Accent3 2 2 2 2 2 2 3" xfId="7746"/>
    <cellStyle name="40% - Accent3 2 2 2 2 2 2 3 2" xfId="7747"/>
    <cellStyle name="40% - Accent3 2 2 2 2 2 2 4" xfId="7748"/>
    <cellStyle name="40% - Accent3 2 2 2 2 2 2 4 2" xfId="7749"/>
    <cellStyle name="40% - Accent3 2 2 2 2 2 2 5" xfId="7750"/>
    <cellStyle name="40% - Accent3 2 2 2 2 2 3" xfId="7751"/>
    <cellStyle name="40% - Accent3 2 2 2 2 2 3 2" xfId="7752"/>
    <cellStyle name="40% - Accent3 2 2 2 2 2 3 2 2" xfId="7753"/>
    <cellStyle name="40% - Accent3 2 2 2 2 2 3 3" xfId="7754"/>
    <cellStyle name="40% - Accent3 2 2 2 2 2 4" xfId="7755"/>
    <cellStyle name="40% - Accent3 2 2 2 2 2 4 2" xfId="7756"/>
    <cellStyle name="40% - Accent3 2 2 2 2 2 5" xfId="7757"/>
    <cellStyle name="40% - Accent3 2 2 2 2 2 5 2" xfId="7758"/>
    <cellStyle name="40% - Accent3 2 2 2 2 2 6" xfId="7759"/>
    <cellStyle name="40% - Accent3 2 2 2 2 3" xfId="7760"/>
    <cellStyle name="40% - Accent3 2 2 2 2 3 2" xfId="7761"/>
    <cellStyle name="40% - Accent3 2 2 2 2 3 2 2" xfId="7762"/>
    <cellStyle name="40% - Accent3 2 2 2 2 3 2 2 2" xfId="7763"/>
    <cellStyle name="40% - Accent3 2 2 2 2 3 2 3" xfId="7764"/>
    <cellStyle name="40% - Accent3 2 2 2 2 3 3" xfId="7765"/>
    <cellStyle name="40% - Accent3 2 2 2 2 3 3 2" xfId="7766"/>
    <cellStyle name="40% - Accent3 2 2 2 2 3 4" xfId="7767"/>
    <cellStyle name="40% - Accent3 2 2 2 2 3 4 2" xfId="7768"/>
    <cellStyle name="40% - Accent3 2 2 2 2 3 5" xfId="7769"/>
    <cellStyle name="40% - Accent3 2 2 2 2 4" xfId="7770"/>
    <cellStyle name="40% - Accent3 2 2 2 2 4 2" xfId="7771"/>
    <cellStyle name="40% - Accent3 2 2 2 2 4 2 2" xfId="7772"/>
    <cellStyle name="40% - Accent3 2 2 2 2 4 3" xfId="7773"/>
    <cellStyle name="40% - Accent3 2 2 2 2 5" xfId="7774"/>
    <cellStyle name="40% - Accent3 2 2 2 2 5 2" xfId="7775"/>
    <cellStyle name="40% - Accent3 2 2 2 2 6" xfId="7776"/>
    <cellStyle name="40% - Accent3 2 2 2 2 6 2" xfId="7777"/>
    <cellStyle name="40% - Accent3 2 2 2 2 7" xfId="7778"/>
    <cellStyle name="40% - Accent3 2 2 2 3" xfId="7779"/>
    <cellStyle name="40% - Accent3 2 2 2 3 2" xfId="7780"/>
    <cellStyle name="40% - Accent3 2 2 2 3 2 2" xfId="7781"/>
    <cellStyle name="40% - Accent3 2 2 2 3 2 2 2" xfId="7782"/>
    <cellStyle name="40% - Accent3 2 2 2 3 2 2 2 2" xfId="7783"/>
    <cellStyle name="40% - Accent3 2 2 2 3 2 2 3" xfId="7784"/>
    <cellStyle name="40% - Accent3 2 2 2 3 2 3" xfId="7785"/>
    <cellStyle name="40% - Accent3 2 2 2 3 2 3 2" xfId="7786"/>
    <cellStyle name="40% - Accent3 2 2 2 3 2 4" xfId="7787"/>
    <cellStyle name="40% - Accent3 2 2 2 3 2 4 2" xfId="7788"/>
    <cellStyle name="40% - Accent3 2 2 2 3 2 5" xfId="7789"/>
    <cellStyle name="40% - Accent3 2 2 2 3 3" xfId="7790"/>
    <cellStyle name="40% - Accent3 2 2 2 3 3 2" xfId="7791"/>
    <cellStyle name="40% - Accent3 2 2 2 3 3 2 2" xfId="7792"/>
    <cellStyle name="40% - Accent3 2 2 2 3 3 3" xfId="7793"/>
    <cellStyle name="40% - Accent3 2 2 2 3 4" xfId="7794"/>
    <cellStyle name="40% - Accent3 2 2 2 3 4 2" xfId="7795"/>
    <cellStyle name="40% - Accent3 2 2 2 3 5" xfId="7796"/>
    <cellStyle name="40% - Accent3 2 2 2 3 5 2" xfId="7797"/>
    <cellStyle name="40% - Accent3 2 2 2 3 6" xfId="7798"/>
    <cellStyle name="40% - Accent3 2 2 2 4" xfId="7799"/>
    <cellStyle name="40% - Accent3 2 2 2 4 2" xfId="7800"/>
    <cellStyle name="40% - Accent3 2 2 2 4 2 2" xfId="7801"/>
    <cellStyle name="40% - Accent3 2 2 2 4 2 2 2" xfId="7802"/>
    <cellStyle name="40% - Accent3 2 2 2 4 2 3" xfId="7803"/>
    <cellStyle name="40% - Accent3 2 2 2 4 3" xfId="7804"/>
    <cellStyle name="40% - Accent3 2 2 2 4 3 2" xfId="7805"/>
    <cellStyle name="40% - Accent3 2 2 2 4 4" xfId="7806"/>
    <cellStyle name="40% - Accent3 2 2 2 4 4 2" xfId="7807"/>
    <cellStyle name="40% - Accent3 2 2 2 4 5" xfId="7808"/>
    <cellStyle name="40% - Accent3 2 2 2 5" xfId="7809"/>
    <cellStyle name="40% - Accent3 2 2 2 5 2" xfId="7810"/>
    <cellStyle name="40% - Accent3 2 2 2 5 2 2" xfId="7811"/>
    <cellStyle name="40% - Accent3 2 2 2 5 3" xfId="7812"/>
    <cellStyle name="40% - Accent3 2 2 2 6" xfId="7813"/>
    <cellStyle name="40% - Accent3 2 2 2 6 2" xfId="7814"/>
    <cellStyle name="40% - Accent3 2 2 2 7" xfId="7815"/>
    <cellStyle name="40% - Accent3 2 2 2 7 2" xfId="7816"/>
    <cellStyle name="40% - Accent3 2 2 2 8" xfId="7817"/>
    <cellStyle name="40% - Accent3 2 2 3" xfId="7818"/>
    <cellStyle name="40% - Accent3 2 2 3 2" xfId="7819"/>
    <cellStyle name="40% - Accent3 2 2 3 2 2" xfId="7820"/>
    <cellStyle name="40% - Accent3 2 2 3 2 2 2" xfId="7821"/>
    <cellStyle name="40% - Accent3 2 2 3 2 2 2 2" xfId="7822"/>
    <cellStyle name="40% - Accent3 2 2 3 2 2 2 2 2" xfId="7823"/>
    <cellStyle name="40% - Accent3 2 2 3 2 2 2 3" xfId="7824"/>
    <cellStyle name="40% - Accent3 2 2 3 2 2 3" xfId="7825"/>
    <cellStyle name="40% - Accent3 2 2 3 2 2 3 2" xfId="7826"/>
    <cellStyle name="40% - Accent3 2 2 3 2 2 4" xfId="7827"/>
    <cellStyle name="40% - Accent3 2 2 3 2 2 4 2" xfId="7828"/>
    <cellStyle name="40% - Accent3 2 2 3 2 2 5" xfId="7829"/>
    <cellStyle name="40% - Accent3 2 2 3 2 3" xfId="7830"/>
    <cellStyle name="40% - Accent3 2 2 3 2 3 2" xfId="7831"/>
    <cellStyle name="40% - Accent3 2 2 3 2 3 2 2" xfId="7832"/>
    <cellStyle name="40% - Accent3 2 2 3 2 3 3" xfId="7833"/>
    <cellStyle name="40% - Accent3 2 2 3 2 4" xfId="7834"/>
    <cellStyle name="40% - Accent3 2 2 3 2 4 2" xfId="7835"/>
    <cellStyle name="40% - Accent3 2 2 3 2 5" xfId="7836"/>
    <cellStyle name="40% - Accent3 2 2 3 2 5 2" xfId="7837"/>
    <cellStyle name="40% - Accent3 2 2 3 2 6" xfId="7838"/>
    <cellStyle name="40% - Accent3 2 2 3 3" xfId="7839"/>
    <cellStyle name="40% - Accent3 2 2 3 3 2" xfId="7840"/>
    <cellStyle name="40% - Accent3 2 2 3 3 2 2" xfId="7841"/>
    <cellStyle name="40% - Accent3 2 2 3 3 2 2 2" xfId="7842"/>
    <cellStyle name="40% - Accent3 2 2 3 3 2 3" xfId="7843"/>
    <cellStyle name="40% - Accent3 2 2 3 3 3" xfId="7844"/>
    <cellStyle name="40% - Accent3 2 2 3 3 3 2" xfId="7845"/>
    <cellStyle name="40% - Accent3 2 2 3 3 4" xfId="7846"/>
    <cellStyle name="40% - Accent3 2 2 3 3 4 2" xfId="7847"/>
    <cellStyle name="40% - Accent3 2 2 3 3 5" xfId="7848"/>
    <cellStyle name="40% - Accent3 2 2 3 4" xfId="7849"/>
    <cellStyle name="40% - Accent3 2 2 3 4 2" xfId="7850"/>
    <cellStyle name="40% - Accent3 2 2 3 4 2 2" xfId="7851"/>
    <cellStyle name="40% - Accent3 2 2 3 4 3" xfId="7852"/>
    <cellStyle name="40% - Accent3 2 2 3 5" xfId="7853"/>
    <cellStyle name="40% - Accent3 2 2 3 5 2" xfId="7854"/>
    <cellStyle name="40% - Accent3 2 2 3 6" xfId="7855"/>
    <cellStyle name="40% - Accent3 2 2 3 6 2" xfId="7856"/>
    <cellStyle name="40% - Accent3 2 2 3 7" xfId="7857"/>
    <cellStyle name="40% - Accent3 2 2 4" xfId="7858"/>
    <cellStyle name="40% - Accent3 2 2 4 2" xfId="7859"/>
    <cellStyle name="40% - Accent3 2 2 4 2 2" xfId="7860"/>
    <cellStyle name="40% - Accent3 2 2 4 2 2 2" xfId="7861"/>
    <cellStyle name="40% - Accent3 2 2 4 2 2 2 2" xfId="7862"/>
    <cellStyle name="40% - Accent3 2 2 4 2 2 3" xfId="7863"/>
    <cellStyle name="40% - Accent3 2 2 4 2 3" xfId="7864"/>
    <cellStyle name="40% - Accent3 2 2 4 2 3 2" xfId="7865"/>
    <cellStyle name="40% - Accent3 2 2 4 2 4" xfId="7866"/>
    <cellStyle name="40% - Accent3 2 2 4 2 4 2" xfId="7867"/>
    <cellStyle name="40% - Accent3 2 2 4 2 5" xfId="7868"/>
    <cellStyle name="40% - Accent3 2 2 4 3" xfId="7869"/>
    <cellStyle name="40% - Accent3 2 2 4 3 2" xfId="7870"/>
    <cellStyle name="40% - Accent3 2 2 4 3 2 2" xfId="7871"/>
    <cellStyle name="40% - Accent3 2 2 4 3 3" xfId="7872"/>
    <cellStyle name="40% - Accent3 2 2 4 4" xfId="7873"/>
    <cellStyle name="40% - Accent3 2 2 4 4 2" xfId="7874"/>
    <cellStyle name="40% - Accent3 2 2 4 5" xfId="7875"/>
    <cellStyle name="40% - Accent3 2 2 4 5 2" xfId="7876"/>
    <cellStyle name="40% - Accent3 2 2 4 6" xfId="7877"/>
    <cellStyle name="40% - Accent3 2 2 5" xfId="7878"/>
    <cellStyle name="40% - Accent3 2 2 5 2" xfId="7879"/>
    <cellStyle name="40% - Accent3 2 2 5 2 2" xfId="7880"/>
    <cellStyle name="40% - Accent3 2 2 5 2 2 2" xfId="7881"/>
    <cellStyle name="40% - Accent3 2 2 5 2 3" xfId="7882"/>
    <cellStyle name="40% - Accent3 2 2 5 3" xfId="7883"/>
    <cellStyle name="40% - Accent3 2 2 5 3 2" xfId="7884"/>
    <cellStyle name="40% - Accent3 2 2 5 4" xfId="7885"/>
    <cellStyle name="40% - Accent3 2 2 5 4 2" xfId="7886"/>
    <cellStyle name="40% - Accent3 2 2 5 5" xfId="7887"/>
    <cellStyle name="40% - Accent3 2 2 6" xfId="7888"/>
    <cellStyle name="40% - Accent3 2 2 6 2" xfId="7889"/>
    <cellStyle name="40% - Accent3 2 2 6 2 2" xfId="7890"/>
    <cellStyle name="40% - Accent3 2 2 6 3" xfId="7891"/>
    <cellStyle name="40% - Accent3 2 2 7" xfId="7892"/>
    <cellStyle name="40% - Accent3 2 2 7 2" xfId="7893"/>
    <cellStyle name="40% - Accent3 2 2 8" xfId="7894"/>
    <cellStyle name="40% - Accent3 2 2 8 2" xfId="7895"/>
    <cellStyle name="40% - Accent3 2 2 9" xfId="7896"/>
    <cellStyle name="40% - Accent3 2 3" xfId="7897"/>
    <cellStyle name="40% - Accent3 2 3 2" xfId="7898"/>
    <cellStyle name="40% - Accent3 2 3 2 2" xfId="7899"/>
    <cellStyle name="40% - Accent3 2 3 2 2 2" xfId="7900"/>
    <cellStyle name="40% - Accent3 2 3 2 2 2 2" xfId="7901"/>
    <cellStyle name="40% - Accent3 2 3 2 2 2 2 2" xfId="7902"/>
    <cellStyle name="40% - Accent3 2 3 2 2 2 2 2 2" xfId="7903"/>
    <cellStyle name="40% - Accent3 2 3 2 2 2 2 3" xfId="7904"/>
    <cellStyle name="40% - Accent3 2 3 2 2 2 3" xfId="7905"/>
    <cellStyle name="40% - Accent3 2 3 2 2 2 3 2" xfId="7906"/>
    <cellStyle name="40% - Accent3 2 3 2 2 2 4" xfId="7907"/>
    <cellStyle name="40% - Accent3 2 3 2 2 2 4 2" xfId="7908"/>
    <cellStyle name="40% - Accent3 2 3 2 2 2 5" xfId="7909"/>
    <cellStyle name="40% - Accent3 2 3 2 2 3" xfId="7910"/>
    <cellStyle name="40% - Accent3 2 3 2 2 3 2" xfId="7911"/>
    <cellStyle name="40% - Accent3 2 3 2 2 3 2 2" xfId="7912"/>
    <cellStyle name="40% - Accent3 2 3 2 2 3 3" xfId="7913"/>
    <cellStyle name="40% - Accent3 2 3 2 2 4" xfId="7914"/>
    <cellStyle name="40% - Accent3 2 3 2 2 4 2" xfId="7915"/>
    <cellStyle name="40% - Accent3 2 3 2 2 5" xfId="7916"/>
    <cellStyle name="40% - Accent3 2 3 2 2 5 2" xfId="7917"/>
    <cellStyle name="40% - Accent3 2 3 2 2 6" xfId="7918"/>
    <cellStyle name="40% - Accent3 2 3 2 3" xfId="7919"/>
    <cellStyle name="40% - Accent3 2 3 2 3 2" xfId="7920"/>
    <cellStyle name="40% - Accent3 2 3 2 3 2 2" xfId="7921"/>
    <cellStyle name="40% - Accent3 2 3 2 3 2 2 2" xfId="7922"/>
    <cellStyle name="40% - Accent3 2 3 2 3 2 3" xfId="7923"/>
    <cellStyle name="40% - Accent3 2 3 2 3 3" xfId="7924"/>
    <cellStyle name="40% - Accent3 2 3 2 3 3 2" xfId="7925"/>
    <cellStyle name="40% - Accent3 2 3 2 3 4" xfId="7926"/>
    <cellStyle name="40% - Accent3 2 3 2 3 4 2" xfId="7927"/>
    <cellStyle name="40% - Accent3 2 3 2 3 5" xfId="7928"/>
    <cellStyle name="40% - Accent3 2 3 2 4" xfId="7929"/>
    <cellStyle name="40% - Accent3 2 3 2 4 2" xfId="7930"/>
    <cellStyle name="40% - Accent3 2 3 2 4 2 2" xfId="7931"/>
    <cellStyle name="40% - Accent3 2 3 2 4 3" xfId="7932"/>
    <cellStyle name="40% - Accent3 2 3 2 5" xfId="7933"/>
    <cellStyle name="40% - Accent3 2 3 2 5 2" xfId="7934"/>
    <cellStyle name="40% - Accent3 2 3 2 6" xfId="7935"/>
    <cellStyle name="40% - Accent3 2 3 2 6 2" xfId="7936"/>
    <cellStyle name="40% - Accent3 2 3 2 7" xfId="7937"/>
    <cellStyle name="40% - Accent3 2 3 3" xfId="7938"/>
    <cellStyle name="40% - Accent3 2 3 3 2" xfId="7939"/>
    <cellStyle name="40% - Accent3 2 3 3 2 2" xfId="7940"/>
    <cellStyle name="40% - Accent3 2 3 3 2 2 2" xfId="7941"/>
    <cellStyle name="40% - Accent3 2 3 3 2 2 2 2" xfId="7942"/>
    <cellStyle name="40% - Accent3 2 3 3 2 2 3" xfId="7943"/>
    <cellStyle name="40% - Accent3 2 3 3 2 3" xfId="7944"/>
    <cellStyle name="40% - Accent3 2 3 3 2 3 2" xfId="7945"/>
    <cellStyle name="40% - Accent3 2 3 3 2 4" xfId="7946"/>
    <cellStyle name="40% - Accent3 2 3 3 2 4 2" xfId="7947"/>
    <cellStyle name="40% - Accent3 2 3 3 2 5" xfId="7948"/>
    <cellStyle name="40% - Accent3 2 3 3 3" xfId="7949"/>
    <cellStyle name="40% - Accent3 2 3 3 3 2" xfId="7950"/>
    <cellStyle name="40% - Accent3 2 3 3 3 2 2" xfId="7951"/>
    <cellStyle name="40% - Accent3 2 3 3 3 3" xfId="7952"/>
    <cellStyle name="40% - Accent3 2 3 3 4" xfId="7953"/>
    <cellStyle name="40% - Accent3 2 3 3 4 2" xfId="7954"/>
    <cellStyle name="40% - Accent3 2 3 3 5" xfId="7955"/>
    <cellStyle name="40% - Accent3 2 3 3 5 2" xfId="7956"/>
    <cellStyle name="40% - Accent3 2 3 3 6" xfId="7957"/>
    <cellStyle name="40% - Accent3 2 3 4" xfId="7958"/>
    <cellStyle name="40% - Accent3 2 3 4 2" xfId="7959"/>
    <cellStyle name="40% - Accent3 2 3 4 2 2" xfId="7960"/>
    <cellStyle name="40% - Accent3 2 3 4 2 2 2" xfId="7961"/>
    <cellStyle name="40% - Accent3 2 3 4 2 3" xfId="7962"/>
    <cellStyle name="40% - Accent3 2 3 4 3" xfId="7963"/>
    <cellStyle name="40% - Accent3 2 3 4 3 2" xfId="7964"/>
    <cellStyle name="40% - Accent3 2 3 4 4" xfId="7965"/>
    <cellStyle name="40% - Accent3 2 3 4 4 2" xfId="7966"/>
    <cellStyle name="40% - Accent3 2 3 4 5" xfId="7967"/>
    <cellStyle name="40% - Accent3 2 3 5" xfId="7968"/>
    <cellStyle name="40% - Accent3 2 3 5 2" xfId="7969"/>
    <cellStyle name="40% - Accent3 2 3 5 2 2" xfId="7970"/>
    <cellStyle name="40% - Accent3 2 3 5 3" xfId="7971"/>
    <cellStyle name="40% - Accent3 2 3 6" xfId="7972"/>
    <cellStyle name="40% - Accent3 2 3 6 2" xfId="7973"/>
    <cellStyle name="40% - Accent3 2 3 7" xfId="7974"/>
    <cellStyle name="40% - Accent3 2 3 7 2" xfId="7975"/>
    <cellStyle name="40% - Accent3 2 3 8" xfId="7976"/>
    <cellStyle name="40% - Accent3 2 4" xfId="7977"/>
    <cellStyle name="40% - Accent3 2 4 2" xfId="7978"/>
    <cellStyle name="40% - Accent3 2 4 2 2" xfId="7979"/>
    <cellStyle name="40% - Accent3 2 4 2 2 2" xfId="7980"/>
    <cellStyle name="40% - Accent3 2 4 2 2 2 2" xfId="7981"/>
    <cellStyle name="40% - Accent3 2 4 2 2 2 2 2" xfId="7982"/>
    <cellStyle name="40% - Accent3 2 4 2 2 2 3" xfId="7983"/>
    <cellStyle name="40% - Accent3 2 4 2 2 3" xfId="7984"/>
    <cellStyle name="40% - Accent3 2 4 2 2 3 2" xfId="7985"/>
    <cellStyle name="40% - Accent3 2 4 2 2 4" xfId="7986"/>
    <cellStyle name="40% - Accent3 2 4 2 2 4 2" xfId="7987"/>
    <cellStyle name="40% - Accent3 2 4 2 2 5" xfId="7988"/>
    <cellStyle name="40% - Accent3 2 4 2 3" xfId="7989"/>
    <cellStyle name="40% - Accent3 2 4 2 3 2" xfId="7990"/>
    <cellStyle name="40% - Accent3 2 4 2 3 2 2" xfId="7991"/>
    <cellStyle name="40% - Accent3 2 4 2 3 3" xfId="7992"/>
    <cellStyle name="40% - Accent3 2 4 2 4" xfId="7993"/>
    <cellStyle name="40% - Accent3 2 4 2 4 2" xfId="7994"/>
    <cellStyle name="40% - Accent3 2 4 2 5" xfId="7995"/>
    <cellStyle name="40% - Accent3 2 4 2 5 2" xfId="7996"/>
    <cellStyle name="40% - Accent3 2 4 2 6" xfId="7997"/>
    <cellStyle name="40% - Accent3 2 4 3" xfId="7998"/>
    <cellStyle name="40% - Accent3 2 4 3 2" xfId="7999"/>
    <cellStyle name="40% - Accent3 2 4 3 2 2" xfId="8000"/>
    <cellStyle name="40% - Accent3 2 4 3 2 2 2" xfId="8001"/>
    <cellStyle name="40% - Accent3 2 4 3 2 3" xfId="8002"/>
    <cellStyle name="40% - Accent3 2 4 3 3" xfId="8003"/>
    <cellStyle name="40% - Accent3 2 4 3 3 2" xfId="8004"/>
    <cellStyle name="40% - Accent3 2 4 3 4" xfId="8005"/>
    <cellStyle name="40% - Accent3 2 4 3 4 2" xfId="8006"/>
    <cellStyle name="40% - Accent3 2 4 3 5" xfId="8007"/>
    <cellStyle name="40% - Accent3 2 4 4" xfId="8008"/>
    <cellStyle name="40% - Accent3 2 4 4 2" xfId="8009"/>
    <cellStyle name="40% - Accent3 2 4 4 2 2" xfId="8010"/>
    <cellStyle name="40% - Accent3 2 4 4 3" xfId="8011"/>
    <cellStyle name="40% - Accent3 2 4 5" xfId="8012"/>
    <cellStyle name="40% - Accent3 2 4 5 2" xfId="8013"/>
    <cellStyle name="40% - Accent3 2 4 6" xfId="8014"/>
    <cellStyle name="40% - Accent3 2 4 6 2" xfId="8015"/>
    <cellStyle name="40% - Accent3 2 4 7" xfId="8016"/>
    <cellStyle name="40% - Accent3 2 5" xfId="8017"/>
    <cellStyle name="40% - Accent3 2 5 2" xfId="8018"/>
    <cellStyle name="40% - Accent3 2 5 2 2" xfId="8019"/>
    <cellStyle name="40% - Accent3 2 5 2 2 2" xfId="8020"/>
    <cellStyle name="40% - Accent3 2 5 2 2 2 2" xfId="8021"/>
    <cellStyle name="40% - Accent3 2 5 2 2 3" xfId="8022"/>
    <cellStyle name="40% - Accent3 2 5 2 3" xfId="8023"/>
    <cellStyle name="40% - Accent3 2 5 2 3 2" xfId="8024"/>
    <cellStyle name="40% - Accent3 2 5 2 4" xfId="8025"/>
    <cellStyle name="40% - Accent3 2 5 2 4 2" xfId="8026"/>
    <cellStyle name="40% - Accent3 2 5 2 5" xfId="8027"/>
    <cellStyle name="40% - Accent3 2 5 3" xfId="8028"/>
    <cellStyle name="40% - Accent3 2 5 3 2" xfId="8029"/>
    <cellStyle name="40% - Accent3 2 5 3 2 2" xfId="8030"/>
    <cellStyle name="40% - Accent3 2 5 3 3" xfId="8031"/>
    <cellStyle name="40% - Accent3 2 5 4" xfId="8032"/>
    <cellStyle name="40% - Accent3 2 5 4 2" xfId="8033"/>
    <cellStyle name="40% - Accent3 2 5 5" xfId="8034"/>
    <cellStyle name="40% - Accent3 2 5 5 2" xfId="8035"/>
    <cellStyle name="40% - Accent3 2 5 6" xfId="8036"/>
    <cellStyle name="40% - Accent3 2 6" xfId="8037"/>
    <cellStyle name="40% - Accent3 2 6 2" xfId="8038"/>
    <cellStyle name="40% - Accent3 2 6 2 2" xfId="8039"/>
    <cellStyle name="40% - Accent3 2 6 2 2 2" xfId="8040"/>
    <cellStyle name="40% - Accent3 2 6 2 3" xfId="8041"/>
    <cellStyle name="40% - Accent3 2 6 3" xfId="8042"/>
    <cellStyle name="40% - Accent3 2 6 3 2" xfId="8043"/>
    <cellStyle name="40% - Accent3 2 6 4" xfId="8044"/>
    <cellStyle name="40% - Accent3 2 6 4 2" xfId="8045"/>
    <cellStyle name="40% - Accent3 2 6 5" xfId="8046"/>
    <cellStyle name="40% - Accent3 2 7" xfId="8047"/>
    <cellStyle name="40% - Accent3 2 7 2" xfId="8048"/>
    <cellStyle name="40% - Accent3 2 7 2 2" xfId="8049"/>
    <cellStyle name="40% - Accent3 2 7 3" xfId="8050"/>
    <cellStyle name="40% - Accent3 2 8" xfId="8051"/>
    <cellStyle name="40% - Accent3 2 8 2" xfId="8052"/>
    <cellStyle name="40% - Accent3 2 9" xfId="8053"/>
    <cellStyle name="40% - Accent3 2 9 2" xfId="8054"/>
    <cellStyle name="40% - Accent3 3" xfId="8055"/>
    <cellStyle name="40% - Accent3 3 10" xfId="8056"/>
    <cellStyle name="40% - Accent3 3 2" xfId="8057"/>
    <cellStyle name="40% - Accent3 3 2 2" xfId="8058"/>
    <cellStyle name="40% - Accent3 3 2 2 2" xfId="8059"/>
    <cellStyle name="40% - Accent3 3 2 2 2 2" xfId="8060"/>
    <cellStyle name="40% - Accent3 3 2 2 2 2 2" xfId="8061"/>
    <cellStyle name="40% - Accent3 3 2 2 2 2 2 2" xfId="8062"/>
    <cellStyle name="40% - Accent3 3 2 2 2 2 2 2 2" xfId="8063"/>
    <cellStyle name="40% - Accent3 3 2 2 2 2 2 2 2 2" xfId="8064"/>
    <cellStyle name="40% - Accent3 3 2 2 2 2 2 2 3" xfId="8065"/>
    <cellStyle name="40% - Accent3 3 2 2 2 2 2 3" xfId="8066"/>
    <cellStyle name="40% - Accent3 3 2 2 2 2 2 3 2" xfId="8067"/>
    <cellStyle name="40% - Accent3 3 2 2 2 2 2 4" xfId="8068"/>
    <cellStyle name="40% - Accent3 3 2 2 2 2 2 4 2" xfId="8069"/>
    <cellStyle name="40% - Accent3 3 2 2 2 2 2 5" xfId="8070"/>
    <cellStyle name="40% - Accent3 3 2 2 2 2 3" xfId="8071"/>
    <cellStyle name="40% - Accent3 3 2 2 2 2 3 2" xfId="8072"/>
    <cellStyle name="40% - Accent3 3 2 2 2 2 3 2 2" xfId="8073"/>
    <cellStyle name="40% - Accent3 3 2 2 2 2 3 3" xfId="8074"/>
    <cellStyle name="40% - Accent3 3 2 2 2 2 4" xfId="8075"/>
    <cellStyle name="40% - Accent3 3 2 2 2 2 4 2" xfId="8076"/>
    <cellStyle name="40% - Accent3 3 2 2 2 2 5" xfId="8077"/>
    <cellStyle name="40% - Accent3 3 2 2 2 2 5 2" xfId="8078"/>
    <cellStyle name="40% - Accent3 3 2 2 2 2 6" xfId="8079"/>
    <cellStyle name="40% - Accent3 3 2 2 2 3" xfId="8080"/>
    <cellStyle name="40% - Accent3 3 2 2 2 3 2" xfId="8081"/>
    <cellStyle name="40% - Accent3 3 2 2 2 3 2 2" xfId="8082"/>
    <cellStyle name="40% - Accent3 3 2 2 2 3 2 2 2" xfId="8083"/>
    <cellStyle name="40% - Accent3 3 2 2 2 3 2 3" xfId="8084"/>
    <cellStyle name="40% - Accent3 3 2 2 2 3 3" xfId="8085"/>
    <cellStyle name="40% - Accent3 3 2 2 2 3 3 2" xfId="8086"/>
    <cellStyle name="40% - Accent3 3 2 2 2 3 4" xfId="8087"/>
    <cellStyle name="40% - Accent3 3 2 2 2 3 4 2" xfId="8088"/>
    <cellStyle name="40% - Accent3 3 2 2 2 3 5" xfId="8089"/>
    <cellStyle name="40% - Accent3 3 2 2 2 4" xfId="8090"/>
    <cellStyle name="40% - Accent3 3 2 2 2 4 2" xfId="8091"/>
    <cellStyle name="40% - Accent3 3 2 2 2 4 2 2" xfId="8092"/>
    <cellStyle name="40% - Accent3 3 2 2 2 4 3" xfId="8093"/>
    <cellStyle name="40% - Accent3 3 2 2 2 5" xfId="8094"/>
    <cellStyle name="40% - Accent3 3 2 2 2 5 2" xfId="8095"/>
    <cellStyle name="40% - Accent3 3 2 2 2 6" xfId="8096"/>
    <cellStyle name="40% - Accent3 3 2 2 2 6 2" xfId="8097"/>
    <cellStyle name="40% - Accent3 3 2 2 2 7" xfId="8098"/>
    <cellStyle name="40% - Accent3 3 2 2 3" xfId="8099"/>
    <cellStyle name="40% - Accent3 3 2 2 3 2" xfId="8100"/>
    <cellStyle name="40% - Accent3 3 2 2 3 2 2" xfId="8101"/>
    <cellStyle name="40% - Accent3 3 2 2 3 2 2 2" xfId="8102"/>
    <cellStyle name="40% - Accent3 3 2 2 3 2 2 2 2" xfId="8103"/>
    <cellStyle name="40% - Accent3 3 2 2 3 2 2 3" xfId="8104"/>
    <cellStyle name="40% - Accent3 3 2 2 3 2 3" xfId="8105"/>
    <cellStyle name="40% - Accent3 3 2 2 3 2 3 2" xfId="8106"/>
    <cellStyle name="40% - Accent3 3 2 2 3 2 4" xfId="8107"/>
    <cellStyle name="40% - Accent3 3 2 2 3 2 4 2" xfId="8108"/>
    <cellStyle name="40% - Accent3 3 2 2 3 2 5" xfId="8109"/>
    <cellStyle name="40% - Accent3 3 2 2 3 3" xfId="8110"/>
    <cellStyle name="40% - Accent3 3 2 2 3 3 2" xfId="8111"/>
    <cellStyle name="40% - Accent3 3 2 2 3 3 2 2" xfId="8112"/>
    <cellStyle name="40% - Accent3 3 2 2 3 3 3" xfId="8113"/>
    <cellStyle name="40% - Accent3 3 2 2 3 4" xfId="8114"/>
    <cellStyle name="40% - Accent3 3 2 2 3 4 2" xfId="8115"/>
    <cellStyle name="40% - Accent3 3 2 2 3 5" xfId="8116"/>
    <cellStyle name="40% - Accent3 3 2 2 3 5 2" xfId="8117"/>
    <cellStyle name="40% - Accent3 3 2 2 3 6" xfId="8118"/>
    <cellStyle name="40% - Accent3 3 2 2 4" xfId="8119"/>
    <cellStyle name="40% - Accent3 3 2 2 4 2" xfId="8120"/>
    <cellStyle name="40% - Accent3 3 2 2 4 2 2" xfId="8121"/>
    <cellStyle name="40% - Accent3 3 2 2 4 2 2 2" xfId="8122"/>
    <cellStyle name="40% - Accent3 3 2 2 4 2 3" xfId="8123"/>
    <cellStyle name="40% - Accent3 3 2 2 4 3" xfId="8124"/>
    <cellStyle name="40% - Accent3 3 2 2 4 3 2" xfId="8125"/>
    <cellStyle name="40% - Accent3 3 2 2 4 4" xfId="8126"/>
    <cellStyle name="40% - Accent3 3 2 2 4 4 2" xfId="8127"/>
    <cellStyle name="40% - Accent3 3 2 2 4 5" xfId="8128"/>
    <cellStyle name="40% - Accent3 3 2 2 5" xfId="8129"/>
    <cellStyle name="40% - Accent3 3 2 2 5 2" xfId="8130"/>
    <cellStyle name="40% - Accent3 3 2 2 5 2 2" xfId="8131"/>
    <cellStyle name="40% - Accent3 3 2 2 5 3" xfId="8132"/>
    <cellStyle name="40% - Accent3 3 2 2 6" xfId="8133"/>
    <cellStyle name="40% - Accent3 3 2 2 6 2" xfId="8134"/>
    <cellStyle name="40% - Accent3 3 2 2 7" xfId="8135"/>
    <cellStyle name="40% - Accent3 3 2 2 7 2" xfId="8136"/>
    <cellStyle name="40% - Accent3 3 2 2 8" xfId="8137"/>
    <cellStyle name="40% - Accent3 3 2 3" xfId="8138"/>
    <cellStyle name="40% - Accent3 3 2 3 2" xfId="8139"/>
    <cellStyle name="40% - Accent3 3 2 3 2 2" xfId="8140"/>
    <cellStyle name="40% - Accent3 3 2 3 2 2 2" xfId="8141"/>
    <cellStyle name="40% - Accent3 3 2 3 2 2 2 2" xfId="8142"/>
    <cellStyle name="40% - Accent3 3 2 3 2 2 2 2 2" xfId="8143"/>
    <cellStyle name="40% - Accent3 3 2 3 2 2 2 3" xfId="8144"/>
    <cellStyle name="40% - Accent3 3 2 3 2 2 3" xfId="8145"/>
    <cellStyle name="40% - Accent3 3 2 3 2 2 3 2" xfId="8146"/>
    <cellStyle name="40% - Accent3 3 2 3 2 2 4" xfId="8147"/>
    <cellStyle name="40% - Accent3 3 2 3 2 2 4 2" xfId="8148"/>
    <cellStyle name="40% - Accent3 3 2 3 2 2 5" xfId="8149"/>
    <cellStyle name="40% - Accent3 3 2 3 2 3" xfId="8150"/>
    <cellStyle name="40% - Accent3 3 2 3 2 3 2" xfId="8151"/>
    <cellStyle name="40% - Accent3 3 2 3 2 3 2 2" xfId="8152"/>
    <cellStyle name="40% - Accent3 3 2 3 2 3 3" xfId="8153"/>
    <cellStyle name="40% - Accent3 3 2 3 2 4" xfId="8154"/>
    <cellStyle name="40% - Accent3 3 2 3 2 4 2" xfId="8155"/>
    <cellStyle name="40% - Accent3 3 2 3 2 5" xfId="8156"/>
    <cellStyle name="40% - Accent3 3 2 3 2 5 2" xfId="8157"/>
    <cellStyle name="40% - Accent3 3 2 3 2 6" xfId="8158"/>
    <cellStyle name="40% - Accent3 3 2 3 3" xfId="8159"/>
    <cellStyle name="40% - Accent3 3 2 3 3 2" xfId="8160"/>
    <cellStyle name="40% - Accent3 3 2 3 3 2 2" xfId="8161"/>
    <cellStyle name="40% - Accent3 3 2 3 3 2 2 2" xfId="8162"/>
    <cellStyle name="40% - Accent3 3 2 3 3 2 3" xfId="8163"/>
    <cellStyle name="40% - Accent3 3 2 3 3 3" xfId="8164"/>
    <cellStyle name="40% - Accent3 3 2 3 3 3 2" xfId="8165"/>
    <cellStyle name="40% - Accent3 3 2 3 3 4" xfId="8166"/>
    <cellStyle name="40% - Accent3 3 2 3 3 4 2" xfId="8167"/>
    <cellStyle name="40% - Accent3 3 2 3 3 5" xfId="8168"/>
    <cellStyle name="40% - Accent3 3 2 3 4" xfId="8169"/>
    <cellStyle name="40% - Accent3 3 2 3 4 2" xfId="8170"/>
    <cellStyle name="40% - Accent3 3 2 3 4 2 2" xfId="8171"/>
    <cellStyle name="40% - Accent3 3 2 3 4 3" xfId="8172"/>
    <cellStyle name="40% - Accent3 3 2 3 5" xfId="8173"/>
    <cellStyle name="40% - Accent3 3 2 3 5 2" xfId="8174"/>
    <cellStyle name="40% - Accent3 3 2 3 6" xfId="8175"/>
    <cellStyle name="40% - Accent3 3 2 3 6 2" xfId="8176"/>
    <cellStyle name="40% - Accent3 3 2 3 7" xfId="8177"/>
    <cellStyle name="40% - Accent3 3 2 4" xfId="8178"/>
    <cellStyle name="40% - Accent3 3 2 4 2" xfId="8179"/>
    <cellStyle name="40% - Accent3 3 2 4 2 2" xfId="8180"/>
    <cellStyle name="40% - Accent3 3 2 4 2 2 2" xfId="8181"/>
    <cellStyle name="40% - Accent3 3 2 4 2 2 2 2" xfId="8182"/>
    <cellStyle name="40% - Accent3 3 2 4 2 2 3" xfId="8183"/>
    <cellStyle name="40% - Accent3 3 2 4 2 3" xfId="8184"/>
    <cellStyle name="40% - Accent3 3 2 4 2 3 2" xfId="8185"/>
    <cellStyle name="40% - Accent3 3 2 4 2 4" xfId="8186"/>
    <cellStyle name="40% - Accent3 3 2 4 2 4 2" xfId="8187"/>
    <cellStyle name="40% - Accent3 3 2 4 2 5" xfId="8188"/>
    <cellStyle name="40% - Accent3 3 2 4 3" xfId="8189"/>
    <cellStyle name="40% - Accent3 3 2 4 3 2" xfId="8190"/>
    <cellStyle name="40% - Accent3 3 2 4 3 2 2" xfId="8191"/>
    <cellStyle name="40% - Accent3 3 2 4 3 3" xfId="8192"/>
    <cellStyle name="40% - Accent3 3 2 4 4" xfId="8193"/>
    <cellStyle name="40% - Accent3 3 2 4 4 2" xfId="8194"/>
    <cellStyle name="40% - Accent3 3 2 4 5" xfId="8195"/>
    <cellStyle name="40% - Accent3 3 2 4 5 2" xfId="8196"/>
    <cellStyle name="40% - Accent3 3 2 4 6" xfId="8197"/>
    <cellStyle name="40% - Accent3 3 2 5" xfId="8198"/>
    <cellStyle name="40% - Accent3 3 2 5 2" xfId="8199"/>
    <cellStyle name="40% - Accent3 3 2 5 2 2" xfId="8200"/>
    <cellStyle name="40% - Accent3 3 2 5 2 2 2" xfId="8201"/>
    <cellStyle name="40% - Accent3 3 2 5 2 3" xfId="8202"/>
    <cellStyle name="40% - Accent3 3 2 5 3" xfId="8203"/>
    <cellStyle name="40% - Accent3 3 2 5 3 2" xfId="8204"/>
    <cellStyle name="40% - Accent3 3 2 5 4" xfId="8205"/>
    <cellStyle name="40% - Accent3 3 2 5 4 2" xfId="8206"/>
    <cellStyle name="40% - Accent3 3 2 5 5" xfId="8207"/>
    <cellStyle name="40% - Accent3 3 2 6" xfId="8208"/>
    <cellStyle name="40% - Accent3 3 2 6 2" xfId="8209"/>
    <cellStyle name="40% - Accent3 3 2 6 2 2" xfId="8210"/>
    <cellStyle name="40% - Accent3 3 2 6 3" xfId="8211"/>
    <cellStyle name="40% - Accent3 3 2 7" xfId="8212"/>
    <cellStyle name="40% - Accent3 3 2 7 2" xfId="8213"/>
    <cellStyle name="40% - Accent3 3 2 8" xfId="8214"/>
    <cellStyle name="40% - Accent3 3 2 8 2" xfId="8215"/>
    <cellStyle name="40% - Accent3 3 2 9" xfId="8216"/>
    <cellStyle name="40% - Accent3 3 3" xfId="8217"/>
    <cellStyle name="40% - Accent3 3 3 2" xfId="8218"/>
    <cellStyle name="40% - Accent3 3 3 2 2" xfId="8219"/>
    <cellStyle name="40% - Accent3 3 3 2 2 2" xfId="8220"/>
    <cellStyle name="40% - Accent3 3 3 2 2 2 2" xfId="8221"/>
    <cellStyle name="40% - Accent3 3 3 2 2 2 2 2" xfId="8222"/>
    <cellStyle name="40% - Accent3 3 3 2 2 2 2 2 2" xfId="8223"/>
    <cellStyle name="40% - Accent3 3 3 2 2 2 2 3" xfId="8224"/>
    <cellStyle name="40% - Accent3 3 3 2 2 2 3" xfId="8225"/>
    <cellStyle name="40% - Accent3 3 3 2 2 2 3 2" xfId="8226"/>
    <cellStyle name="40% - Accent3 3 3 2 2 2 4" xfId="8227"/>
    <cellStyle name="40% - Accent3 3 3 2 2 2 4 2" xfId="8228"/>
    <cellStyle name="40% - Accent3 3 3 2 2 2 5" xfId="8229"/>
    <cellStyle name="40% - Accent3 3 3 2 2 3" xfId="8230"/>
    <cellStyle name="40% - Accent3 3 3 2 2 3 2" xfId="8231"/>
    <cellStyle name="40% - Accent3 3 3 2 2 3 2 2" xfId="8232"/>
    <cellStyle name="40% - Accent3 3 3 2 2 3 3" xfId="8233"/>
    <cellStyle name="40% - Accent3 3 3 2 2 4" xfId="8234"/>
    <cellStyle name="40% - Accent3 3 3 2 2 4 2" xfId="8235"/>
    <cellStyle name="40% - Accent3 3 3 2 2 5" xfId="8236"/>
    <cellStyle name="40% - Accent3 3 3 2 2 5 2" xfId="8237"/>
    <cellStyle name="40% - Accent3 3 3 2 2 6" xfId="8238"/>
    <cellStyle name="40% - Accent3 3 3 2 3" xfId="8239"/>
    <cellStyle name="40% - Accent3 3 3 2 3 2" xfId="8240"/>
    <cellStyle name="40% - Accent3 3 3 2 3 2 2" xfId="8241"/>
    <cellStyle name="40% - Accent3 3 3 2 3 2 2 2" xfId="8242"/>
    <cellStyle name="40% - Accent3 3 3 2 3 2 3" xfId="8243"/>
    <cellStyle name="40% - Accent3 3 3 2 3 3" xfId="8244"/>
    <cellStyle name="40% - Accent3 3 3 2 3 3 2" xfId="8245"/>
    <cellStyle name="40% - Accent3 3 3 2 3 4" xfId="8246"/>
    <cellStyle name="40% - Accent3 3 3 2 3 4 2" xfId="8247"/>
    <cellStyle name="40% - Accent3 3 3 2 3 5" xfId="8248"/>
    <cellStyle name="40% - Accent3 3 3 2 4" xfId="8249"/>
    <cellStyle name="40% - Accent3 3 3 2 4 2" xfId="8250"/>
    <cellStyle name="40% - Accent3 3 3 2 4 2 2" xfId="8251"/>
    <cellStyle name="40% - Accent3 3 3 2 4 3" xfId="8252"/>
    <cellStyle name="40% - Accent3 3 3 2 5" xfId="8253"/>
    <cellStyle name="40% - Accent3 3 3 2 5 2" xfId="8254"/>
    <cellStyle name="40% - Accent3 3 3 2 6" xfId="8255"/>
    <cellStyle name="40% - Accent3 3 3 2 6 2" xfId="8256"/>
    <cellStyle name="40% - Accent3 3 3 2 7" xfId="8257"/>
    <cellStyle name="40% - Accent3 3 3 3" xfId="8258"/>
    <cellStyle name="40% - Accent3 3 3 3 2" xfId="8259"/>
    <cellStyle name="40% - Accent3 3 3 3 2 2" xfId="8260"/>
    <cellStyle name="40% - Accent3 3 3 3 2 2 2" xfId="8261"/>
    <cellStyle name="40% - Accent3 3 3 3 2 2 2 2" xfId="8262"/>
    <cellStyle name="40% - Accent3 3 3 3 2 2 3" xfId="8263"/>
    <cellStyle name="40% - Accent3 3 3 3 2 3" xfId="8264"/>
    <cellStyle name="40% - Accent3 3 3 3 2 3 2" xfId="8265"/>
    <cellStyle name="40% - Accent3 3 3 3 2 4" xfId="8266"/>
    <cellStyle name="40% - Accent3 3 3 3 2 4 2" xfId="8267"/>
    <cellStyle name="40% - Accent3 3 3 3 2 5" xfId="8268"/>
    <cellStyle name="40% - Accent3 3 3 3 3" xfId="8269"/>
    <cellStyle name="40% - Accent3 3 3 3 3 2" xfId="8270"/>
    <cellStyle name="40% - Accent3 3 3 3 3 2 2" xfId="8271"/>
    <cellStyle name="40% - Accent3 3 3 3 3 3" xfId="8272"/>
    <cellStyle name="40% - Accent3 3 3 3 4" xfId="8273"/>
    <cellStyle name="40% - Accent3 3 3 3 4 2" xfId="8274"/>
    <cellStyle name="40% - Accent3 3 3 3 5" xfId="8275"/>
    <cellStyle name="40% - Accent3 3 3 3 5 2" xfId="8276"/>
    <cellStyle name="40% - Accent3 3 3 3 6" xfId="8277"/>
    <cellStyle name="40% - Accent3 3 3 4" xfId="8278"/>
    <cellStyle name="40% - Accent3 3 3 4 2" xfId="8279"/>
    <cellStyle name="40% - Accent3 3 3 4 2 2" xfId="8280"/>
    <cellStyle name="40% - Accent3 3 3 4 2 2 2" xfId="8281"/>
    <cellStyle name="40% - Accent3 3 3 4 2 3" xfId="8282"/>
    <cellStyle name="40% - Accent3 3 3 4 3" xfId="8283"/>
    <cellStyle name="40% - Accent3 3 3 4 3 2" xfId="8284"/>
    <cellStyle name="40% - Accent3 3 3 4 4" xfId="8285"/>
    <cellStyle name="40% - Accent3 3 3 4 4 2" xfId="8286"/>
    <cellStyle name="40% - Accent3 3 3 4 5" xfId="8287"/>
    <cellStyle name="40% - Accent3 3 3 5" xfId="8288"/>
    <cellStyle name="40% - Accent3 3 3 5 2" xfId="8289"/>
    <cellStyle name="40% - Accent3 3 3 5 2 2" xfId="8290"/>
    <cellStyle name="40% - Accent3 3 3 5 3" xfId="8291"/>
    <cellStyle name="40% - Accent3 3 3 6" xfId="8292"/>
    <cellStyle name="40% - Accent3 3 3 6 2" xfId="8293"/>
    <cellStyle name="40% - Accent3 3 3 7" xfId="8294"/>
    <cellStyle name="40% - Accent3 3 3 7 2" xfId="8295"/>
    <cellStyle name="40% - Accent3 3 3 8" xfId="8296"/>
    <cellStyle name="40% - Accent3 3 4" xfId="8297"/>
    <cellStyle name="40% - Accent3 3 4 2" xfId="8298"/>
    <cellStyle name="40% - Accent3 3 4 2 2" xfId="8299"/>
    <cellStyle name="40% - Accent3 3 4 2 2 2" xfId="8300"/>
    <cellStyle name="40% - Accent3 3 4 2 2 2 2" xfId="8301"/>
    <cellStyle name="40% - Accent3 3 4 2 2 2 2 2" xfId="8302"/>
    <cellStyle name="40% - Accent3 3 4 2 2 2 3" xfId="8303"/>
    <cellStyle name="40% - Accent3 3 4 2 2 3" xfId="8304"/>
    <cellStyle name="40% - Accent3 3 4 2 2 3 2" xfId="8305"/>
    <cellStyle name="40% - Accent3 3 4 2 2 4" xfId="8306"/>
    <cellStyle name="40% - Accent3 3 4 2 2 4 2" xfId="8307"/>
    <cellStyle name="40% - Accent3 3 4 2 2 5" xfId="8308"/>
    <cellStyle name="40% - Accent3 3 4 2 3" xfId="8309"/>
    <cellStyle name="40% - Accent3 3 4 2 3 2" xfId="8310"/>
    <cellStyle name="40% - Accent3 3 4 2 3 2 2" xfId="8311"/>
    <cellStyle name="40% - Accent3 3 4 2 3 3" xfId="8312"/>
    <cellStyle name="40% - Accent3 3 4 2 4" xfId="8313"/>
    <cellStyle name="40% - Accent3 3 4 2 4 2" xfId="8314"/>
    <cellStyle name="40% - Accent3 3 4 2 5" xfId="8315"/>
    <cellStyle name="40% - Accent3 3 4 2 5 2" xfId="8316"/>
    <cellStyle name="40% - Accent3 3 4 2 6" xfId="8317"/>
    <cellStyle name="40% - Accent3 3 4 3" xfId="8318"/>
    <cellStyle name="40% - Accent3 3 4 3 2" xfId="8319"/>
    <cellStyle name="40% - Accent3 3 4 3 2 2" xfId="8320"/>
    <cellStyle name="40% - Accent3 3 4 3 2 2 2" xfId="8321"/>
    <cellStyle name="40% - Accent3 3 4 3 2 3" xfId="8322"/>
    <cellStyle name="40% - Accent3 3 4 3 3" xfId="8323"/>
    <cellStyle name="40% - Accent3 3 4 3 3 2" xfId="8324"/>
    <cellStyle name="40% - Accent3 3 4 3 4" xfId="8325"/>
    <cellStyle name="40% - Accent3 3 4 3 4 2" xfId="8326"/>
    <cellStyle name="40% - Accent3 3 4 3 5" xfId="8327"/>
    <cellStyle name="40% - Accent3 3 4 4" xfId="8328"/>
    <cellStyle name="40% - Accent3 3 4 4 2" xfId="8329"/>
    <cellStyle name="40% - Accent3 3 4 4 2 2" xfId="8330"/>
    <cellStyle name="40% - Accent3 3 4 4 3" xfId="8331"/>
    <cellStyle name="40% - Accent3 3 4 5" xfId="8332"/>
    <cellStyle name="40% - Accent3 3 4 5 2" xfId="8333"/>
    <cellStyle name="40% - Accent3 3 4 6" xfId="8334"/>
    <cellStyle name="40% - Accent3 3 4 6 2" xfId="8335"/>
    <cellStyle name="40% - Accent3 3 4 7" xfId="8336"/>
    <cellStyle name="40% - Accent3 3 5" xfId="8337"/>
    <cellStyle name="40% - Accent3 3 5 2" xfId="8338"/>
    <cellStyle name="40% - Accent3 3 5 2 2" xfId="8339"/>
    <cellStyle name="40% - Accent3 3 5 2 2 2" xfId="8340"/>
    <cellStyle name="40% - Accent3 3 5 2 2 2 2" xfId="8341"/>
    <cellStyle name="40% - Accent3 3 5 2 2 3" xfId="8342"/>
    <cellStyle name="40% - Accent3 3 5 2 3" xfId="8343"/>
    <cellStyle name="40% - Accent3 3 5 2 3 2" xfId="8344"/>
    <cellStyle name="40% - Accent3 3 5 2 4" xfId="8345"/>
    <cellStyle name="40% - Accent3 3 5 2 4 2" xfId="8346"/>
    <cellStyle name="40% - Accent3 3 5 2 5" xfId="8347"/>
    <cellStyle name="40% - Accent3 3 5 3" xfId="8348"/>
    <cellStyle name="40% - Accent3 3 5 3 2" xfId="8349"/>
    <cellStyle name="40% - Accent3 3 5 3 2 2" xfId="8350"/>
    <cellStyle name="40% - Accent3 3 5 3 3" xfId="8351"/>
    <cellStyle name="40% - Accent3 3 5 4" xfId="8352"/>
    <cellStyle name="40% - Accent3 3 5 4 2" xfId="8353"/>
    <cellStyle name="40% - Accent3 3 5 5" xfId="8354"/>
    <cellStyle name="40% - Accent3 3 5 5 2" xfId="8355"/>
    <cellStyle name="40% - Accent3 3 5 6" xfId="8356"/>
    <cellStyle name="40% - Accent3 3 6" xfId="8357"/>
    <cellStyle name="40% - Accent3 3 6 2" xfId="8358"/>
    <cellStyle name="40% - Accent3 3 6 2 2" xfId="8359"/>
    <cellStyle name="40% - Accent3 3 6 2 2 2" xfId="8360"/>
    <cellStyle name="40% - Accent3 3 6 2 3" xfId="8361"/>
    <cellStyle name="40% - Accent3 3 6 3" xfId="8362"/>
    <cellStyle name="40% - Accent3 3 6 3 2" xfId="8363"/>
    <cellStyle name="40% - Accent3 3 6 4" xfId="8364"/>
    <cellStyle name="40% - Accent3 3 6 4 2" xfId="8365"/>
    <cellStyle name="40% - Accent3 3 6 5" xfId="8366"/>
    <cellStyle name="40% - Accent3 3 7" xfId="8367"/>
    <cellStyle name="40% - Accent3 3 7 2" xfId="8368"/>
    <cellStyle name="40% - Accent3 3 7 2 2" xfId="8369"/>
    <cellStyle name="40% - Accent3 3 7 3" xfId="8370"/>
    <cellStyle name="40% - Accent3 3 8" xfId="8371"/>
    <cellStyle name="40% - Accent3 3 8 2" xfId="8372"/>
    <cellStyle name="40% - Accent3 3 9" xfId="8373"/>
    <cellStyle name="40% - Accent3 3 9 2" xfId="8374"/>
    <cellStyle name="40% - Accent3 4" xfId="8375"/>
    <cellStyle name="40% - Accent3 4 10" xfId="8376"/>
    <cellStyle name="40% - Accent3 4 2" xfId="8377"/>
    <cellStyle name="40% - Accent3 4 2 2" xfId="8378"/>
    <cellStyle name="40% - Accent3 4 2 2 2" xfId="8379"/>
    <cellStyle name="40% - Accent3 4 2 2 2 2" xfId="8380"/>
    <cellStyle name="40% - Accent3 4 2 2 2 2 2" xfId="8381"/>
    <cellStyle name="40% - Accent3 4 2 2 2 2 2 2" xfId="8382"/>
    <cellStyle name="40% - Accent3 4 2 2 2 2 2 2 2" xfId="8383"/>
    <cellStyle name="40% - Accent3 4 2 2 2 2 2 3" xfId="8384"/>
    <cellStyle name="40% - Accent3 4 2 2 2 2 3" xfId="8385"/>
    <cellStyle name="40% - Accent3 4 2 2 2 2 3 2" xfId="8386"/>
    <cellStyle name="40% - Accent3 4 2 2 2 2 4" xfId="8387"/>
    <cellStyle name="40% - Accent3 4 2 2 2 2 4 2" xfId="8388"/>
    <cellStyle name="40% - Accent3 4 2 2 2 2 5" xfId="8389"/>
    <cellStyle name="40% - Accent3 4 2 2 2 3" xfId="8390"/>
    <cellStyle name="40% - Accent3 4 2 2 2 3 2" xfId="8391"/>
    <cellStyle name="40% - Accent3 4 2 2 2 3 2 2" xfId="8392"/>
    <cellStyle name="40% - Accent3 4 2 2 2 3 3" xfId="8393"/>
    <cellStyle name="40% - Accent3 4 2 2 2 4" xfId="8394"/>
    <cellStyle name="40% - Accent3 4 2 2 2 4 2" xfId="8395"/>
    <cellStyle name="40% - Accent3 4 2 2 2 5" xfId="8396"/>
    <cellStyle name="40% - Accent3 4 2 2 2 5 2" xfId="8397"/>
    <cellStyle name="40% - Accent3 4 2 2 2 6" xfId="8398"/>
    <cellStyle name="40% - Accent3 4 2 2 3" xfId="8399"/>
    <cellStyle name="40% - Accent3 4 2 2 3 2" xfId="8400"/>
    <cellStyle name="40% - Accent3 4 2 2 3 2 2" xfId="8401"/>
    <cellStyle name="40% - Accent3 4 2 2 3 2 2 2" xfId="8402"/>
    <cellStyle name="40% - Accent3 4 2 2 3 2 3" xfId="8403"/>
    <cellStyle name="40% - Accent3 4 2 2 3 3" xfId="8404"/>
    <cellStyle name="40% - Accent3 4 2 2 3 3 2" xfId="8405"/>
    <cellStyle name="40% - Accent3 4 2 2 3 4" xfId="8406"/>
    <cellStyle name="40% - Accent3 4 2 2 3 4 2" xfId="8407"/>
    <cellStyle name="40% - Accent3 4 2 2 3 5" xfId="8408"/>
    <cellStyle name="40% - Accent3 4 2 2 4" xfId="8409"/>
    <cellStyle name="40% - Accent3 4 2 2 4 2" xfId="8410"/>
    <cellStyle name="40% - Accent3 4 2 2 4 2 2" xfId="8411"/>
    <cellStyle name="40% - Accent3 4 2 2 4 3" xfId="8412"/>
    <cellStyle name="40% - Accent3 4 2 2 5" xfId="8413"/>
    <cellStyle name="40% - Accent3 4 2 2 5 2" xfId="8414"/>
    <cellStyle name="40% - Accent3 4 2 2 6" xfId="8415"/>
    <cellStyle name="40% - Accent3 4 2 2 6 2" xfId="8416"/>
    <cellStyle name="40% - Accent3 4 2 2 7" xfId="8417"/>
    <cellStyle name="40% - Accent3 4 2 3" xfId="8418"/>
    <cellStyle name="40% - Accent3 4 2 3 2" xfId="8419"/>
    <cellStyle name="40% - Accent3 4 2 3 2 2" xfId="8420"/>
    <cellStyle name="40% - Accent3 4 2 3 2 2 2" xfId="8421"/>
    <cellStyle name="40% - Accent3 4 2 3 2 2 2 2" xfId="8422"/>
    <cellStyle name="40% - Accent3 4 2 3 2 2 3" xfId="8423"/>
    <cellStyle name="40% - Accent3 4 2 3 2 3" xfId="8424"/>
    <cellStyle name="40% - Accent3 4 2 3 2 3 2" xfId="8425"/>
    <cellStyle name="40% - Accent3 4 2 3 2 4" xfId="8426"/>
    <cellStyle name="40% - Accent3 4 2 3 2 4 2" xfId="8427"/>
    <cellStyle name="40% - Accent3 4 2 3 2 5" xfId="8428"/>
    <cellStyle name="40% - Accent3 4 2 3 3" xfId="8429"/>
    <cellStyle name="40% - Accent3 4 2 3 3 2" xfId="8430"/>
    <cellStyle name="40% - Accent3 4 2 3 3 2 2" xfId="8431"/>
    <cellStyle name="40% - Accent3 4 2 3 3 3" xfId="8432"/>
    <cellStyle name="40% - Accent3 4 2 3 4" xfId="8433"/>
    <cellStyle name="40% - Accent3 4 2 3 4 2" xfId="8434"/>
    <cellStyle name="40% - Accent3 4 2 3 5" xfId="8435"/>
    <cellStyle name="40% - Accent3 4 2 3 5 2" xfId="8436"/>
    <cellStyle name="40% - Accent3 4 2 3 6" xfId="8437"/>
    <cellStyle name="40% - Accent3 4 2 4" xfId="8438"/>
    <cellStyle name="40% - Accent3 4 2 4 2" xfId="8439"/>
    <cellStyle name="40% - Accent3 4 2 4 2 2" xfId="8440"/>
    <cellStyle name="40% - Accent3 4 2 4 2 2 2" xfId="8441"/>
    <cellStyle name="40% - Accent3 4 2 4 2 3" xfId="8442"/>
    <cellStyle name="40% - Accent3 4 2 4 3" xfId="8443"/>
    <cellStyle name="40% - Accent3 4 2 4 3 2" xfId="8444"/>
    <cellStyle name="40% - Accent3 4 2 4 4" xfId="8445"/>
    <cellStyle name="40% - Accent3 4 2 4 4 2" xfId="8446"/>
    <cellStyle name="40% - Accent3 4 2 4 5" xfId="8447"/>
    <cellStyle name="40% - Accent3 4 2 5" xfId="8448"/>
    <cellStyle name="40% - Accent3 4 2 5 2" xfId="8449"/>
    <cellStyle name="40% - Accent3 4 2 5 2 2" xfId="8450"/>
    <cellStyle name="40% - Accent3 4 2 5 3" xfId="8451"/>
    <cellStyle name="40% - Accent3 4 2 6" xfId="8452"/>
    <cellStyle name="40% - Accent3 4 2 6 2" xfId="8453"/>
    <cellStyle name="40% - Accent3 4 2 7" xfId="8454"/>
    <cellStyle name="40% - Accent3 4 2 7 2" xfId="8455"/>
    <cellStyle name="40% - Accent3 4 2 8" xfId="8456"/>
    <cellStyle name="40% - Accent3 4 3" xfId="8457"/>
    <cellStyle name="40% - Accent3 4 3 2" xfId="8458"/>
    <cellStyle name="40% - Accent3 4 3 2 2" xfId="8459"/>
    <cellStyle name="40% - Accent3 4 3 2 2 2" xfId="8460"/>
    <cellStyle name="40% - Accent3 4 3 2 2 2 2" xfId="8461"/>
    <cellStyle name="40% - Accent3 4 3 2 2 2 2 2" xfId="8462"/>
    <cellStyle name="40% - Accent3 4 3 2 2 2 3" xfId="8463"/>
    <cellStyle name="40% - Accent3 4 3 2 2 3" xfId="8464"/>
    <cellStyle name="40% - Accent3 4 3 2 2 3 2" xfId="8465"/>
    <cellStyle name="40% - Accent3 4 3 2 2 4" xfId="8466"/>
    <cellStyle name="40% - Accent3 4 3 2 2 4 2" xfId="8467"/>
    <cellStyle name="40% - Accent3 4 3 2 2 5" xfId="8468"/>
    <cellStyle name="40% - Accent3 4 3 2 3" xfId="8469"/>
    <cellStyle name="40% - Accent3 4 3 2 3 2" xfId="8470"/>
    <cellStyle name="40% - Accent3 4 3 2 3 2 2" xfId="8471"/>
    <cellStyle name="40% - Accent3 4 3 2 3 3" xfId="8472"/>
    <cellStyle name="40% - Accent3 4 3 2 4" xfId="8473"/>
    <cellStyle name="40% - Accent3 4 3 2 4 2" xfId="8474"/>
    <cellStyle name="40% - Accent3 4 3 2 5" xfId="8475"/>
    <cellStyle name="40% - Accent3 4 3 2 5 2" xfId="8476"/>
    <cellStyle name="40% - Accent3 4 3 2 6" xfId="8477"/>
    <cellStyle name="40% - Accent3 4 3 3" xfId="8478"/>
    <cellStyle name="40% - Accent3 4 3 3 2" xfId="8479"/>
    <cellStyle name="40% - Accent3 4 3 3 2 2" xfId="8480"/>
    <cellStyle name="40% - Accent3 4 3 3 2 2 2" xfId="8481"/>
    <cellStyle name="40% - Accent3 4 3 3 2 3" xfId="8482"/>
    <cellStyle name="40% - Accent3 4 3 3 3" xfId="8483"/>
    <cellStyle name="40% - Accent3 4 3 3 3 2" xfId="8484"/>
    <cellStyle name="40% - Accent3 4 3 3 4" xfId="8485"/>
    <cellStyle name="40% - Accent3 4 3 3 4 2" xfId="8486"/>
    <cellStyle name="40% - Accent3 4 3 3 5" xfId="8487"/>
    <cellStyle name="40% - Accent3 4 3 4" xfId="8488"/>
    <cellStyle name="40% - Accent3 4 3 4 2" xfId="8489"/>
    <cellStyle name="40% - Accent3 4 3 4 2 2" xfId="8490"/>
    <cellStyle name="40% - Accent3 4 3 4 3" xfId="8491"/>
    <cellStyle name="40% - Accent3 4 3 5" xfId="8492"/>
    <cellStyle name="40% - Accent3 4 3 5 2" xfId="8493"/>
    <cellStyle name="40% - Accent3 4 3 6" xfId="8494"/>
    <cellStyle name="40% - Accent3 4 3 6 2" xfId="8495"/>
    <cellStyle name="40% - Accent3 4 3 7" xfId="8496"/>
    <cellStyle name="40% - Accent3 4 4" xfId="8497"/>
    <cellStyle name="40% - Accent3 4 4 2" xfId="8498"/>
    <cellStyle name="40% - Accent3 4 4 2 2" xfId="8499"/>
    <cellStyle name="40% - Accent3 4 4 2 2 2" xfId="8500"/>
    <cellStyle name="40% - Accent3 4 4 2 2 2 2" xfId="8501"/>
    <cellStyle name="40% - Accent3 4 4 2 2 3" xfId="8502"/>
    <cellStyle name="40% - Accent3 4 4 2 3" xfId="8503"/>
    <cellStyle name="40% - Accent3 4 4 2 3 2" xfId="8504"/>
    <cellStyle name="40% - Accent3 4 4 2 4" xfId="8505"/>
    <cellStyle name="40% - Accent3 4 4 2 4 2" xfId="8506"/>
    <cellStyle name="40% - Accent3 4 4 2 5" xfId="8507"/>
    <cellStyle name="40% - Accent3 4 4 3" xfId="8508"/>
    <cellStyle name="40% - Accent3 4 4 3 2" xfId="8509"/>
    <cellStyle name="40% - Accent3 4 4 3 2 2" xfId="8510"/>
    <cellStyle name="40% - Accent3 4 4 3 3" xfId="8511"/>
    <cellStyle name="40% - Accent3 4 4 4" xfId="8512"/>
    <cellStyle name="40% - Accent3 4 4 4 2" xfId="8513"/>
    <cellStyle name="40% - Accent3 4 4 5" xfId="8514"/>
    <cellStyle name="40% - Accent3 4 4 5 2" xfId="8515"/>
    <cellStyle name="40% - Accent3 4 4 6" xfId="8516"/>
    <cellStyle name="40% - Accent3 4 5" xfId="8517"/>
    <cellStyle name="40% - Accent3 4 5 2" xfId="8518"/>
    <cellStyle name="40% - Accent3 4 5 2 2" xfId="8519"/>
    <cellStyle name="40% - Accent3 4 5 2 2 2" xfId="8520"/>
    <cellStyle name="40% - Accent3 4 5 2 3" xfId="8521"/>
    <cellStyle name="40% - Accent3 4 5 3" xfId="8522"/>
    <cellStyle name="40% - Accent3 4 5 3 2" xfId="8523"/>
    <cellStyle name="40% - Accent3 4 5 4" xfId="8524"/>
    <cellStyle name="40% - Accent3 4 5 4 2" xfId="8525"/>
    <cellStyle name="40% - Accent3 4 5 5" xfId="8526"/>
    <cellStyle name="40% - Accent3 4 6" xfId="8527"/>
    <cellStyle name="40% - Accent3 4 6 2" xfId="8528"/>
    <cellStyle name="40% - Accent3 4 6 2 2" xfId="8529"/>
    <cellStyle name="40% - Accent3 4 6 3" xfId="8530"/>
    <cellStyle name="40% - Accent3 4 7" xfId="8531"/>
    <cellStyle name="40% - Accent3 4 7 2" xfId="8532"/>
    <cellStyle name="40% - Accent3 4 8" xfId="8533"/>
    <cellStyle name="40% - Accent3 4 8 2" xfId="8534"/>
    <cellStyle name="40% - Accent3 4 9" xfId="8535"/>
    <cellStyle name="40% - Accent3 5" xfId="8536"/>
    <cellStyle name="40% - Accent3 5 2" xfId="8537"/>
    <cellStyle name="40% - Accent3 5 2 2" xfId="8538"/>
    <cellStyle name="40% - Accent3 5 2 2 2" xfId="8539"/>
    <cellStyle name="40% - Accent3 5 2 2 2 2" xfId="8540"/>
    <cellStyle name="40% - Accent3 5 2 2 2 2 2" xfId="8541"/>
    <cellStyle name="40% - Accent3 5 2 2 2 2 2 2" xfId="8542"/>
    <cellStyle name="40% - Accent3 5 2 2 2 2 3" xfId="8543"/>
    <cellStyle name="40% - Accent3 5 2 2 2 3" xfId="8544"/>
    <cellStyle name="40% - Accent3 5 2 2 2 3 2" xfId="8545"/>
    <cellStyle name="40% - Accent3 5 2 2 2 4" xfId="8546"/>
    <cellStyle name="40% - Accent3 5 2 2 2 4 2" xfId="8547"/>
    <cellStyle name="40% - Accent3 5 2 2 2 5" xfId="8548"/>
    <cellStyle name="40% - Accent3 5 2 2 3" xfId="8549"/>
    <cellStyle name="40% - Accent3 5 2 2 3 2" xfId="8550"/>
    <cellStyle name="40% - Accent3 5 2 2 3 2 2" xfId="8551"/>
    <cellStyle name="40% - Accent3 5 2 2 3 3" xfId="8552"/>
    <cellStyle name="40% - Accent3 5 2 2 4" xfId="8553"/>
    <cellStyle name="40% - Accent3 5 2 2 4 2" xfId="8554"/>
    <cellStyle name="40% - Accent3 5 2 2 5" xfId="8555"/>
    <cellStyle name="40% - Accent3 5 2 2 5 2" xfId="8556"/>
    <cellStyle name="40% - Accent3 5 2 2 6" xfId="8557"/>
    <cellStyle name="40% - Accent3 5 2 3" xfId="8558"/>
    <cellStyle name="40% - Accent3 5 2 3 2" xfId="8559"/>
    <cellStyle name="40% - Accent3 5 2 3 2 2" xfId="8560"/>
    <cellStyle name="40% - Accent3 5 2 3 2 2 2" xfId="8561"/>
    <cellStyle name="40% - Accent3 5 2 3 2 3" xfId="8562"/>
    <cellStyle name="40% - Accent3 5 2 3 3" xfId="8563"/>
    <cellStyle name="40% - Accent3 5 2 3 3 2" xfId="8564"/>
    <cellStyle name="40% - Accent3 5 2 3 4" xfId="8565"/>
    <cellStyle name="40% - Accent3 5 2 3 4 2" xfId="8566"/>
    <cellStyle name="40% - Accent3 5 2 3 5" xfId="8567"/>
    <cellStyle name="40% - Accent3 5 2 4" xfId="8568"/>
    <cellStyle name="40% - Accent3 5 2 4 2" xfId="8569"/>
    <cellStyle name="40% - Accent3 5 2 4 2 2" xfId="8570"/>
    <cellStyle name="40% - Accent3 5 2 4 3" xfId="8571"/>
    <cellStyle name="40% - Accent3 5 2 5" xfId="8572"/>
    <cellStyle name="40% - Accent3 5 2 5 2" xfId="8573"/>
    <cellStyle name="40% - Accent3 5 2 6" xfId="8574"/>
    <cellStyle name="40% - Accent3 5 2 6 2" xfId="8575"/>
    <cellStyle name="40% - Accent3 5 2 7" xfId="8576"/>
    <cellStyle name="40% - Accent3 5 3" xfId="8577"/>
    <cellStyle name="40% - Accent3 5 3 2" xfId="8578"/>
    <cellStyle name="40% - Accent3 5 3 2 2" xfId="8579"/>
    <cellStyle name="40% - Accent3 5 3 2 2 2" xfId="8580"/>
    <cellStyle name="40% - Accent3 5 3 2 2 2 2" xfId="8581"/>
    <cellStyle name="40% - Accent3 5 3 2 2 3" xfId="8582"/>
    <cellStyle name="40% - Accent3 5 3 2 3" xfId="8583"/>
    <cellStyle name="40% - Accent3 5 3 2 3 2" xfId="8584"/>
    <cellStyle name="40% - Accent3 5 3 2 4" xfId="8585"/>
    <cellStyle name="40% - Accent3 5 3 2 4 2" xfId="8586"/>
    <cellStyle name="40% - Accent3 5 3 2 5" xfId="8587"/>
    <cellStyle name="40% - Accent3 5 3 3" xfId="8588"/>
    <cellStyle name="40% - Accent3 5 3 3 2" xfId="8589"/>
    <cellStyle name="40% - Accent3 5 3 3 2 2" xfId="8590"/>
    <cellStyle name="40% - Accent3 5 3 3 3" xfId="8591"/>
    <cellStyle name="40% - Accent3 5 3 4" xfId="8592"/>
    <cellStyle name="40% - Accent3 5 3 4 2" xfId="8593"/>
    <cellStyle name="40% - Accent3 5 3 5" xfId="8594"/>
    <cellStyle name="40% - Accent3 5 3 5 2" xfId="8595"/>
    <cellStyle name="40% - Accent3 5 3 6" xfId="8596"/>
    <cellStyle name="40% - Accent3 5 4" xfId="8597"/>
    <cellStyle name="40% - Accent3 5 4 2" xfId="8598"/>
    <cellStyle name="40% - Accent3 5 4 2 2" xfId="8599"/>
    <cellStyle name="40% - Accent3 5 4 2 2 2" xfId="8600"/>
    <cellStyle name="40% - Accent3 5 4 2 3" xfId="8601"/>
    <cellStyle name="40% - Accent3 5 4 3" xfId="8602"/>
    <cellStyle name="40% - Accent3 5 4 3 2" xfId="8603"/>
    <cellStyle name="40% - Accent3 5 4 4" xfId="8604"/>
    <cellStyle name="40% - Accent3 5 4 4 2" xfId="8605"/>
    <cellStyle name="40% - Accent3 5 4 5" xfId="8606"/>
    <cellStyle name="40% - Accent3 5 5" xfId="8607"/>
    <cellStyle name="40% - Accent3 5 5 2" xfId="8608"/>
    <cellStyle name="40% - Accent3 5 5 2 2" xfId="8609"/>
    <cellStyle name="40% - Accent3 5 5 3" xfId="8610"/>
    <cellStyle name="40% - Accent3 5 6" xfId="8611"/>
    <cellStyle name="40% - Accent3 5 6 2" xfId="8612"/>
    <cellStyle name="40% - Accent3 5 7" xfId="8613"/>
    <cellStyle name="40% - Accent3 5 7 2" xfId="8614"/>
    <cellStyle name="40% - Accent3 5 8" xfId="8615"/>
    <cellStyle name="40% - Accent3 6" xfId="8616"/>
    <cellStyle name="40% - Accent3 6 2" xfId="8617"/>
    <cellStyle name="40% - Accent3 6 2 2" xfId="8618"/>
    <cellStyle name="40% - Accent3 6 2 2 2" xfId="8619"/>
    <cellStyle name="40% - Accent3 6 2 2 2 2" xfId="8620"/>
    <cellStyle name="40% - Accent3 6 2 2 2 2 2" xfId="8621"/>
    <cellStyle name="40% - Accent3 6 2 2 2 3" xfId="8622"/>
    <cellStyle name="40% - Accent3 6 2 2 3" xfId="8623"/>
    <cellStyle name="40% - Accent3 6 2 2 3 2" xfId="8624"/>
    <cellStyle name="40% - Accent3 6 2 2 4" xfId="8625"/>
    <cellStyle name="40% - Accent3 6 2 2 4 2" xfId="8626"/>
    <cellStyle name="40% - Accent3 6 2 2 5" xfId="8627"/>
    <cellStyle name="40% - Accent3 6 2 3" xfId="8628"/>
    <cellStyle name="40% - Accent3 6 2 3 2" xfId="8629"/>
    <cellStyle name="40% - Accent3 6 2 3 2 2" xfId="8630"/>
    <cellStyle name="40% - Accent3 6 2 3 3" xfId="8631"/>
    <cellStyle name="40% - Accent3 6 2 4" xfId="8632"/>
    <cellStyle name="40% - Accent3 6 2 4 2" xfId="8633"/>
    <cellStyle name="40% - Accent3 6 2 5" xfId="8634"/>
    <cellStyle name="40% - Accent3 6 2 5 2" xfId="8635"/>
    <cellStyle name="40% - Accent3 6 2 6" xfId="8636"/>
    <cellStyle name="40% - Accent3 6 3" xfId="8637"/>
    <cellStyle name="40% - Accent3 6 3 2" xfId="8638"/>
    <cellStyle name="40% - Accent3 6 3 2 2" xfId="8639"/>
    <cellStyle name="40% - Accent3 6 3 2 2 2" xfId="8640"/>
    <cellStyle name="40% - Accent3 6 3 2 3" xfId="8641"/>
    <cellStyle name="40% - Accent3 6 3 3" xfId="8642"/>
    <cellStyle name="40% - Accent3 6 3 3 2" xfId="8643"/>
    <cellStyle name="40% - Accent3 6 3 4" xfId="8644"/>
    <cellStyle name="40% - Accent3 6 3 4 2" xfId="8645"/>
    <cellStyle name="40% - Accent3 6 3 5" xfId="8646"/>
    <cellStyle name="40% - Accent3 6 4" xfId="8647"/>
    <cellStyle name="40% - Accent3 6 4 2" xfId="8648"/>
    <cellStyle name="40% - Accent3 6 4 2 2" xfId="8649"/>
    <cellStyle name="40% - Accent3 6 4 3" xfId="8650"/>
    <cellStyle name="40% - Accent3 6 5" xfId="8651"/>
    <cellStyle name="40% - Accent3 6 5 2" xfId="8652"/>
    <cellStyle name="40% - Accent3 6 6" xfId="8653"/>
    <cellStyle name="40% - Accent3 6 6 2" xfId="8654"/>
    <cellStyle name="40% - Accent3 6 7" xfId="8655"/>
    <cellStyle name="40% - Accent3 7" xfId="8656"/>
    <cellStyle name="40% - Accent3 7 2" xfId="8657"/>
    <cellStyle name="40% - Accent3 7 2 2" xfId="8658"/>
    <cellStyle name="40% - Accent3 7 2 2 2" xfId="8659"/>
    <cellStyle name="40% - Accent3 7 2 2 2 2" xfId="8660"/>
    <cellStyle name="40% - Accent3 7 2 2 3" xfId="8661"/>
    <cellStyle name="40% - Accent3 7 2 3" xfId="8662"/>
    <cellStyle name="40% - Accent3 7 2 3 2" xfId="8663"/>
    <cellStyle name="40% - Accent3 7 2 4" xfId="8664"/>
    <cellStyle name="40% - Accent3 7 2 4 2" xfId="8665"/>
    <cellStyle name="40% - Accent3 7 2 5" xfId="8666"/>
    <cellStyle name="40% - Accent3 7 3" xfId="8667"/>
    <cellStyle name="40% - Accent3 7 3 2" xfId="8668"/>
    <cellStyle name="40% - Accent3 7 3 2 2" xfId="8669"/>
    <cellStyle name="40% - Accent3 7 3 3" xfId="8670"/>
    <cellStyle name="40% - Accent3 7 4" xfId="8671"/>
    <cellStyle name="40% - Accent3 7 4 2" xfId="8672"/>
    <cellStyle name="40% - Accent3 7 5" xfId="8673"/>
    <cellStyle name="40% - Accent3 7 5 2" xfId="8674"/>
    <cellStyle name="40% - Accent3 7 6" xfId="8675"/>
    <cellStyle name="40% - Accent3 8" xfId="8676"/>
    <cellStyle name="40% - Accent3 8 2" xfId="8677"/>
    <cellStyle name="40% - Accent3 8 2 2" xfId="8678"/>
    <cellStyle name="40% - Accent3 8 2 2 2" xfId="8679"/>
    <cellStyle name="40% - Accent3 8 2 3" xfId="8680"/>
    <cellStyle name="40% - Accent3 8 3" xfId="8681"/>
    <cellStyle name="40% - Accent3 8 3 2" xfId="8682"/>
    <cellStyle name="40% - Accent3 8 4" xfId="8683"/>
    <cellStyle name="40% - Accent3 8 4 2" xfId="8684"/>
    <cellStyle name="40% - Accent3 8 5" xfId="8685"/>
    <cellStyle name="40% - Accent3 9" xfId="8686"/>
    <cellStyle name="40% - Accent3 9 2" xfId="8687"/>
    <cellStyle name="40% - Accent3 9 2 2" xfId="8688"/>
    <cellStyle name="40% - Accent3 9 3" xfId="8689"/>
    <cellStyle name="40% - Accent4 10" xfId="8690"/>
    <cellStyle name="40% - Accent4 10 2" xfId="8691"/>
    <cellStyle name="40% - Accent4 11" xfId="8692"/>
    <cellStyle name="40% - Accent4 11 2" xfId="8693"/>
    <cellStyle name="40% - Accent4 12" xfId="8694"/>
    <cellStyle name="40% - Accent4 2" xfId="8695"/>
    <cellStyle name="40% - Accent4 2 10" xfId="8696"/>
    <cellStyle name="40% - Accent4 2 2" xfId="8697"/>
    <cellStyle name="40% - Accent4 2 2 2" xfId="8698"/>
    <cellStyle name="40% - Accent4 2 2 2 2" xfId="8699"/>
    <cellStyle name="40% - Accent4 2 2 2 2 2" xfId="8700"/>
    <cellStyle name="40% - Accent4 2 2 2 2 2 2" xfId="8701"/>
    <cellStyle name="40% - Accent4 2 2 2 2 2 2 2" xfId="8702"/>
    <cellStyle name="40% - Accent4 2 2 2 2 2 2 2 2" xfId="8703"/>
    <cellStyle name="40% - Accent4 2 2 2 2 2 2 2 2 2" xfId="8704"/>
    <cellStyle name="40% - Accent4 2 2 2 2 2 2 2 3" xfId="8705"/>
    <cellStyle name="40% - Accent4 2 2 2 2 2 2 3" xfId="8706"/>
    <cellStyle name="40% - Accent4 2 2 2 2 2 2 3 2" xfId="8707"/>
    <cellStyle name="40% - Accent4 2 2 2 2 2 2 4" xfId="8708"/>
    <cellStyle name="40% - Accent4 2 2 2 2 2 2 4 2" xfId="8709"/>
    <cellStyle name="40% - Accent4 2 2 2 2 2 2 5" xfId="8710"/>
    <cellStyle name="40% - Accent4 2 2 2 2 2 3" xfId="8711"/>
    <cellStyle name="40% - Accent4 2 2 2 2 2 3 2" xfId="8712"/>
    <cellStyle name="40% - Accent4 2 2 2 2 2 3 2 2" xfId="8713"/>
    <cellStyle name="40% - Accent4 2 2 2 2 2 3 3" xfId="8714"/>
    <cellStyle name="40% - Accent4 2 2 2 2 2 4" xfId="8715"/>
    <cellStyle name="40% - Accent4 2 2 2 2 2 4 2" xfId="8716"/>
    <cellStyle name="40% - Accent4 2 2 2 2 2 5" xfId="8717"/>
    <cellStyle name="40% - Accent4 2 2 2 2 2 5 2" xfId="8718"/>
    <cellStyle name="40% - Accent4 2 2 2 2 2 6" xfId="8719"/>
    <cellStyle name="40% - Accent4 2 2 2 2 3" xfId="8720"/>
    <cellStyle name="40% - Accent4 2 2 2 2 3 2" xfId="8721"/>
    <cellStyle name="40% - Accent4 2 2 2 2 3 2 2" xfId="8722"/>
    <cellStyle name="40% - Accent4 2 2 2 2 3 2 2 2" xfId="8723"/>
    <cellStyle name="40% - Accent4 2 2 2 2 3 2 3" xfId="8724"/>
    <cellStyle name="40% - Accent4 2 2 2 2 3 3" xfId="8725"/>
    <cellStyle name="40% - Accent4 2 2 2 2 3 3 2" xfId="8726"/>
    <cellStyle name="40% - Accent4 2 2 2 2 3 4" xfId="8727"/>
    <cellStyle name="40% - Accent4 2 2 2 2 3 4 2" xfId="8728"/>
    <cellStyle name="40% - Accent4 2 2 2 2 3 5" xfId="8729"/>
    <cellStyle name="40% - Accent4 2 2 2 2 4" xfId="8730"/>
    <cellStyle name="40% - Accent4 2 2 2 2 4 2" xfId="8731"/>
    <cellStyle name="40% - Accent4 2 2 2 2 4 2 2" xfId="8732"/>
    <cellStyle name="40% - Accent4 2 2 2 2 4 3" xfId="8733"/>
    <cellStyle name="40% - Accent4 2 2 2 2 5" xfId="8734"/>
    <cellStyle name="40% - Accent4 2 2 2 2 5 2" xfId="8735"/>
    <cellStyle name="40% - Accent4 2 2 2 2 6" xfId="8736"/>
    <cellStyle name="40% - Accent4 2 2 2 2 6 2" xfId="8737"/>
    <cellStyle name="40% - Accent4 2 2 2 2 7" xfId="8738"/>
    <cellStyle name="40% - Accent4 2 2 2 3" xfId="8739"/>
    <cellStyle name="40% - Accent4 2 2 2 3 2" xfId="8740"/>
    <cellStyle name="40% - Accent4 2 2 2 3 2 2" xfId="8741"/>
    <cellStyle name="40% - Accent4 2 2 2 3 2 2 2" xfId="8742"/>
    <cellStyle name="40% - Accent4 2 2 2 3 2 2 2 2" xfId="8743"/>
    <cellStyle name="40% - Accent4 2 2 2 3 2 2 3" xfId="8744"/>
    <cellStyle name="40% - Accent4 2 2 2 3 2 3" xfId="8745"/>
    <cellStyle name="40% - Accent4 2 2 2 3 2 3 2" xfId="8746"/>
    <cellStyle name="40% - Accent4 2 2 2 3 2 4" xfId="8747"/>
    <cellStyle name="40% - Accent4 2 2 2 3 2 4 2" xfId="8748"/>
    <cellStyle name="40% - Accent4 2 2 2 3 2 5" xfId="8749"/>
    <cellStyle name="40% - Accent4 2 2 2 3 3" xfId="8750"/>
    <cellStyle name="40% - Accent4 2 2 2 3 3 2" xfId="8751"/>
    <cellStyle name="40% - Accent4 2 2 2 3 3 2 2" xfId="8752"/>
    <cellStyle name="40% - Accent4 2 2 2 3 3 3" xfId="8753"/>
    <cellStyle name="40% - Accent4 2 2 2 3 4" xfId="8754"/>
    <cellStyle name="40% - Accent4 2 2 2 3 4 2" xfId="8755"/>
    <cellStyle name="40% - Accent4 2 2 2 3 5" xfId="8756"/>
    <cellStyle name="40% - Accent4 2 2 2 3 5 2" xfId="8757"/>
    <cellStyle name="40% - Accent4 2 2 2 3 6" xfId="8758"/>
    <cellStyle name="40% - Accent4 2 2 2 4" xfId="8759"/>
    <cellStyle name="40% - Accent4 2 2 2 4 2" xfId="8760"/>
    <cellStyle name="40% - Accent4 2 2 2 4 2 2" xfId="8761"/>
    <cellStyle name="40% - Accent4 2 2 2 4 2 2 2" xfId="8762"/>
    <cellStyle name="40% - Accent4 2 2 2 4 2 3" xfId="8763"/>
    <cellStyle name="40% - Accent4 2 2 2 4 3" xfId="8764"/>
    <cellStyle name="40% - Accent4 2 2 2 4 3 2" xfId="8765"/>
    <cellStyle name="40% - Accent4 2 2 2 4 4" xfId="8766"/>
    <cellStyle name="40% - Accent4 2 2 2 4 4 2" xfId="8767"/>
    <cellStyle name="40% - Accent4 2 2 2 4 5" xfId="8768"/>
    <cellStyle name="40% - Accent4 2 2 2 5" xfId="8769"/>
    <cellStyle name="40% - Accent4 2 2 2 5 2" xfId="8770"/>
    <cellStyle name="40% - Accent4 2 2 2 5 2 2" xfId="8771"/>
    <cellStyle name="40% - Accent4 2 2 2 5 3" xfId="8772"/>
    <cellStyle name="40% - Accent4 2 2 2 6" xfId="8773"/>
    <cellStyle name="40% - Accent4 2 2 2 6 2" xfId="8774"/>
    <cellStyle name="40% - Accent4 2 2 2 7" xfId="8775"/>
    <cellStyle name="40% - Accent4 2 2 2 7 2" xfId="8776"/>
    <cellStyle name="40% - Accent4 2 2 2 8" xfId="8777"/>
    <cellStyle name="40% - Accent4 2 2 3" xfId="8778"/>
    <cellStyle name="40% - Accent4 2 2 3 2" xfId="8779"/>
    <cellStyle name="40% - Accent4 2 2 3 2 2" xfId="8780"/>
    <cellStyle name="40% - Accent4 2 2 3 2 2 2" xfId="8781"/>
    <cellStyle name="40% - Accent4 2 2 3 2 2 2 2" xfId="8782"/>
    <cellStyle name="40% - Accent4 2 2 3 2 2 2 2 2" xfId="8783"/>
    <cellStyle name="40% - Accent4 2 2 3 2 2 2 3" xfId="8784"/>
    <cellStyle name="40% - Accent4 2 2 3 2 2 3" xfId="8785"/>
    <cellStyle name="40% - Accent4 2 2 3 2 2 3 2" xfId="8786"/>
    <cellStyle name="40% - Accent4 2 2 3 2 2 4" xfId="8787"/>
    <cellStyle name="40% - Accent4 2 2 3 2 2 4 2" xfId="8788"/>
    <cellStyle name="40% - Accent4 2 2 3 2 2 5" xfId="8789"/>
    <cellStyle name="40% - Accent4 2 2 3 2 3" xfId="8790"/>
    <cellStyle name="40% - Accent4 2 2 3 2 3 2" xfId="8791"/>
    <cellStyle name="40% - Accent4 2 2 3 2 3 2 2" xfId="8792"/>
    <cellStyle name="40% - Accent4 2 2 3 2 3 3" xfId="8793"/>
    <cellStyle name="40% - Accent4 2 2 3 2 4" xfId="8794"/>
    <cellStyle name="40% - Accent4 2 2 3 2 4 2" xfId="8795"/>
    <cellStyle name="40% - Accent4 2 2 3 2 5" xfId="8796"/>
    <cellStyle name="40% - Accent4 2 2 3 2 5 2" xfId="8797"/>
    <cellStyle name="40% - Accent4 2 2 3 2 6" xfId="8798"/>
    <cellStyle name="40% - Accent4 2 2 3 3" xfId="8799"/>
    <cellStyle name="40% - Accent4 2 2 3 3 2" xfId="8800"/>
    <cellStyle name="40% - Accent4 2 2 3 3 2 2" xfId="8801"/>
    <cellStyle name="40% - Accent4 2 2 3 3 2 2 2" xfId="8802"/>
    <cellStyle name="40% - Accent4 2 2 3 3 2 3" xfId="8803"/>
    <cellStyle name="40% - Accent4 2 2 3 3 3" xfId="8804"/>
    <cellStyle name="40% - Accent4 2 2 3 3 3 2" xfId="8805"/>
    <cellStyle name="40% - Accent4 2 2 3 3 4" xfId="8806"/>
    <cellStyle name="40% - Accent4 2 2 3 3 4 2" xfId="8807"/>
    <cellStyle name="40% - Accent4 2 2 3 3 5" xfId="8808"/>
    <cellStyle name="40% - Accent4 2 2 3 4" xfId="8809"/>
    <cellStyle name="40% - Accent4 2 2 3 4 2" xfId="8810"/>
    <cellStyle name="40% - Accent4 2 2 3 4 2 2" xfId="8811"/>
    <cellStyle name="40% - Accent4 2 2 3 4 3" xfId="8812"/>
    <cellStyle name="40% - Accent4 2 2 3 5" xfId="8813"/>
    <cellStyle name="40% - Accent4 2 2 3 5 2" xfId="8814"/>
    <cellStyle name="40% - Accent4 2 2 3 6" xfId="8815"/>
    <cellStyle name="40% - Accent4 2 2 3 6 2" xfId="8816"/>
    <cellStyle name="40% - Accent4 2 2 3 7" xfId="8817"/>
    <cellStyle name="40% - Accent4 2 2 4" xfId="8818"/>
    <cellStyle name="40% - Accent4 2 2 4 2" xfId="8819"/>
    <cellStyle name="40% - Accent4 2 2 4 2 2" xfId="8820"/>
    <cellStyle name="40% - Accent4 2 2 4 2 2 2" xfId="8821"/>
    <cellStyle name="40% - Accent4 2 2 4 2 2 2 2" xfId="8822"/>
    <cellStyle name="40% - Accent4 2 2 4 2 2 3" xfId="8823"/>
    <cellStyle name="40% - Accent4 2 2 4 2 3" xfId="8824"/>
    <cellStyle name="40% - Accent4 2 2 4 2 3 2" xfId="8825"/>
    <cellStyle name="40% - Accent4 2 2 4 2 4" xfId="8826"/>
    <cellStyle name="40% - Accent4 2 2 4 2 4 2" xfId="8827"/>
    <cellStyle name="40% - Accent4 2 2 4 2 5" xfId="8828"/>
    <cellStyle name="40% - Accent4 2 2 4 3" xfId="8829"/>
    <cellStyle name="40% - Accent4 2 2 4 3 2" xfId="8830"/>
    <cellStyle name="40% - Accent4 2 2 4 3 2 2" xfId="8831"/>
    <cellStyle name="40% - Accent4 2 2 4 3 3" xfId="8832"/>
    <cellStyle name="40% - Accent4 2 2 4 4" xfId="8833"/>
    <cellStyle name="40% - Accent4 2 2 4 4 2" xfId="8834"/>
    <cellStyle name="40% - Accent4 2 2 4 5" xfId="8835"/>
    <cellStyle name="40% - Accent4 2 2 4 5 2" xfId="8836"/>
    <cellStyle name="40% - Accent4 2 2 4 6" xfId="8837"/>
    <cellStyle name="40% - Accent4 2 2 5" xfId="8838"/>
    <cellStyle name="40% - Accent4 2 2 5 2" xfId="8839"/>
    <cellStyle name="40% - Accent4 2 2 5 2 2" xfId="8840"/>
    <cellStyle name="40% - Accent4 2 2 5 2 2 2" xfId="8841"/>
    <cellStyle name="40% - Accent4 2 2 5 2 3" xfId="8842"/>
    <cellStyle name="40% - Accent4 2 2 5 3" xfId="8843"/>
    <cellStyle name="40% - Accent4 2 2 5 3 2" xfId="8844"/>
    <cellStyle name="40% - Accent4 2 2 5 4" xfId="8845"/>
    <cellStyle name="40% - Accent4 2 2 5 4 2" xfId="8846"/>
    <cellStyle name="40% - Accent4 2 2 5 5" xfId="8847"/>
    <cellStyle name="40% - Accent4 2 2 6" xfId="8848"/>
    <cellStyle name="40% - Accent4 2 2 6 2" xfId="8849"/>
    <cellStyle name="40% - Accent4 2 2 6 2 2" xfId="8850"/>
    <cellStyle name="40% - Accent4 2 2 6 3" xfId="8851"/>
    <cellStyle name="40% - Accent4 2 2 7" xfId="8852"/>
    <cellStyle name="40% - Accent4 2 2 7 2" xfId="8853"/>
    <cellStyle name="40% - Accent4 2 2 8" xfId="8854"/>
    <cellStyle name="40% - Accent4 2 2 8 2" xfId="8855"/>
    <cellStyle name="40% - Accent4 2 2 9" xfId="8856"/>
    <cellStyle name="40% - Accent4 2 3" xfId="8857"/>
    <cellStyle name="40% - Accent4 2 3 2" xfId="8858"/>
    <cellStyle name="40% - Accent4 2 3 2 2" xfId="8859"/>
    <cellStyle name="40% - Accent4 2 3 2 2 2" xfId="8860"/>
    <cellStyle name="40% - Accent4 2 3 2 2 2 2" xfId="8861"/>
    <cellStyle name="40% - Accent4 2 3 2 2 2 2 2" xfId="8862"/>
    <cellStyle name="40% - Accent4 2 3 2 2 2 2 2 2" xfId="8863"/>
    <cellStyle name="40% - Accent4 2 3 2 2 2 2 3" xfId="8864"/>
    <cellStyle name="40% - Accent4 2 3 2 2 2 3" xfId="8865"/>
    <cellStyle name="40% - Accent4 2 3 2 2 2 3 2" xfId="8866"/>
    <cellStyle name="40% - Accent4 2 3 2 2 2 4" xfId="8867"/>
    <cellStyle name="40% - Accent4 2 3 2 2 2 4 2" xfId="8868"/>
    <cellStyle name="40% - Accent4 2 3 2 2 2 5" xfId="8869"/>
    <cellStyle name="40% - Accent4 2 3 2 2 3" xfId="8870"/>
    <cellStyle name="40% - Accent4 2 3 2 2 3 2" xfId="8871"/>
    <cellStyle name="40% - Accent4 2 3 2 2 3 2 2" xfId="8872"/>
    <cellStyle name="40% - Accent4 2 3 2 2 3 3" xfId="8873"/>
    <cellStyle name="40% - Accent4 2 3 2 2 4" xfId="8874"/>
    <cellStyle name="40% - Accent4 2 3 2 2 4 2" xfId="8875"/>
    <cellStyle name="40% - Accent4 2 3 2 2 5" xfId="8876"/>
    <cellStyle name="40% - Accent4 2 3 2 2 5 2" xfId="8877"/>
    <cellStyle name="40% - Accent4 2 3 2 2 6" xfId="8878"/>
    <cellStyle name="40% - Accent4 2 3 2 3" xfId="8879"/>
    <cellStyle name="40% - Accent4 2 3 2 3 2" xfId="8880"/>
    <cellStyle name="40% - Accent4 2 3 2 3 2 2" xfId="8881"/>
    <cellStyle name="40% - Accent4 2 3 2 3 2 2 2" xfId="8882"/>
    <cellStyle name="40% - Accent4 2 3 2 3 2 3" xfId="8883"/>
    <cellStyle name="40% - Accent4 2 3 2 3 3" xfId="8884"/>
    <cellStyle name="40% - Accent4 2 3 2 3 3 2" xfId="8885"/>
    <cellStyle name="40% - Accent4 2 3 2 3 4" xfId="8886"/>
    <cellStyle name="40% - Accent4 2 3 2 3 4 2" xfId="8887"/>
    <cellStyle name="40% - Accent4 2 3 2 3 5" xfId="8888"/>
    <cellStyle name="40% - Accent4 2 3 2 4" xfId="8889"/>
    <cellStyle name="40% - Accent4 2 3 2 4 2" xfId="8890"/>
    <cellStyle name="40% - Accent4 2 3 2 4 2 2" xfId="8891"/>
    <cellStyle name="40% - Accent4 2 3 2 4 3" xfId="8892"/>
    <cellStyle name="40% - Accent4 2 3 2 5" xfId="8893"/>
    <cellStyle name="40% - Accent4 2 3 2 5 2" xfId="8894"/>
    <cellStyle name="40% - Accent4 2 3 2 6" xfId="8895"/>
    <cellStyle name="40% - Accent4 2 3 2 6 2" xfId="8896"/>
    <cellStyle name="40% - Accent4 2 3 2 7" xfId="8897"/>
    <cellStyle name="40% - Accent4 2 3 3" xfId="8898"/>
    <cellStyle name="40% - Accent4 2 3 3 2" xfId="8899"/>
    <cellStyle name="40% - Accent4 2 3 3 2 2" xfId="8900"/>
    <cellStyle name="40% - Accent4 2 3 3 2 2 2" xfId="8901"/>
    <cellStyle name="40% - Accent4 2 3 3 2 2 2 2" xfId="8902"/>
    <cellStyle name="40% - Accent4 2 3 3 2 2 3" xfId="8903"/>
    <cellStyle name="40% - Accent4 2 3 3 2 3" xfId="8904"/>
    <cellStyle name="40% - Accent4 2 3 3 2 3 2" xfId="8905"/>
    <cellStyle name="40% - Accent4 2 3 3 2 4" xfId="8906"/>
    <cellStyle name="40% - Accent4 2 3 3 2 4 2" xfId="8907"/>
    <cellStyle name="40% - Accent4 2 3 3 2 5" xfId="8908"/>
    <cellStyle name="40% - Accent4 2 3 3 3" xfId="8909"/>
    <cellStyle name="40% - Accent4 2 3 3 3 2" xfId="8910"/>
    <cellStyle name="40% - Accent4 2 3 3 3 2 2" xfId="8911"/>
    <cellStyle name="40% - Accent4 2 3 3 3 3" xfId="8912"/>
    <cellStyle name="40% - Accent4 2 3 3 4" xfId="8913"/>
    <cellStyle name="40% - Accent4 2 3 3 4 2" xfId="8914"/>
    <cellStyle name="40% - Accent4 2 3 3 5" xfId="8915"/>
    <cellStyle name="40% - Accent4 2 3 3 5 2" xfId="8916"/>
    <cellStyle name="40% - Accent4 2 3 3 6" xfId="8917"/>
    <cellStyle name="40% - Accent4 2 3 4" xfId="8918"/>
    <cellStyle name="40% - Accent4 2 3 4 2" xfId="8919"/>
    <cellStyle name="40% - Accent4 2 3 4 2 2" xfId="8920"/>
    <cellStyle name="40% - Accent4 2 3 4 2 2 2" xfId="8921"/>
    <cellStyle name="40% - Accent4 2 3 4 2 3" xfId="8922"/>
    <cellStyle name="40% - Accent4 2 3 4 3" xfId="8923"/>
    <cellStyle name="40% - Accent4 2 3 4 3 2" xfId="8924"/>
    <cellStyle name="40% - Accent4 2 3 4 4" xfId="8925"/>
    <cellStyle name="40% - Accent4 2 3 4 4 2" xfId="8926"/>
    <cellStyle name="40% - Accent4 2 3 4 5" xfId="8927"/>
    <cellStyle name="40% - Accent4 2 3 5" xfId="8928"/>
    <cellStyle name="40% - Accent4 2 3 5 2" xfId="8929"/>
    <cellStyle name="40% - Accent4 2 3 5 2 2" xfId="8930"/>
    <cellStyle name="40% - Accent4 2 3 5 3" xfId="8931"/>
    <cellStyle name="40% - Accent4 2 3 6" xfId="8932"/>
    <cellStyle name="40% - Accent4 2 3 6 2" xfId="8933"/>
    <cellStyle name="40% - Accent4 2 3 7" xfId="8934"/>
    <cellStyle name="40% - Accent4 2 3 7 2" xfId="8935"/>
    <cellStyle name="40% - Accent4 2 3 8" xfId="8936"/>
    <cellStyle name="40% - Accent4 2 4" xfId="8937"/>
    <cellStyle name="40% - Accent4 2 4 2" xfId="8938"/>
    <cellStyle name="40% - Accent4 2 4 2 2" xfId="8939"/>
    <cellStyle name="40% - Accent4 2 4 2 2 2" xfId="8940"/>
    <cellStyle name="40% - Accent4 2 4 2 2 2 2" xfId="8941"/>
    <cellStyle name="40% - Accent4 2 4 2 2 2 2 2" xfId="8942"/>
    <cellStyle name="40% - Accent4 2 4 2 2 2 3" xfId="8943"/>
    <cellStyle name="40% - Accent4 2 4 2 2 3" xfId="8944"/>
    <cellStyle name="40% - Accent4 2 4 2 2 3 2" xfId="8945"/>
    <cellStyle name="40% - Accent4 2 4 2 2 4" xfId="8946"/>
    <cellStyle name="40% - Accent4 2 4 2 2 4 2" xfId="8947"/>
    <cellStyle name="40% - Accent4 2 4 2 2 5" xfId="8948"/>
    <cellStyle name="40% - Accent4 2 4 2 3" xfId="8949"/>
    <cellStyle name="40% - Accent4 2 4 2 3 2" xfId="8950"/>
    <cellStyle name="40% - Accent4 2 4 2 3 2 2" xfId="8951"/>
    <cellStyle name="40% - Accent4 2 4 2 3 3" xfId="8952"/>
    <cellStyle name="40% - Accent4 2 4 2 4" xfId="8953"/>
    <cellStyle name="40% - Accent4 2 4 2 4 2" xfId="8954"/>
    <cellStyle name="40% - Accent4 2 4 2 5" xfId="8955"/>
    <cellStyle name="40% - Accent4 2 4 2 5 2" xfId="8956"/>
    <cellStyle name="40% - Accent4 2 4 2 6" xfId="8957"/>
    <cellStyle name="40% - Accent4 2 4 3" xfId="8958"/>
    <cellStyle name="40% - Accent4 2 4 3 2" xfId="8959"/>
    <cellStyle name="40% - Accent4 2 4 3 2 2" xfId="8960"/>
    <cellStyle name="40% - Accent4 2 4 3 2 2 2" xfId="8961"/>
    <cellStyle name="40% - Accent4 2 4 3 2 3" xfId="8962"/>
    <cellStyle name="40% - Accent4 2 4 3 3" xfId="8963"/>
    <cellStyle name="40% - Accent4 2 4 3 3 2" xfId="8964"/>
    <cellStyle name="40% - Accent4 2 4 3 4" xfId="8965"/>
    <cellStyle name="40% - Accent4 2 4 3 4 2" xfId="8966"/>
    <cellStyle name="40% - Accent4 2 4 3 5" xfId="8967"/>
    <cellStyle name="40% - Accent4 2 4 4" xfId="8968"/>
    <cellStyle name="40% - Accent4 2 4 4 2" xfId="8969"/>
    <cellStyle name="40% - Accent4 2 4 4 2 2" xfId="8970"/>
    <cellStyle name="40% - Accent4 2 4 4 3" xfId="8971"/>
    <cellStyle name="40% - Accent4 2 4 5" xfId="8972"/>
    <cellStyle name="40% - Accent4 2 4 5 2" xfId="8973"/>
    <cellStyle name="40% - Accent4 2 4 6" xfId="8974"/>
    <cellStyle name="40% - Accent4 2 4 6 2" xfId="8975"/>
    <cellStyle name="40% - Accent4 2 4 7" xfId="8976"/>
    <cellStyle name="40% - Accent4 2 5" xfId="8977"/>
    <cellStyle name="40% - Accent4 2 5 2" xfId="8978"/>
    <cellStyle name="40% - Accent4 2 5 2 2" xfId="8979"/>
    <cellStyle name="40% - Accent4 2 5 2 2 2" xfId="8980"/>
    <cellStyle name="40% - Accent4 2 5 2 2 2 2" xfId="8981"/>
    <cellStyle name="40% - Accent4 2 5 2 2 3" xfId="8982"/>
    <cellStyle name="40% - Accent4 2 5 2 3" xfId="8983"/>
    <cellStyle name="40% - Accent4 2 5 2 3 2" xfId="8984"/>
    <cellStyle name="40% - Accent4 2 5 2 4" xfId="8985"/>
    <cellStyle name="40% - Accent4 2 5 2 4 2" xfId="8986"/>
    <cellStyle name="40% - Accent4 2 5 2 5" xfId="8987"/>
    <cellStyle name="40% - Accent4 2 5 3" xfId="8988"/>
    <cellStyle name="40% - Accent4 2 5 3 2" xfId="8989"/>
    <cellStyle name="40% - Accent4 2 5 3 2 2" xfId="8990"/>
    <cellStyle name="40% - Accent4 2 5 3 3" xfId="8991"/>
    <cellStyle name="40% - Accent4 2 5 4" xfId="8992"/>
    <cellStyle name="40% - Accent4 2 5 4 2" xfId="8993"/>
    <cellStyle name="40% - Accent4 2 5 5" xfId="8994"/>
    <cellStyle name="40% - Accent4 2 5 5 2" xfId="8995"/>
    <cellStyle name="40% - Accent4 2 5 6" xfId="8996"/>
    <cellStyle name="40% - Accent4 2 6" xfId="8997"/>
    <cellStyle name="40% - Accent4 2 6 2" xfId="8998"/>
    <cellStyle name="40% - Accent4 2 6 2 2" xfId="8999"/>
    <cellStyle name="40% - Accent4 2 6 2 2 2" xfId="9000"/>
    <cellStyle name="40% - Accent4 2 6 2 3" xfId="9001"/>
    <cellStyle name="40% - Accent4 2 6 3" xfId="9002"/>
    <cellStyle name="40% - Accent4 2 6 3 2" xfId="9003"/>
    <cellStyle name="40% - Accent4 2 6 4" xfId="9004"/>
    <cellStyle name="40% - Accent4 2 6 4 2" xfId="9005"/>
    <cellStyle name="40% - Accent4 2 6 5" xfId="9006"/>
    <cellStyle name="40% - Accent4 2 7" xfId="9007"/>
    <cellStyle name="40% - Accent4 2 7 2" xfId="9008"/>
    <cellStyle name="40% - Accent4 2 7 2 2" xfId="9009"/>
    <cellStyle name="40% - Accent4 2 7 3" xfId="9010"/>
    <cellStyle name="40% - Accent4 2 8" xfId="9011"/>
    <cellStyle name="40% - Accent4 2 8 2" xfId="9012"/>
    <cellStyle name="40% - Accent4 2 9" xfId="9013"/>
    <cellStyle name="40% - Accent4 2 9 2" xfId="9014"/>
    <cellStyle name="40% - Accent4 3" xfId="9015"/>
    <cellStyle name="40% - Accent4 3 10" xfId="9016"/>
    <cellStyle name="40% - Accent4 3 2" xfId="9017"/>
    <cellStyle name="40% - Accent4 3 2 2" xfId="9018"/>
    <cellStyle name="40% - Accent4 3 2 2 2" xfId="9019"/>
    <cellStyle name="40% - Accent4 3 2 2 2 2" xfId="9020"/>
    <cellStyle name="40% - Accent4 3 2 2 2 2 2" xfId="9021"/>
    <cellStyle name="40% - Accent4 3 2 2 2 2 2 2" xfId="9022"/>
    <cellStyle name="40% - Accent4 3 2 2 2 2 2 2 2" xfId="9023"/>
    <cellStyle name="40% - Accent4 3 2 2 2 2 2 2 2 2" xfId="9024"/>
    <cellStyle name="40% - Accent4 3 2 2 2 2 2 2 3" xfId="9025"/>
    <cellStyle name="40% - Accent4 3 2 2 2 2 2 3" xfId="9026"/>
    <cellStyle name="40% - Accent4 3 2 2 2 2 2 3 2" xfId="9027"/>
    <cellStyle name="40% - Accent4 3 2 2 2 2 2 4" xfId="9028"/>
    <cellStyle name="40% - Accent4 3 2 2 2 2 2 4 2" xfId="9029"/>
    <cellStyle name="40% - Accent4 3 2 2 2 2 2 5" xfId="9030"/>
    <cellStyle name="40% - Accent4 3 2 2 2 2 3" xfId="9031"/>
    <cellStyle name="40% - Accent4 3 2 2 2 2 3 2" xfId="9032"/>
    <cellStyle name="40% - Accent4 3 2 2 2 2 3 2 2" xfId="9033"/>
    <cellStyle name="40% - Accent4 3 2 2 2 2 3 3" xfId="9034"/>
    <cellStyle name="40% - Accent4 3 2 2 2 2 4" xfId="9035"/>
    <cellStyle name="40% - Accent4 3 2 2 2 2 4 2" xfId="9036"/>
    <cellStyle name="40% - Accent4 3 2 2 2 2 5" xfId="9037"/>
    <cellStyle name="40% - Accent4 3 2 2 2 2 5 2" xfId="9038"/>
    <cellStyle name="40% - Accent4 3 2 2 2 2 6" xfId="9039"/>
    <cellStyle name="40% - Accent4 3 2 2 2 3" xfId="9040"/>
    <cellStyle name="40% - Accent4 3 2 2 2 3 2" xfId="9041"/>
    <cellStyle name="40% - Accent4 3 2 2 2 3 2 2" xfId="9042"/>
    <cellStyle name="40% - Accent4 3 2 2 2 3 2 2 2" xfId="9043"/>
    <cellStyle name="40% - Accent4 3 2 2 2 3 2 3" xfId="9044"/>
    <cellStyle name="40% - Accent4 3 2 2 2 3 3" xfId="9045"/>
    <cellStyle name="40% - Accent4 3 2 2 2 3 3 2" xfId="9046"/>
    <cellStyle name="40% - Accent4 3 2 2 2 3 4" xfId="9047"/>
    <cellStyle name="40% - Accent4 3 2 2 2 3 4 2" xfId="9048"/>
    <cellStyle name="40% - Accent4 3 2 2 2 3 5" xfId="9049"/>
    <cellStyle name="40% - Accent4 3 2 2 2 4" xfId="9050"/>
    <cellStyle name="40% - Accent4 3 2 2 2 4 2" xfId="9051"/>
    <cellStyle name="40% - Accent4 3 2 2 2 4 2 2" xfId="9052"/>
    <cellStyle name="40% - Accent4 3 2 2 2 4 3" xfId="9053"/>
    <cellStyle name="40% - Accent4 3 2 2 2 5" xfId="9054"/>
    <cellStyle name="40% - Accent4 3 2 2 2 5 2" xfId="9055"/>
    <cellStyle name="40% - Accent4 3 2 2 2 6" xfId="9056"/>
    <cellStyle name="40% - Accent4 3 2 2 2 6 2" xfId="9057"/>
    <cellStyle name="40% - Accent4 3 2 2 2 7" xfId="9058"/>
    <cellStyle name="40% - Accent4 3 2 2 3" xfId="9059"/>
    <cellStyle name="40% - Accent4 3 2 2 3 2" xfId="9060"/>
    <cellStyle name="40% - Accent4 3 2 2 3 2 2" xfId="9061"/>
    <cellStyle name="40% - Accent4 3 2 2 3 2 2 2" xfId="9062"/>
    <cellStyle name="40% - Accent4 3 2 2 3 2 2 2 2" xfId="9063"/>
    <cellStyle name="40% - Accent4 3 2 2 3 2 2 3" xfId="9064"/>
    <cellStyle name="40% - Accent4 3 2 2 3 2 3" xfId="9065"/>
    <cellStyle name="40% - Accent4 3 2 2 3 2 3 2" xfId="9066"/>
    <cellStyle name="40% - Accent4 3 2 2 3 2 4" xfId="9067"/>
    <cellStyle name="40% - Accent4 3 2 2 3 2 4 2" xfId="9068"/>
    <cellStyle name="40% - Accent4 3 2 2 3 2 5" xfId="9069"/>
    <cellStyle name="40% - Accent4 3 2 2 3 3" xfId="9070"/>
    <cellStyle name="40% - Accent4 3 2 2 3 3 2" xfId="9071"/>
    <cellStyle name="40% - Accent4 3 2 2 3 3 2 2" xfId="9072"/>
    <cellStyle name="40% - Accent4 3 2 2 3 3 3" xfId="9073"/>
    <cellStyle name="40% - Accent4 3 2 2 3 4" xfId="9074"/>
    <cellStyle name="40% - Accent4 3 2 2 3 4 2" xfId="9075"/>
    <cellStyle name="40% - Accent4 3 2 2 3 5" xfId="9076"/>
    <cellStyle name="40% - Accent4 3 2 2 3 5 2" xfId="9077"/>
    <cellStyle name="40% - Accent4 3 2 2 3 6" xfId="9078"/>
    <cellStyle name="40% - Accent4 3 2 2 4" xfId="9079"/>
    <cellStyle name="40% - Accent4 3 2 2 4 2" xfId="9080"/>
    <cellStyle name="40% - Accent4 3 2 2 4 2 2" xfId="9081"/>
    <cellStyle name="40% - Accent4 3 2 2 4 2 2 2" xfId="9082"/>
    <cellStyle name="40% - Accent4 3 2 2 4 2 3" xfId="9083"/>
    <cellStyle name="40% - Accent4 3 2 2 4 3" xfId="9084"/>
    <cellStyle name="40% - Accent4 3 2 2 4 3 2" xfId="9085"/>
    <cellStyle name="40% - Accent4 3 2 2 4 4" xfId="9086"/>
    <cellStyle name="40% - Accent4 3 2 2 4 4 2" xfId="9087"/>
    <cellStyle name="40% - Accent4 3 2 2 4 5" xfId="9088"/>
    <cellStyle name="40% - Accent4 3 2 2 5" xfId="9089"/>
    <cellStyle name="40% - Accent4 3 2 2 5 2" xfId="9090"/>
    <cellStyle name="40% - Accent4 3 2 2 5 2 2" xfId="9091"/>
    <cellStyle name="40% - Accent4 3 2 2 5 3" xfId="9092"/>
    <cellStyle name="40% - Accent4 3 2 2 6" xfId="9093"/>
    <cellStyle name="40% - Accent4 3 2 2 6 2" xfId="9094"/>
    <cellStyle name="40% - Accent4 3 2 2 7" xfId="9095"/>
    <cellStyle name="40% - Accent4 3 2 2 7 2" xfId="9096"/>
    <cellStyle name="40% - Accent4 3 2 2 8" xfId="9097"/>
    <cellStyle name="40% - Accent4 3 2 3" xfId="9098"/>
    <cellStyle name="40% - Accent4 3 2 3 2" xfId="9099"/>
    <cellStyle name="40% - Accent4 3 2 3 2 2" xfId="9100"/>
    <cellStyle name="40% - Accent4 3 2 3 2 2 2" xfId="9101"/>
    <cellStyle name="40% - Accent4 3 2 3 2 2 2 2" xfId="9102"/>
    <cellStyle name="40% - Accent4 3 2 3 2 2 2 2 2" xfId="9103"/>
    <cellStyle name="40% - Accent4 3 2 3 2 2 2 3" xfId="9104"/>
    <cellStyle name="40% - Accent4 3 2 3 2 2 3" xfId="9105"/>
    <cellStyle name="40% - Accent4 3 2 3 2 2 3 2" xfId="9106"/>
    <cellStyle name="40% - Accent4 3 2 3 2 2 4" xfId="9107"/>
    <cellStyle name="40% - Accent4 3 2 3 2 2 4 2" xfId="9108"/>
    <cellStyle name="40% - Accent4 3 2 3 2 2 5" xfId="9109"/>
    <cellStyle name="40% - Accent4 3 2 3 2 3" xfId="9110"/>
    <cellStyle name="40% - Accent4 3 2 3 2 3 2" xfId="9111"/>
    <cellStyle name="40% - Accent4 3 2 3 2 3 2 2" xfId="9112"/>
    <cellStyle name="40% - Accent4 3 2 3 2 3 3" xfId="9113"/>
    <cellStyle name="40% - Accent4 3 2 3 2 4" xfId="9114"/>
    <cellStyle name="40% - Accent4 3 2 3 2 4 2" xfId="9115"/>
    <cellStyle name="40% - Accent4 3 2 3 2 5" xfId="9116"/>
    <cellStyle name="40% - Accent4 3 2 3 2 5 2" xfId="9117"/>
    <cellStyle name="40% - Accent4 3 2 3 2 6" xfId="9118"/>
    <cellStyle name="40% - Accent4 3 2 3 3" xfId="9119"/>
    <cellStyle name="40% - Accent4 3 2 3 3 2" xfId="9120"/>
    <cellStyle name="40% - Accent4 3 2 3 3 2 2" xfId="9121"/>
    <cellStyle name="40% - Accent4 3 2 3 3 2 2 2" xfId="9122"/>
    <cellStyle name="40% - Accent4 3 2 3 3 2 3" xfId="9123"/>
    <cellStyle name="40% - Accent4 3 2 3 3 3" xfId="9124"/>
    <cellStyle name="40% - Accent4 3 2 3 3 3 2" xfId="9125"/>
    <cellStyle name="40% - Accent4 3 2 3 3 4" xfId="9126"/>
    <cellStyle name="40% - Accent4 3 2 3 3 4 2" xfId="9127"/>
    <cellStyle name="40% - Accent4 3 2 3 3 5" xfId="9128"/>
    <cellStyle name="40% - Accent4 3 2 3 4" xfId="9129"/>
    <cellStyle name="40% - Accent4 3 2 3 4 2" xfId="9130"/>
    <cellStyle name="40% - Accent4 3 2 3 4 2 2" xfId="9131"/>
    <cellStyle name="40% - Accent4 3 2 3 4 3" xfId="9132"/>
    <cellStyle name="40% - Accent4 3 2 3 5" xfId="9133"/>
    <cellStyle name="40% - Accent4 3 2 3 5 2" xfId="9134"/>
    <cellStyle name="40% - Accent4 3 2 3 6" xfId="9135"/>
    <cellStyle name="40% - Accent4 3 2 3 6 2" xfId="9136"/>
    <cellStyle name="40% - Accent4 3 2 3 7" xfId="9137"/>
    <cellStyle name="40% - Accent4 3 2 4" xfId="9138"/>
    <cellStyle name="40% - Accent4 3 2 4 2" xfId="9139"/>
    <cellStyle name="40% - Accent4 3 2 4 2 2" xfId="9140"/>
    <cellStyle name="40% - Accent4 3 2 4 2 2 2" xfId="9141"/>
    <cellStyle name="40% - Accent4 3 2 4 2 2 2 2" xfId="9142"/>
    <cellStyle name="40% - Accent4 3 2 4 2 2 3" xfId="9143"/>
    <cellStyle name="40% - Accent4 3 2 4 2 3" xfId="9144"/>
    <cellStyle name="40% - Accent4 3 2 4 2 3 2" xfId="9145"/>
    <cellStyle name="40% - Accent4 3 2 4 2 4" xfId="9146"/>
    <cellStyle name="40% - Accent4 3 2 4 2 4 2" xfId="9147"/>
    <cellStyle name="40% - Accent4 3 2 4 2 5" xfId="9148"/>
    <cellStyle name="40% - Accent4 3 2 4 3" xfId="9149"/>
    <cellStyle name="40% - Accent4 3 2 4 3 2" xfId="9150"/>
    <cellStyle name="40% - Accent4 3 2 4 3 2 2" xfId="9151"/>
    <cellStyle name="40% - Accent4 3 2 4 3 3" xfId="9152"/>
    <cellStyle name="40% - Accent4 3 2 4 4" xfId="9153"/>
    <cellStyle name="40% - Accent4 3 2 4 4 2" xfId="9154"/>
    <cellStyle name="40% - Accent4 3 2 4 5" xfId="9155"/>
    <cellStyle name="40% - Accent4 3 2 4 5 2" xfId="9156"/>
    <cellStyle name="40% - Accent4 3 2 4 6" xfId="9157"/>
    <cellStyle name="40% - Accent4 3 2 5" xfId="9158"/>
    <cellStyle name="40% - Accent4 3 2 5 2" xfId="9159"/>
    <cellStyle name="40% - Accent4 3 2 5 2 2" xfId="9160"/>
    <cellStyle name="40% - Accent4 3 2 5 2 2 2" xfId="9161"/>
    <cellStyle name="40% - Accent4 3 2 5 2 3" xfId="9162"/>
    <cellStyle name="40% - Accent4 3 2 5 3" xfId="9163"/>
    <cellStyle name="40% - Accent4 3 2 5 3 2" xfId="9164"/>
    <cellStyle name="40% - Accent4 3 2 5 4" xfId="9165"/>
    <cellStyle name="40% - Accent4 3 2 5 4 2" xfId="9166"/>
    <cellStyle name="40% - Accent4 3 2 5 5" xfId="9167"/>
    <cellStyle name="40% - Accent4 3 2 6" xfId="9168"/>
    <cellStyle name="40% - Accent4 3 2 6 2" xfId="9169"/>
    <cellStyle name="40% - Accent4 3 2 6 2 2" xfId="9170"/>
    <cellStyle name="40% - Accent4 3 2 6 3" xfId="9171"/>
    <cellStyle name="40% - Accent4 3 2 7" xfId="9172"/>
    <cellStyle name="40% - Accent4 3 2 7 2" xfId="9173"/>
    <cellStyle name="40% - Accent4 3 2 8" xfId="9174"/>
    <cellStyle name="40% - Accent4 3 2 8 2" xfId="9175"/>
    <cellStyle name="40% - Accent4 3 2 9" xfId="9176"/>
    <cellStyle name="40% - Accent4 3 3" xfId="9177"/>
    <cellStyle name="40% - Accent4 3 3 2" xfId="9178"/>
    <cellStyle name="40% - Accent4 3 3 2 2" xfId="9179"/>
    <cellStyle name="40% - Accent4 3 3 2 2 2" xfId="9180"/>
    <cellStyle name="40% - Accent4 3 3 2 2 2 2" xfId="9181"/>
    <cellStyle name="40% - Accent4 3 3 2 2 2 2 2" xfId="9182"/>
    <cellStyle name="40% - Accent4 3 3 2 2 2 2 2 2" xfId="9183"/>
    <cellStyle name="40% - Accent4 3 3 2 2 2 2 3" xfId="9184"/>
    <cellStyle name="40% - Accent4 3 3 2 2 2 3" xfId="9185"/>
    <cellStyle name="40% - Accent4 3 3 2 2 2 3 2" xfId="9186"/>
    <cellStyle name="40% - Accent4 3 3 2 2 2 4" xfId="9187"/>
    <cellStyle name="40% - Accent4 3 3 2 2 2 4 2" xfId="9188"/>
    <cellStyle name="40% - Accent4 3 3 2 2 2 5" xfId="9189"/>
    <cellStyle name="40% - Accent4 3 3 2 2 3" xfId="9190"/>
    <cellStyle name="40% - Accent4 3 3 2 2 3 2" xfId="9191"/>
    <cellStyle name="40% - Accent4 3 3 2 2 3 2 2" xfId="9192"/>
    <cellStyle name="40% - Accent4 3 3 2 2 3 3" xfId="9193"/>
    <cellStyle name="40% - Accent4 3 3 2 2 4" xfId="9194"/>
    <cellStyle name="40% - Accent4 3 3 2 2 4 2" xfId="9195"/>
    <cellStyle name="40% - Accent4 3 3 2 2 5" xfId="9196"/>
    <cellStyle name="40% - Accent4 3 3 2 2 5 2" xfId="9197"/>
    <cellStyle name="40% - Accent4 3 3 2 2 6" xfId="9198"/>
    <cellStyle name="40% - Accent4 3 3 2 3" xfId="9199"/>
    <cellStyle name="40% - Accent4 3 3 2 3 2" xfId="9200"/>
    <cellStyle name="40% - Accent4 3 3 2 3 2 2" xfId="9201"/>
    <cellStyle name="40% - Accent4 3 3 2 3 2 2 2" xfId="9202"/>
    <cellStyle name="40% - Accent4 3 3 2 3 2 3" xfId="9203"/>
    <cellStyle name="40% - Accent4 3 3 2 3 3" xfId="9204"/>
    <cellStyle name="40% - Accent4 3 3 2 3 3 2" xfId="9205"/>
    <cellStyle name="40% - Accent4 3 3 2 3 4" xfId="9206"/>
    <cellStyle name="40% - Accent4 3 3 2 3 4 2" xfId="9207"/>
    <cellStyle name="40% - Accent4 3 3 2 3 5" xfId="9208"/>
    <cellStyle name="40% - Accent4 3 3 2 4" xfId="9209"/>
    <cellStyle name="40% - Accent4 3 3 2 4 2" xfId="9210"/>
    <cellStyle name="40% - Accent4 3 3 2 4 2 2" xfId="9211"/>
    <cellStyle name="40% - Accent4 3 3 2 4 3" xfId="9212"/>
    <cellStyle name="40% - Accent4 3 3 2 5" xfId="9213"/>
    <cellStyle name="40% - Accent4 3 3 2 5 2" xfId="9214"/>
    <cellStyle name="40% - Accent4 3 3 2 6" xfId="9215"/>
    <cellStyle name="40% - Accent4 3 3 2 6 2" xfId="9216"/>
    <cellStyle name="40% - Accent4 3 3 2 7" xfId="9217"/>
    <cellStyle name="40% - Accent4 3 3 3" xfId="9218"/>
    <cellStyle name="40% - Accent4 3 3 3 2" xfId="9219"/>
    <cellStyle name="40% - Accent4 3 3 3 2 2" xfId="9220"/>
    <cellStyle name="40% - Accent4 3 3 3 2 2 2" xfId="9221"/>
    <cellStyle name="40% - Accent4 3 3 3 2 2 2 2" xfId="9222"/>
    <cellStyle name="40% - Accent4 3 3 3 2 2 3" xfId="9223"/>
    <cellStyle name="40% - Accent4 3 3 3 2 3" xfId="9224"/>
    <cellStyle name="40% - Accent4 3 3 3 2 3 2" xfId="9225"/>
    <cellStyle name="40% - Accent4 3 3 3 2 4" xfId="9226"/>
    <cellStyle name="40% - Accent4 3 3 3 2 4 2" xfId="9227"/>
    <cellStyle name="40% - Accent4 3 3 3 2 5" xfId="9228"/>
    <cellStyle name="40% - Accent4 3 3 3 3" xfId="9229"/>
    <cellStyle name="40% - Accent4 3 3 3 3 2" xfId="9230"/>
    <cellStyle name="40% - Accent4 3 3 3 3 2 2" xfId="9231"/>
    <cellStyle name="40% - Accent4 3 3 3 3 3" xfId="9232"/>
    <cellStyle name="40% - Accent4 3 3 3 4" xfId="9233"/>
    <cellStyle name="40% - Accent4 3 3 3 4 2" xfId="9234"/>
    <cellStyle name="40% - Accent4 3 3 3 5" xfId="9235"/>
    <cellStyle name="40% - Accent4 3 3 3 5 2" xfId="9236"/>
    <cellStyle name="40% - Accent4 3 3 3 6" xfId="9237"/>
    <cellStyle name="40% - Accent4 3 3 4" xfId="9238"/>
    <cellStyle name="40% - Accent4 3 3 4 2" xfId="9239"/>
    <cellStyle name="40% - Accent4 3 3 4 2 2" xfId="9240"/>
    <cellStyle name="40% - Accent4 3 3 4 2 2 2" xfId="9241"/>
    <cellStyle name="40% - Accent4 3 3 4 2 3" xfId="9242"/>
    <cellStyle name="40% - Accent4 3 3 4 3" xfId="9243"/>
    <cellStyle name="40% - Accent4 3 3 4 3 2" xfId="9244"/>
    <cellStyle name="40% - Accent4 3 3 4 4" xfId="9245"/>
    <cellStyle name="40% - Accent4 3 3 4 4 2" xfId="9246"/>
    <cellStyle name="40% - Accent4 3 3 4 5" xfId="9247"/>
    <cellStyle name="40% - Accent4 3 3 5" xfId="9248"/>
    <cellStyle name="40% - Accent4 3 3 5 2" xfId="9249"/>
    <cellStyle name="40% - Accent4 3 3 5 2 2" xfId="9250"/>
    <cellStyle name="40% - Accent4 3 3 5 3" xfId="9251"/>
    <cellStyle name="40% - Accent4 3 3 6" xfId="9252"/>
    <cellStyle name="40% - Accent4 3 3 6 2" xfId="9253"/>
    <cellStyle name="40% - Accent4 3 3 7" xfId="9254"/>
    <cellStyle name="40% - Accent4 3 3 7 2" xfId="9255"/>
    <cellStyle name="40% - Accent4 3 3 8" xfId="9256"/>
    <cellStyle name="40% - Accent4 3 4" xfId="9257"/>
    <cellStyle name="40% - Accent4 3 4 2" xfId="9258"/>
    <cellStyle name="40% - Accent4 3 4 2 2" xfId="9259"/>
    <cellStyle name="40% - Accent4 3 4 2 2 2" xfId="9260"/>
    <cellStyle name="40% - Accent4 3 4 2 2 2 2" xfId="9261"/>
    <cellStyle name="40% - Accent4 3 4 2 2 2 2 2" xfId="9262"/>
    <cellStyle name="40% - Accent4 3 4 2 2 2 3" xfId="9263"/>
    <cellStyle name="40% - Accent4 3 4 2 2 3" xfId="9264"/>
    <cellStyle name="40% - Accent4 3 4 2 2 3 2" xfId="9265"/>
    <cellStyle name="40% - Accent4 3 4 2 2 4" xfId="9266"/>
    <cellStyle name="40% - Accent4 3 4 2 2 4 2" xfId="9267"/>
    <cellStyle name="40% - Accent4 3 4 2 2 5" xfId="9268"/>
    <cellStyle name="40% - Accent4 3 4 2 3" xfId="9269"/>
    <cellStyle name="40% - Accent4 3 4 2 3 2" xfId="9270"/>
    <cellStyle name="40% - Accent4 3 4 2 3 2 2" xfId="9271"/>
    <cellStyle name="40% - Accent4 3 4 2 3 3" xfId="9272"/>
    <cellStyle name="40% - Accent4 3 4 2 4" xfId="9273"/>
    <cellStyle name="40% - Accent4 3 4 2 4 2" xfId="9274"/>
    <cellStyle name="40% - Accent4 3 4 2 5" xfId="9275"/>
    <cellStyle name="40% - Accent4 3 4 2 5 2" xfId="9276"/>
    <cellStyle name="40% - Accent4 3 4 2 6" xfId="9277"/>
    <cellStyle name="40% - Accent4 3 4 3" xfId="9278"/>
    <cellStyle name="40% - Accent4 3 4 3 2" xfId="9279"/>
    <cellStyle name="40% - Accent4 3 4 3 2 2" xfId="9280"/>
    <cellStyle name="40% - Accent4 3 4 3 2 2 2" xfId="9281"/>
    <cellStyle name="40% - Accent4 3 4 3 2 3" xfId="9282"/>
    <cellStyle name="40% - Accent4 3 4 3 3" xfId="9283"/>
    <cellStyle name="40% - Accent4 3 4 3 3 2" xfId="9284"/>
    <cellStyle name="40% - Accent4 3 4 3 4" xfId="9285"/>
    <cellStyle name="40% - Accent4 3 4 3 4 2" xfId="9286"/>
    <cellStyle name="40% - Accent4 3 4 3 5" xfId="9287"/>
    <cellStyle name="40% - Accent4 3 4 4" xfId="9288"/>
    <cellStyle name="40% - Accent4 3 4 4 2" xfId="9289"/>
    <cellStyle name="40% - Accent4 3 4 4 2 2" xfId="9290"/>
    <cellStyle name="40% - Accent4 3 4 4 3" xfId="9291"/>
    <cellStyle name="40% - Accent4 3 4 5" xfId="9292"/>
    <cellStyle name="40% - Accent4 3 4 5 2" xfId="9293"/>
    <cellStyle name="40% - Accent4 3 4 6" xfId="9294"/>
    <cellStyle name="40% - Accent4 3 4 6 2" xfId="9295"/>
    <cellStyle name="40% - Accent4 3 4 7" xfId="9296"/>
    <cellStyle name="40% - Accent4 3 5" xfId="9297"/>
    <cellStyle name="40% - Accent4 3 5 2" xfId="9298"/>
    <cellStyle name="40% - Accent4 3 5 2 2" xfId="9299"/>
    <cellStyle name="40% - Accent4 3 5 2 2 2" xfId="9300"/>
    <cellStyle name="40% - Accent4 3 5 2 2 2 2" xfId="9301"/>
    <cellStyle name="40% - Accent4 3 5 2 2 3" xfId="9302"/>
    <cellStyle name="40% - Accent4 3 5 2 3" xfId="9303"/>
    <cellStyle name="40% - Accent4 3 5 2 3 2" xfId="9304"/>
    <cellStyle name="40% - Accent4 3 5 2 4" xfId="9305"/>
    <cellStyle name="40% - Accent4 3 5 2 4 2" xfId="9306"/>
    <cellStyle name="40% - Accent4 3 5 2 5" xfId="9307"/>
    <cellStyle name="40% - Accent4 3 5 3" xfId="9308"/>
    <cellStyle name="40% - Accent4 3 5 3 2" xfId="9309"/>
    <cellStyle name="40% - Accent4 3 5 3 2 2" xfId="9310"/>
    <cellStyle name="40% - Accent4 3 5 3 3" xfId="9311"/>
    <cellStyle name="40% - Accent4 3 5 4" xfId="9312"/>
    <cellStyle name="40% - Accent4 3 5 4 2" xfId="9313"/>
    <cellStyle name="40% - Accent4 3 5 5" xfId="9314"/>
    <cellStyle name="40% - Accent4 3 5 5 2" xfId="9315"/>
    <cellStyle name="40% - Accent4 3 5 6" xfId="9316"/>
    <cellStyle name="40% - Accent4 3 6" xfId="9317"/>
    <cellStyle name="40% - Accent4 3 6 2" xfId="9318"/>
    <cellStyle name="40% - Accent4 3 6 2 2" xfId="9319"/>
    <cellStyle name="40% - Accent4 3 6 2 2 2" xfId="9320"/>
    <cellStyle name="40% - Accent4 3 6 2 3" xfId="9321"/>
    <cellStyle name="40% - Accent4 3 6 3" xfId="9322"/>
    <cellStyle name="40% - Accent4 3 6 3 2" xfId="9323"/>
    <cellStyle name="40% - Accent4 3 6 4" xfId="9324"/>
    <cellStyle name="40% - Accent4 3 6 4 2" xfId="9325"/>
    <cellStyle name="40% - Accent4 3 6 5" xfId="9326"/>
    <cellStyle name="40% - Accent4 3 7" xfId="9327"/>
    <cellStyle name="40% - Accent4 3 7 2" xfId="9328"/>
    <cellStyle name="40% - Accent4 3 7 2 2" xfId="9329"/>
    <cellStyle name="40% - Accent4 3 7 3" xfId="9330"/>
    <cellStyle name="40% - Accent4 3 8" xfId="9331"/>
    <cellStyle name="40% - Accent4 3 8 2" xfId="9332"/>
    <cellStyle name="40% - Accent4 3 9" xfId="9333"/>
    <cellStyle name="40% - Accent4 3 9 2" xfId="9334"/>
    <cellStyle name="40% - Accent4 4" xfId="9335"/>
    <cellStyle name="40% - Accent4 4 10" xfId="9336"/>
    <cellStyle name="40% - Accent4 4 2" xfId="9337"/>
    <cellStyle name="40% - Accent4 4 2 2" xfId="9338"/>
    <cellStyle name="40% - Accent4 4 2 2 2" xfId="9339"/>
    <cellStyle name="40% - Accent4 4 2 2 2 2" xfId="9340"/>
    <cellStyle name="40% - Accent4 4 2 2 2 2 2" xfId="9341"/>
    <cellStyle name="40% - Accent4 4 2 2 2 2 2 2" xfId="9342"/>
    <cellStyle name="40% - Accent4 4 2 2 2 2 2 2 2" xfId="9343"/>
    <cellStyle name="40% - Accent4 4 2 2 2 2 2 3" xfId="9344"/>
    <cellStyle name="40% - Accent4 4 2 2 2 2 3" xfId="9345"/>
    <cellStyle name="40% - Accent4 4 2 2 2 2 3 2" xfId="9346"/>
    <cellStyle name="40% - Accent4 4 2 2 2 2 4" xfId="9347"/>
    <cellStyle name="40% - Accent4 4 2 2 2 2 4 2" xfId="9348"/>
    <cellStyle name="40% - Accent4 4 2 2 2 2 5" xfId="9349"/>
    <cellStyle name="40% - Accent4 4 2 2 2 3" xfId="9350"/>
    <cellStyle name="40% - Accent4 4 2 2 2 3 2" xfId="9351"/>
    <cellStyle name="40% - Accent4 4 2 2 2 3 2 2" xfId="9352"/>
    <cellStyle name="40% - Accent4 4 2 2 2 3 3" xfId="9353"/>
    <cellStyle name="40% - Accent4 4 2 2 2 4" xfId="9354"/>
    <cellStyle name="40% - Accent4 4 2 2 2 4 2" xfId="9355"/>
    <cellStyle name="40% - Accent4 4 2 2 2 5" xfId="9356"/>
    <cellStyle name="40% - Accent4 4 2 2 2 5 2" xfId="9357"/>
    <cellStyle name="40% - Accent4 4 2 2 2 6" xfId="9358"/>
    <cellStyle name="40% - Accent4 4 2 2 3" xfId="9359"/>
    <cellStyle name="40% - Accent4 4 2 2 3 2" xfId="9360"/>
    <cellStyle name="40% - Accent4 4 2 2 3 2 2" xfId="9361"/>
    <cellStyle name="40% - Accent4 4 2 2 3 2 2 2" xfId="9362"/>
    <cellStyle name="40% - Accent4 4 2 2 3 2 3" xfId="9363"/>
    <cellStyle name="40% - Accent4 4 2 2 3 3" xfId="9364"/>
    <cellStyle name="40% - Accent4 4 2 2 3 3 2" xfId="9365"/>
    <cellStyle name="40% - Accent4 4 2 2 3 4" xfId="9366"/>
    <cellStyle name="40% - Accent4 4 2 2 3 4 2" xfId="9367"/>
    <cellStyle name="40% - Accent4 4 2 2 3 5" xfId="9368"/>
    <cellStyle name="40% - Accent4 4 2 2 4" xfId="9369"/>
    <cellStyle name="40% - Accent4 4 2 2 4 2" xfId="9370"/>
    <cellStyle name="40% - Accent4 4 2 2 4 2 2" xfId="9371"/>
    <cellStyle name="40% - Accent4 4 2 2 4 3" xfId="9372"/>
    <cellStyle name="40% - Accent4 4 2 2 5" xfId="9373"/>
    <cellStyle name="40% - Accent4 4 2 2 5 2" xfId="9374"/>
    <cellStyle name="40% - Accent4 4 2 2 6" xfId="9375"/>
    <cellStyle name="40% - Accent4 4 2 2 6 2" xfId="9376"/>
    <cellStyle name="40% - Accent4 4 2 2 7" xfId="9377"/>
    <cellStyle name="40% - Accent4 4 2 3" xfId="9378"/>
    <cellStyle name="40% - Accent4 4 2 3 2" xfId="9379"/>
    <cellStyle name="40% - Accent4 4 2 3 2 2" xfId="9380"/>
    <cellStyle name="40% - Accent4 4 2 3 2 2 2" xfId="9381"/>
    <cellStyle name="40% - Accent4 4 2 3 2 2 2 2" xfId="9382"/>
    <cellStyle name="40% - Accent4 4 2 3 2 2 3" xfId="9383"/>
    <cellStyle name="40% - Accent4 4 2 3 2 3" xfId="9384"/>
    <cellStyle name="40% - Accent4 4 2 3 2 3 2" xfId="9385"/>
    <cellStyle name="40% - Accent4 4 2 3 2 4" xfId="9386"/>
    <cellStyle name="40% - Accent4 4 2 3 2 4 2" xfId="9387"/>
    <cellStyle name="40% - Accent4 4 2 3 2 5" xfId="9388"/>
    <cellStyle name="40% - Accent4 4 2 3 3" xfId="9389"/>
    <cellStyle name="40% - Accent4 4 2 3 3 2" xfId="9390"/>
    <cellStyle name="40% - Accent4 4 2 3 3 2 2" xfId="9391"/>
    <cellStyle name="40% - Accent4 4 2 3 3 3" xfId="9392"/>
    <cellStyle name="40% - Accent4 4 2 3 4" xfId="9393"/>
    <cellStyle name="40% - Accent4 4 2 3 4 2" xfId="9394"/>
    <cellStyle name="40% - Accent4 4 2 3 5" xfId="9395"/>
    <cellStyle name="40% - Accent4 4 2 3 5 2" xfId="9396"/>
    <cellStyle name="40% - Accent4 4 2 3 6" xfId="9397"/>
    <cellStyle name="40% - Accent4 4 2 4" xfId="9398"/>
    <cellStyle name="40% - Accent4 4 2 4 2" xfId="9399"/>
    <cellStyle name="40% - Accent4 4 2 4 2 2" xfId="9400"/>
    <cellStyle name="40% - Accent4 4 2 4 2 2 2" xfId="9401"/>
    <cellStyle name="40% - Accent4 4 2 4 2 3" xfId="9402"/>
    <cellStyle name="40% - Accent4 4 2 4 3" xfId="9403"/>
    <cellStyle name="40% - Accent4 4 2 4 3 2" xfId="9404"/>
    <cellStyle name="40% - Accent4 4 2 4 4" xfId="9405"/>
    <cellStyle name="40% - Accent4 4 2 4 4 2" xfId="9406"/>
    <cellStyle name="40% - Accent4 4 2 4 5" xfId="9407"/>
    <cellStyle name="40% - Accent4 4 2 5" xfId="9408"/>
    <cellStyle name="40% - Accent4 4 2 5 2" xfId="9409"/>
    <cellStyle name="40% - Accent4 4 2 5 2 2" xfId="9410"/>
    <cellStyle name="40% - Accent4 4 2 5 3" xfId="9411"/>
    <cellStyle name="40% - Accent4 4 2 6" xfId="9412"/>
    <cellStyle name="40% - Accent4 4 2 6 2" xfId="9413"/>
    <cellStyle name="40% - Accent4 4 2 7" xfId="9414"/>
    <cellStyle name="40% - Accent4 4 2 7 2" xfId="9415"/>
    <cellStyle name="40% - Accent4 4 2 8" xfId="9416"/>
    <cellStyle name="40% - Accent4 4 3" xfId="9417"/>
    <cellStyle name="40% - Accent4 4 3 2" xfId="9418"/>
    <cellStyle name="40% - Accent4 4 3 2 2" xfId="9419"/>
    <cellStyle name="40% - Accent4 4 3 2 2 2" xfId="9420"/>
    <cellStyle name="40% - Accent4 4 3 2 2 2 2" xfId="9421"/>
    <cellStyle name="40% - Accent4 4 3 2 2 2 2 2" xfId="9422"/>
    <cellStyle name="40% - Accent4 4 3 2 2 2 3" xfId="9423"/>
    <cellStyle name="40% - Accent4 4 3 2 2 3" xfId="9424"/>
    <cellStyle name="40% - Accent4 4 3 2 2 3 2" xfId="9425"/>
    <cellStyle name="40% - Accent4 4 3 2 2 4" xfId="9426"/>
    <cellStyle name="40% - Accent4 4 3 2 2 4 2" xfId="9427"/>
    <cellStyle name="40% - Accent4 4 3 2 2 5" xfId="9428"/>
    <cellStyle name="40% - Accent4 4 3 2 3" xfId="9429"/>
    <cellStyle name="40% - Accent4 4 3 2 3 2" xfId="9430"/>
    <cellStyle name="40% - Accent4 4 3 2 3 2 2" xfId="9431"/>
    <cellStyle name="40% - Accent4 4 3 2 3 3" xfId="9432"/>
    <cellStyle name="40% - Accent4 4 3 2 4" xfId="9433"/>
    <cellStyle name="40% - Accent4 4 3 2 4 2" xfId="9434"/>
    <cellStyle name="40% - Accent4 4 3 2 5" xfId="9435"/>
    <cellStyle name="40% - Accent4 4 3 2 5 2" xfId="9436"/>
    <cellStyle name="40% - Accent4 4 3 2 6" xfId="9437"/>
    <cellStyle name="40% - Accent4 4 3 3" xfId="9438"/>
    <cellStyle name="40% - Accent4 4 3 3 2" xfId="9439"/>
    <cellStyle name="40% - Accent4 4 3 3 2 2" xfId="9440"/>
    <cellStyle name="40% - Accent4 4 3 3 2 2 2" xfId="9441"/>
    <cellStyle name="40% - Accent4 4 3 3 2 3" xfId="9442"/>
    <cellStyle name="40% - Accent4 4 3 3 3" xfId="9443"/>
    <cellStyle name="40% - Accent4 4 3 3 3 2" xfId="9444"/>
    <cellStyle name="40% - Accent4 4 3 3 4" xfId="9445"/>
    <cellStyle name="40% - Accent4 4 3 3 4 2" xfId="9446"/>
    <cellStyle name="40% - Accent4 4 3 3 5" xfId="9447"/>
    <cellStyle name="40% - Accent4 4 3 4" xfId="9448"/>
    <cellStyle name="40% - Accent4 4 3 4 2" xfId="9449"/>
    <cellStyle name="40% - Accent4 4 3 4 2 2" xfId="9450"/>
    <cellStyle name="40% - Accent4 4 3 4 3" xfId="9451"/>
    <cellStyle name="40% - Accent4 4 3 5" xfId="9452"/>
    <cellStyle name="40% - Accent4 4 3 5 2" xfId="9453"/>
    <cellStyle name="40% - Accent4 4 3 6" xfId="9454"/>
    <cellStyle name="40% - Accent4 4 3 6 2" xfId="9455"/>
    <cellStyle name="40% - Accent4 4 3 7" xfId="9456"/>
    <cellStyle name="40% - Accent4 4 4" xfId="9457"/>
    <cellStyle name="40% - Accent4 4 4 2" xfId="9458"/>
    <cellStyle name="40% - Accent4 4 4 2 2" xfId="9459"/>
    <cellStyle name="40% - Accent4 4 4 2 2 2" xfId="9460"/>
    <cellStyle name="40% - Accent4 4 4 2 2 2 2" xfId="9461"/>
    <cellStyle name="40% - Accent4 4 4 2 2 3" xfId="9462"/>
    <cellStyle name="40% - Accent4 4 4 2 3" xfId="9463"/>
    <cellStyle name="40% - Accent4 4 4 2 3 2" xfId="9464"/>
    <cellStyle name="40% - Accent4 4 4 2 4" xfId="9465"/>
    <cellStyle name="40% - Accent4 4 4 2 4 2" xfId="9466"/>
    <cellStyle name="40% - Accent4 4 4 2 5" xfId="9467"/>
    <cellStyle name="40% - Accent4 4 4 3" xfId="9468"/>
    <cellStyle name="40% - Accent4 4 4 3 2" xfId="9469"/>
    <cellStyle name="40% - Accent4 4 4 3 2 2" xfId="9470"/>
    <cellStyle name="40% - Accent4 4 4 3 3" xfId="9471"/>
    <cellStyle name="40% - Accent4 4 4 4" xfId="9472"/>
    <cellStyle name="40% - Accent4 4 4 4 2" xfId="9473"/>
    <cellStyle name="40% - Accent4 4 4 5" xfId="9474"/>
    <cellStyle name="40% - Accent4 4 4 5 2" xfId="9475"/>
    <cellStyle name="40% - Accent4 4 4 6" xfId="9476"/>
    <cellStyle name="40% - Accent4 4 5" xfId="9477"/>
    <cellStyle name="40% - Accent4 4 5 2" xfId="9478"/>
    <cellStyle name="40% - Accent4 4 5 2 2" xfId="9479"/>
    <cellStyle name="40% - Accent4 4 5 2 2 2" xfId="9480"/>
    <cellStyle name="40% - Accent4 4 5 2 3" xfId="9481"/>
    <cellStyle name="40% - Accent4 4 5 3" xfId="9482"/>
    <cellStyle name="40% - Accent4 4 5 3 2" xfId="9483"/>
    <cellStyle name="40% - Accent4 4 5 4" xfId="9484"/>
    <cellStyle name="40% - Accent4 4 5 4 2" xfId="9485"/>
    <cellStyle name="40% - Accent4 4 5 5" xfId="9486"/>
    <cellStyle name="40% - Accent4 4 6" xfId="9487"/>
    <cellStyle name="40% - Accent4 4 6 2" xfId="9488"/>
    <cellStyle name="40% - Accent4 4 6 2 2" xfId="9489"/>
    <cellStyle name="40% - Accent4 4 6 3" xfId="9490"/>
    <cellStyle name="40% - Accent4 4 7" xfId="9491"/>
    <cellStyle name="40% - Accent4 4 7 2" xfId="9492"/>
    <cellStyle name="40% - Accent4 4 8" xfId="9493"/>
    <cellStyle name="40% - Accent4 4 8 2" xfId="9494"/>
    <cellStyle name="40% - Accent4 4 9" xfId="9495"/>
    <cellStyle name="40% - Accent4 5" xfId="9496"/>
    <cellStyle name="40% - Accent4 5 2" xfId="9497"/>
    <cellStyle name="40% - Accent4 5 2 2" xfId="9498"/>
    <cellStyle name="40% - Accent4 5 2 2 2" xfId="9499"/>
    <cellStyle name="40% - Accent4 5 2 2 2 2" xfId="9500"/>
    <cellStyle name="40% - Accent4 5 2 2 2 2 2" xfId="9501"/>
    <cellStyle name="40% - Accent4 5 2 2 2 2 2 2" xfId="9502"/>
    <cellStyle name="40% - Accent4 5 2 2 2 2 3" xfId="9503"/>
    <cellStyle name="40% - Accent4 5 2 2 2 3" xfId="9504"/>
    <cellStyle name="40% - Accent4 5 2 2 2 3 2" xfId="9505"/>
    <cellStyle name="40% - Accent4 5 2 2 2 4" xfId="9506"/>
    <cellStyle name="40% - Accent4 5 2 2 2 4 2" xfId="9507"/>
    <cellStyle name="40% - Accent4 5 2 2 2 5" xfId="9508"/>
    <cellStyle name="40% - Accent4 5 2 2 3" xfId="9509"/>
    <cellStyle name="40% - Accent4 5 2 2 3 2" xfId="9510"/>
    <cellStyle name="40% - Accent4 5 2 2 3 2 2" xfId="9511"/>
    <cellStyle name="40% - Accent4 5 2 2 3 3" xfId="9512"/>
    <cellStyle name="40% - Accent4 5 2 2 4" xfId="9513"/>
    <cellStyle name="40% - Accent4 5 2 2 4 2" xfId="9514"/>
    <cellStyle name="40% - Accent4 5 2 2 5" xfId="9515"/>
    <cellStyle name="40% - Accent4 5 2 2 5 2" xfId="9516"/>
    <cellStyle name="40% - Accent4 5 2 2 6" xfId="9517"/>
    <cellStyle name="40% - Accent4 5 2 3" xfId="9518"/>
    <cellStyle name="40% - Accent4 5 2 3 2" xfId="9519"/>
    <cellStyle name="40% - Accent4 5 2 3 2 2" xfId="9520"/>
    <cellStyle name="40% - Accent4 5 2 3 2 2 2" xfId="9521"/>
    <cellStyle name="40% - Accent4 5 2 3 2 3" xfId="9522"/>
    <cellStyle name="40% - Accent4 5 2 3 3" xfId="9523"/>
    <cellStyle name="40% - Accent4 5 2 3 3 2" xfId="9524"/>
    <cellStyle name="40% - Accent4 5 2 3 4" xfId="9525"/>
    <cellStyle name="40% - Accent4 5 2 3 4 2" xfId="9526"/>
    <cellStyle name="40% - Accent4 5 2 3 5" xfId="9527"/>
    <cellStyle name="40% - Accent4 5 2 4" xfId="9528"/>
    <cellStyle name="40% - Accent4 5 2 4 2" xfId="9529"/>
    <cellStyle name="40% - Accent4 5 2 4 2 2" xfId="9530"/>
    <cellStyle name="40% - Accent4 5 2 4 3" xfId="9531"/>
    <cellStyle name="40% - Accent4 5 2 5" xfId="9532"/>
    <cellStyle name="40% - Accent4 5 2 5 2" xfId="9533"/>
    <cellStyle name="40% - Accent4 5 2 6" xfId="9534"/>
    <cellStyle name="40% - Accent4 5 2 6 2" xfId="9535"/>
    <cellStyle name="40% - Accent4 5 2 7" xfId="9536"/>
    <cellStyle name="40% - Accent4 5 3" xfId="9537"/>
    <cellStyle name="40% - Accent4 5 3 2" xfId="9538"/>
    <cellStyle name="40% - Accent4 5 3 2 2" xfId="9539"/>
    <cellStyle name="40% - Accent4 5 3 2 2 2" xfId="9540"/>
    <cellStyle name="40% - Accent4 5 3 2 2 2 2" xfId="9541"/>
    <cellStyle name="40% - Accent4 5 3 2 2 3" xfId="9542"/>
    <cellStyle name="40% - Accent4 5 3 2 3" xfId="9543"/>
    <cellStyle name="40% - Accent4 5 3 2 3 2" xfId="9544"/>
    <cellStyle name="40% - Accent4 5 3 2 4" xfId="9545"/>
    <cellStyle name="40% - Accent4 5 3 2 4 2" xfId="9546"/>
    <cellStyle name="40% - Accent4 5 3 2 5" xfId="9547"/>
    <cellStyle name="40% - Accent4 5 3 3" xfId="9548"/>
    <cellStyle name="40% - Accent4 5 3 3 2" xfId="9549"/>
    <cellStyle name="40% - Accent4 5 3 3 2 2" xfId="9550"/>
    <cellStyle name="40% - Accent4 5 3 3 3" xfId="9551"/>
    <cellStyle name="40% - Accent4 5 3 4" xfId="9552"/>
    <cellStyle name="40% - Accent4 5 3 4 2" xfId="9553"/>
    <cellStyle name="40% - Accent4 5 3 5" xfId="9554"/>
    <cellStyle name="40% - Accent4 5 3 5 2" xfId="9555"/>
    <cellStyle name="40% - Accent4 5 3 6" xfId="9556"/>
    <cellStyle name="40% - Accent4 5 4" xfId="9557"/>
    <cellStyle name="40% - Accent4 5 4 2" xfId="9558"/>
    <cellStyle name="40% - Accent4 5 4 2 2" xfId="9559"/>
    <cellStyle name="40% - Accent4 5 4 2 2 2" xfId="9560"/>
    <cellStyle name="40% - Accent4 5 4 2 3" xfId="9561"/>
    <cellStyle name="40% - Accent4 5 4 3" xfId="9562"/>
    <cellStyle name="40% - Accent4 5 4 3 2" xfId="9563"/>
    <cellStyle name="40% - Accent4 5 4 4" xfId="9564"/>
    <cellStyle name="40% - Accent4 5 4 4 2" xfId="9565"/>
    <cellStyle name="40% - Accent4 5 4 5" xfId="9566"/>
    <cellStyle name="40% - Accent4 5 5" xfId="9567"/>
    <cellStyle name="40% - Accent4 5 5 2" xfId="9568"/>
    <cellStyle name="40% - Accent4 5 5 2 2" xfId="9569"/>
    <cellStyle name="40% - Accent4 5 5 3" xfId="9570"/>
    <cellStyle name="40% - Accent4 5 6" xfId="9571"/>
    <cellStyle name="40% - Accent4 5 6 2" xfId="9572"/>
    <cellStyle name="40% - Accent4 5 7" xfId="9573"/>
    <cellStyle name="40% - Accent4 5 7 2" xfId="9574"/>
    <cellStyle name="40% - Accent4 5 8" xfId="9575"/>
    <cellStyle name="40% - Accent4 6" xfId="9576"/>
    <cellStyle name="40% - Accent4 6 2" xfId="9577"/>
    <cellStyle name="40% - Accent4 6 2 2" xfId="9578"/>
    <cellStyle name="40% - Accent4 6 2 2 2" xfId="9579"/>
    <cellStyle name="40% - Accent4 6 2 2 2 2" xfId="9580"/>
    <cellStyle name="40% - Accent4 6 2 2 2 2 2" xfId="9581"/>
    <cellStyle name="40% - Accent4 6 2 2 2 3" xfId="9582"/>
    <cellStyle name="40% - Accent4 6 2 2 3" xfId="9583"/>
    <cellStyle name="40% - Accent4 6 2 2 3 2" xfId="9584"/>
    <cellStyle name="40% - Accent4 6 2 2 4" xfId="9585"/>
    <cellStyle name="40% - Accent4 6 2 2 4 2" xfId="9586"/>
    <cellStyle name="40% - Accent4 6 2 2 5" xfId="9587"/>
    <cellStyle name="40% - Accent4 6 2 3" xfId="9588"/>
    <cellStyle name="40% - Accent4 6 2 3 2" xfId="9589"/>
    <cellStyle name="40% - Accent4 6 2 3 2 2" xfId="9590"/>
    <cellStyle name="40% - Accent4 6 2 3 3" xfId="9591"/>
    <cellStyle name="40% - Accent4 6 2 4" xfId="9592"/>
    <cellStyle name="40% - Accent4 6 2 4 2" xfId="9593"/>
    <cellStyle name="40% - Accent4 6 2 5" xfId="9594"/>
    <cellStyle name="40% - Accent4 6 2 5 2" xfId="9595"/>
    <cellStyle name="40% - Accent4 6 2 6" xfId="9596"/>
    <cellStyle name="40% - Accent4 6 3" xfId="9597"/>
    <cellStyle name="40% - Accent4 6 3 2" xfId="9598"/>
    <cellStyle name="40% - Accent4 6 3 2 2" xfId="9599"/>
    <cellStyle name="40% - Accent4 6 3 2 2 2" xfId="9600"/>
    <cellStyle name="40% - Accent4 6 3 2 3" xfId="9601"/>
    <cellStyle name="40% - Accent4 6 3 3" xfId="9602"/>
    <cellStyle name="40% - Accent4 6 3 3 2" xfId="9603"/>
    <cellStyle name="40% - Accent4 6 3 4" xfId="9604"/>
    <cellStyle name="40% - Accent4 6 3 4 2" xfId="9605"/>
    <cellStyle name="40% - Accent4 6 3 5" xfId="9606"/>
    <cellStyle name="40% - Accent4 6 4" xfId="9607"/>
    <cellStyle name="40% - Accent4 6 4 2" xfId="9608"/>
    <cellStyle name="40% - Accent4 6 4 2 2" xfId="9609"/>
    <cellStyle name="40% - Accent4 6 4 3" xfId="9610"/>
    <cellStyle name="40% - Accent4 6 5" xfId="9611"/>
    <cellStyle name="40% - Accent4 6 5 2" xfId="9612"/>
    <cellStyle name="40% - Accent4 6 6" xfId="9613"/>
    <cellStyle name="40% - Accent4 6 6 2" xfId="9614"/>
    <cellStyle name="40% - Accent4 6 7" xfId="9615"/>
    <cellStyle name="40% - Accent4 7" xfId="9616"/>
    <cellStyle name="40% - Accent4 7 2" xfId="9617"/>
    <cellStyle name="40% - Accent4 7 2 2" xfId="9618"/>
    <cellStyle name="40% - Accent4 7 2 2 2" xfId="9619"/>
    <cellStyle name="40% - Accent4 7 2 2 2 2" xfId="9620"/>
    <cellStyle name="40% - Accent4 7 2 2 3" xfId="9621"/>
    <cellStyle name="40% - Accent4 7 2 3" xfId="9622"/>
    <cellStyle name="40% - Accent4 7 2 3 2" xfId="9623"/>
    <cellStyle name="40% - Accent4 7 2 4" xfId="9624"/>
    <cellStyle name="40% - Accent4 7 2 4 2" xfId="9625"/>
    <cellStyle name="40% - Accent4 7 2 5" xfId="9626"/>
    <cellStyle name="40% - Accent4 7 3" xfId="9627"/>
    <cellStyle name="40% - Accent4 7 3 2" xfId="9628"/>
    <cellStyle name="40% - Accent4 7 3 2 2" xfId="9629"/>
    <cellStyle name="40% - Accent4 7 3 3" xfId="9630"/>
    <cellStyle name="40% - Accent4 7 4" xfId="9631"/>
    <cellStyle name="40% - Accent4 7 4 2" xfId="9632"/>
    <cellStyle name="40% - Accent4 7 5" xfId="9633"/>
    <cellStyle name="40% - Accent4 7 5 2" xfId="9634"/>
    <cellStyle name="40% - Accent4 7 6" xfId="9635"/>
    <cellStyle name="40% - Accent4 8" xfId="9636"/>
    <cellStyle name="40% - Accent4 8 2" xfId="9637"/>
    <cellStyle name="40% - Accent4 8 2 2" xfId="9638"/>
    <cellStyle name="40% - Accent4 8 2 2 2" xfId="9639"/>
    <cellStyle name="40% - Accent4 8 2 3" xfId="9640"/>
    <cellStyle name="40% - Accent4 8 3" xfId="9641"/>
    <cellStyle name="40% - Accent4 8 3 2" xfId="9642"/>
    <cellStyle name="40% - Accent4 8 4" xfId="9643"/>
    <cellStyle name="40% - Accent4 8 4 2" xfId="9644"/>
    <cellStyle name="40% - Accent4 8 5" xfId="9645"/>
    <cellStyle name="40% - Accent4 9" xfId="9646"/>
    <cellStyle name="40% - Accent4 9 2" xfId="9647"/>
    <cellStyle name="40% - Accent4 9 2 2" xfId="9648"/>
    <cellStyle name="40% - Accent4 9 3" xfId="9649"/>
    <cellStyle name="40% - Accent5 10" xfId="9650"/>
    <cellStyle name="40% - Accent5 10 2" xfId="9651"/>
    <cellStyle name="40% - Accent5 11" xfId="9652"/>
    <cellStyle name="40% - Accent5 11 2" xfId="9653"/>
    <cellStyle name="40% - Accent5 12" xfId="9654"/>
    <cellStyle name="40% - Accent5 2" xfId="9655"/>
    <cellStyle name="40% - Accent5 2 10" xfId="9656"/>
    <cellStyle name="40% - Accent5 2 2" xfId="9657"/>
    <cellStyle name="40% - Accent5 2 2 2" xfId="9658"/>
    <cellStyle name="40% - Accent5 2 2 2 2" xfId="9659"/>
    <cellStyle name="40% - Accent5 2 2 2 2 2" xfId="9660"/>
    <cellStyle name="40% - Accent5 2 2 2 2 2 2" xfId="9661"/>
    <cellStyle name="40% - Accent5 2 2 2 2 2 2 2" xfId="9662"/>
    <cellStyle name="40% - Accent5 2 2 2 2 2 2 2 2" xfId="9663"/>
    <cellStyle name="40% - Accent5 2 2 2 2 2 2 2 2 2" xfId="9664"/>
    <cellStyle name="40% - Accent5 2 2 2 2 2 2 2 3" xfId="9665"/>
    <cellStyle name="40% - Accent5 2 2 2 2 2 2 3" xfId="9666"/>
    <cellStyle name="40% - Accent5 2 2 2 2 2 2 3 2" xfId="9667"/>
    <cellStyle name="40% - Accent5 2 2 2 2 2 2 4" xfId="9668"/>
    <cellStyle name="40% - Accent5 2 2 2 2 2 2 4 2" xfId="9669"/>
    <cellStyle name="40% - Accent5 2 2 2 2 2 2 5" xfId="9670"/>
    <cellStyle name="40% - Accent5 2 2 2 2 2 3" xfId="9671"/>
    <cellStyle name="40% - Accent5 2 2 2 2 2 3 2" xfId="9672"/>
    <cellStyle name="40% - Accent5 2 2 2 2 2 3 2 2" xfId="9673"/>
    <cellStyle name="40% - Accent5 2 2 2 2 2 3 3" xfId="9674"/>
    <cellStyle name="40% - Accent5 2 2 2 2 2 4" xfId="9675"/>
    <cellStyle name="40% - Accent5 2 2 2 2 2 4 2" xfId="9676"/>
    <cellStyle name="40% - Accent5 2 2 2 2 2 5" xfId="9677"/>
    <cellStyle name="40% - Accent5 2 2 2 2 2 5 2" xfId="9678"/>
    <cellStyle name="40% - Accent5 2 2 2 2 2 6" xfId="9679"/>
    <cellStyle name="40% - Accent5 2 2 2 2 3" xfId="9680"/>
    <cellStyle name="40% - Accent5 2 2 2 2 3 2" xfId="9681"/>
    <cellStyle name="40% - Accent5 2 2 2 2 3 2 2" xfId="9682"/>
    <cellStyle name="40% - Accent5 2 2 2 2 3 2 2 2" xfId="9683"/>
    <cellStyle name="40% - Accent5 2 2 2 2 3 2 3" xfId="9684"/>
    <cellStyle name="40% - Accent5 2 2 2 2 3 3" xfId="9685"/>
    <cellStyle name="40% - Accent5 2 2 2 2 3 3 2" xfId="9686"/>
    <cellStyle name="40% - Accent5 2 2 2 2 3 4" xfId="9687"/>
    <cellStyle name="40% - Accent5 2 2 2 2 3 4 2" xfId="9688"/>
    <cellStyle name="40% - Accent5 2 2 2 2 3 5" xfId="9689"/>
    <cellStyle name="40% - Accent5 2 2 2 2 4" xfId="9690"/>
    <cellStyle name="40% - Accent5 2 2 2 2 4 2" xfId="9691"/>
    <cellStyle name="40% - Accent5 2 2 2 2 4 2 2" xfId="9692"/>
    <cellStyle name="40% - Accent5 2 2 2 2 4 3" xfId="9693"/>
    <cellStyle name="40% - Accent5 2 2 2 2 5" xfId="9694"/>
    <cellStyle name="40% - Accent5 2 2 2 2 5 2" xfId="9695"/>
    <cellStyle name="40% - Accent5 2 2 2 2 6" xfId="9696"/>
    <cellStyle name="40% - Accent5 2 2 2 2 6 2" xfId="9697"/>
    <cellStyle name="40% - Accent5 2 2 2 2 7" xfId="9698"/>
    <cellStyle name="40% - Accent5 2 2 2 3" xfId="9699"/>
    <cellStyle name="40% - Accent5 2 2 2 3 2" xfId="9700"/>
    <cellStyle name="40% - Accent5 2 2 2 3 2 2" xfId="9701"/>
    <cellStyle name="40% - Accent5 2 2 2 3 2 2 2" xfId="9702"/>
    <cellStyle name="40% - Accent5 2 2 2 3 2 2 2 2" xfId="9703"/>
    <cellStyle name="40% - Accent5 2 2 2 3 2 2 3" xfId="9704"/>
    <cellStyle name="40% - Accent5 2 2 2 3 2 3" xfId="9705"/>
    <cellStyle name="40% - Accent5 2 2 2 3 2 3 2" xfId="9706"/>
    <cellStyle name="40% - Accent5 2 2 2 3 2 4" xfId="9707"/>
    <cellStyle name="40% - Accent5 2 2 2 3 2 4 2" xfId="9708"/>
    <cellStyle name="40% - Accent5 2 2 2 3 2 5" xfId="9709"/>
    <cellStyle name="40% - Accent5 2 2 2 3 3" xfId="9710"/>
    <cellStyle name="40% - Accent5 2 2 2 3 3 2" xfId="9711"/>
    <cellStyle name="40% - Accent5 2 2 2 3 3 2 2" xfId="9712"/>
    <cellStyle name="40% - Accent5 2 2 2 3 3 3" xfId="9713"/>
    <cellStyle name="40% - Accent5 2 2 2 3 4" xfId="9714"/>
    <cellStyle name="40% - Accent5 2 2 2 3 4 2" xfId="9715"/>
    <cellStyle name="40% - Accent5 2 2 2 3 5" xfId="9716"/>
    <cellStyle name="40% - Accent5 2 2 2 3 5 2" xfId="9717"/>
    <cellStyle name="40% - Accent5 2 2 2 3 6" xfId="9718"/>
    <cellStyle name="40% - Accent5 2 2 2 4" xfId="9719"/>
    <cellStyle name="40% - Accent5 2 2 2 4 2" xfId="9720"/>
    <cellStyle name="40% - Accent5 2 2 2 4 2 2" xfId="9721"/>
    <cellStyle name="40% - Accent5 2 2 2 4 2 2 2" xfId="9722"/>
    <cellStyle name="40% - Accent5 2 2 2 4 2 3" xfId="9723"/>
    <cellStyle name="40% - Accent5 2 2 2 4 3" xfId="9724"/>
    <cellStyle name="40% - Accent5 2 2 2 4 3 2" xfId="9725"/>
    <cellStyle name="40% - Accent5 2 2 2 4 4" xfId="9726"/>
    <cellStyle name="40% - Accent5 2 2 2 4 4 2" xfId="9727"/>
    <cellStyle name="40% - Accent5 2 2 2 4 5" xfId="9728"/>
    <cellStyle name="40% - Accent5 2 2 2 5" xfId="9729"/>
    <cellStyle name="40% - Accent5 2 2 2 5 2" xfId="9730"/>
    <cellStyle name="40% - Accent5 2 2 2 5 2 2" xfId="9731"/>
    <cellStyle name="40% - Accent5 2 2 2 5 3" xfId="9732"/>
    <cellStyle name="40% - Accent5 2 2 2 6" xfId="9733"/>
    <cellStyle name="40% - Accent5 2 2 2 6 2" xfId="9734"/>
    <cellStyle name="40% - Accent5 2 2 2 7" xfId="9735"/>
    <cellStyle name="40% - Accent5 2 2 2 7 2" xfId="9736"/>
    <cellStyle name="40% - Accent5 2 2 2 8" xfId="9737"/>
    <cellStyle name="40% - Accent5 2 2 3" xfId="9738"/>
    <cellStyle name="40% - Accent5 2 2 3 2" xfId="9739"/>
    <cellStyle name="40% - Accent5 2 2 3 2 2" xfId="9740"/>
    <cellStyle name="40% - Accent5 2 2 3 2 2 2" xfId="9741"/>
    <cellStyle name="40% - Accent5 2 2 3 2 2 2 2" xfId="9742"/>
    <cellStyle name="40% - Accent5 2 2 3 2 2 2 2 2" xfId="9743"/>
    <cellStyle name="40% - Accent5 2 2 3 2 2 2 3" xfId="9744"/>
    <cellStyle name="40% - Accent5 2 2 3 2 2 3" xfId="9745"/>
    <cellStyle name="40% - Accent5 2 2 3 2 2 3 2" xfId="9746"/>
    <cellStyle name="40% - Accent5 2 2 3 2 2 4" xfId="9747"/>
    <cellStyle name="40% - Accent5 2 2 3 2 2 4 2" xfId="9748"/>
    <cellStyle name="40% - Accent5 2 2 3 2 2 5" xfId="9749"/>
    <cellStyle name="40% - Accent5 2 2 3 2 3" xfId="9750"/>
    <cellStyle name="40% - Accent5 2 2 3 2 3 2" xfId="9751"/>
    <cellStyle name="40% - Accent5 2 2 3 2 3 2 2" xfId="9752"/>
    <cellStyle name="40% - Accent5 2 2 3 2 3 3" xfId="9753"/>
    <cellStyle name="40% - Accent5 2 2 3 2 4" xfId="9754"/>
    <cellStyle name="40% - Accent5 2 2 3 2 4 2" xfId="9755"/>
    <cellStyle name="40% - Accent5 2 2 3 2 5" xfId="9756"/>
    <cellStyle name="40% - Accent5 2 2 3 2 5 2" xfId="9757"/>
    <cellStyle name="40% - Accent5 2 2 3 2 6" xfId="9758"/>
    <cellStyle name="40% - Accent5 2 2 3 3" xfId="9759"/>
    <cellStyle name="40% - Accent5 2 2 3 3 2" xfId="9760"/>
    <cellStyle name="40% - Accent5 2 2 3 3 2 2" xfId="9761"/>
    <cellStyle name="40% - Accent5 2 2 3 3 2 2 2" xfId="9762"/>
    <cellStyle name="40% - Accent5 2 2 3 3 2 3" xfId="9763"/>
    <cellStyle name="40% - Accent5 2 2 3 3 3" xfId="9764"/>
    <cellStyle name="40% - Accent5 2 2 3 3 3 2" xfId="9765"/>
    <cellStyle name="40% - Accent5 2 2 3 3 4" xfId="9766"/>
    <cellStyle name="40% - Accent5 2 2 3 3 4 2" xfId="9767"/>
    <cellStyle name="40% - Accent5 2 2 3 3 5" xfId="9768"/>
    <cellStyle name="40% - Accent5 2 2 3 4" xfId="9769"/>
    <cellStyle name="40% - Accent5 2 2 3 4 2" xfId="9770"/>
    <cellStyle name="40% - Accent5 2 2 3 4 2 2" xfId="9771"/>
    <cellStyle name="40% - Accent5 2 2 3 4 3" xfId="9772"/>
    <cellStyle name="40% - Accent5 2 2 3 5" xfId="9773"/>
    <cellStyle name="40% - Accent5 2 2 3 5 2" xfId="9774"/>
    <cellStyle name="40% - Accent5 2 2 3 6" xfId="9775"/>
    <cellStyle name="40% - Accent5 2 2 3 6 2" xfId="9776"/>
    <cellStyle name="40% - Accent5 2 2 3 7" xfId="9777"/>
    <cellStyle name="40% - Accent5 2 2 4" xfId="9778"/>
    <cellStyle name="40% - Accent5 2 2 4 2" xfId="9779"/>
    <cellStyle name="40% - Accent5 2 2 4 2 2" xfId="9780"/>
    <cellStyle name="40% - Accent5 2 2 4 2 2 2" xfId="9781"/>
    <cellStyle name="40% - Accent5 2 2 4 2 2 2 2" xfId="9782"/>
    <cellStyle name="40% - Accent5 2 2 4 2 2 3" xfId="9783"/>
    <cellStyle name="40% - Accent5 2 2 4 2 3" xfId="9784"/>
    <cellStyle name="40% - Accent5 2 2 4 2 3 2" xfId="9785"/>
    <cellStyle name="40% - Accent5 2 2 4 2 4" xfId="9786"/>
    <cellStyle name="40% - Accent5 2 2 4 2 4 2" xfId="9787"/>
    <cellStyle name="40% - Accent5 2 2 4 2 5" xfId="9788"/>
    <cellStyle name="40% - Accent5 2 2 4 3" xfId="9789"/>
    <cellStyle name="40% - Accent5 2 2 4 3 2" xfId="9790"/>
    <cellStyle name="40% - Accent5 2 2 4 3 2 2" xfId="9791"/>
    <cellStyle name="40% - Accent5 2 2 4 3 3" xfId="9792"/>
    <cellStyle name="40% - Accent5 2 2 4 4" xfId="9793"/>
    <cellStyle name="40% - Accent5 2 2 4 4 2" xfId="9794"/>
    <cellStyle name="40% - Accent5 2 2 4 5" xfId="9795"/>
    <cellStyle name="40% - Accent5 2 2 4 5 2" xfId="9796"/>
    <cellStyle name="40% - Accent5 2 2 4 6" xfId="9797"/>
    <cellStyle name="40% - Accent5 2 2 5" xfId="9798"/>
    <cellStyle name="40% - Accent5 2 2 5 2" xfId="9799"/>
    <cellStyle name="40% - Accent5 2 2 5 2 2" xfId="9800"/>
    <cellStyle name="40% - Accent5 2 2 5 2 2 2" xfId="9801"/>
    <cellStyle name="40% - Accent5 2 2 5 2 3" xfId="9802"/>
    <cellStyle name="40% - Accent5 2 2 5 3" xfId="9803"/>
    <cellStyle name="40% - Accent5 2 2 5 3 2" xfId="9804"/>
    <cellStyle name="40% - Accent5 2 2 5 4" xfId="9805"/>
    <cellStyle name="40% - Accent5 2 2 5 4 2" xfId="9806"/>
    <cellStyle name="40% - Accent5 2 2 5 5" xfId="9807"/>
    <cellStyle name="40% - Accent5 2 2 6" xfId="9808"/>
    <cellStyle name="40% - Accent5 2 2 6 2" xfId="9809"/>
    <cellStyle name="40% - Accent5 2 2 6 2 2" xfId="9810"/>
    <cellStyle name="40% - Accent5 2 2 6 3" xfId="9811"/>
    <cellStyle name="40% - Accent5 2 2 7" xfId="9812"/>
    <cellStyle name="40% - Accent5 2 2 7 2" xfId="9813"/>
    <cellStyle name="40% - Accent5 2 2 8" xfId="9814"/>
    <cellStyle name="40% - Accent5 2 2 8 2" xfId="9815"/>
    <cellStyle name="40% - Accent5 2 2 9" xfId="9816"/>
    <cellStyle name="40% - Accent5 2 3" xfId="9817"/>
    <cellStyle name="40% - Accent5 2 3 2" xfId="9818"/>
    <cellStyle name="40% - Accent5 2 3 2 2" xfId="9819"/>
    <cellStyle name="40% - Accent5 2 3 2 2 2" xfId="9820"/>
    <cellStyle name="40% - Accent5 2 3 2 2 2 2" xfId="9821"/>
    <cellStyle name="40% - Accent5 2 3 2 2 2 2 2" xfId="9822"/>
    <cellStyle name="40% - Accent5 2 3 2 2 2 2 2 2" xfId="9823"/>
    <cellStyle name="40% - Accent5 2 3 2 2 2 2 3" xfId="9824"/>
    <cellStyle name="40% - Accent5 2 3 2 2 2 3" xfId="9825"/>
    <cellStyle name="40% - Accent5 2 3 2 2 2 3 2" xfId="9826"/>
    <cellStyle name="40% - Accent5 2 3 2 2 2 4" xfId="9827"/>
    <cellStyle name="40% - Accent5 2 3 2 2 2 4 2" xfId="9828"/>
    <cellStyle name="40% - Accent5 2 3 2 2 2 5" xfId="9829"/>
    <cellStyle name="40% - Accent5 2 3 2 2 3" xfId="9830"/>
    <cellStyle name="40% - Accent5 2 3 2 2 3 2" xfId="9831"/>
    <cellStyle name="40% - Accent5 2 3 2 2 3 2 2" xfId="9832"/>
    <cellStyle name="40% - Accent5 2 3 2 2 3 3" xfId="9833"/>
    <cellStyle name="40% - Accent5 2 3 2 2 4" xfId="9834"/>
    <cellStyle name="40% - Accent5 2 3 2 2 4 2" xfId="9835"/>
    <cellStyle name="40% - Accent5 2 3 2 2 5" xfId="9836"/>
    <cellStyle name="40% - Accent5 2 3 2 2 5 2" xfId="9837"/>
    <cellStyle name="40% - Accent5 2 3 2 2 6" xfId="9838"/>
    <cellStyle name="40% - Accent5 2 3 2 3" xfId="9839"/>
    <cellStyle name="40% - Accent5 2 3 2 3 2" xfId="9840"/>
    <cellStyle name="40% - Accent5 2 3 2 3 2 2" xfId="9841"/>
    <cellStyle name="40% - Accent5 2 3 2 3 2 2 2" xfId="9842"/>
    <cellStyle name="40% - Accent5 2 3 2 3 2 3" xfId="9843"/>
    <cellStyle name="40% - Accent5 2 3 2 3 3" xfId="9844"/>
    <cellStyle name="40% - Accent5 2 3 2 3 3 2" xfId="9845"/>
    <cellStyle name="40% - Accent5 2 3 2 3 4" xfId="9846"/>
    <cellStyle name="40% - Accent5 2 3 2 3 4 2" xfId="9847"/>
    <cellStyle name="40% - Accent5 2 3 2 3 5" xfId="9848"/>
    <cellStyle name="40% - Accent5 2 3 2 4" xfId="9849"/>
    <cellStyle name="40% - Accent5 2 3 2 4 2" xfId="9850"/>
    <cellStyle name="40% - Accent5 2 3 2 4 2 2" xfId="9851"/>
    <cellStyle name="40% - Accent5 2 3 2 4 3" xfId="9852"/>
    <cellStyle name="40% - Accent5 2 3 2 5" xfId="9853"/>
    <cellStyle name="40% - Accent5 2 3 2 5 2" xfId="9854"/>
    <cellStyle name="40% - Accent5 2 3 2 6" xfId="9855"/>
    <cellStyle name="40% - Accent5 2 3 2 6 2" xfId="9856"/>
    <cellStyle name="40% - Accent5 2 3 2 7" xfId="9857"/>
    <cellStyle name="40% - Accent5 2 3 3" xfId="9858"/>
    <cellStyle name="40% - Accent5 2 3 3 2" xfId="9859"/>
    <cellStyle name="40% - Accent5 2 3 3 2 2" xfId="9860"/>
    <cellStyle name="40% - Accent5 2 3 3 2 2 2" xfId="9861"/>
    <cellStyle name="40% - Accent5 2 3 3 2 2 2 2" xfId="9862"/>
    <cellStyle name="40% - Accent5 2 3 3 2 2 3" xfId="9863"/>
    <cellStyle name="40% - Accent5 2 3 3 2 3" xfId="9864"/>
    <cellStyle name="40% - Accent5 2 3 3 2 3 2" xfId="9865"/>
    <cellStyle name="40% - Accent5 2 3 3 2 4" xfId="9866"/>
    <cellStyle name="40% - Accent5 2 3 3 2 4 2" xfId="9867"/>
    <cellStyle name="40% - Accent5 2 3 3 2 5" xfId="9868"/>
    <cellStyle name="40% - Accent5 2 3 3 3" xfId="9869"/>
    <cellStyle name="40% - Accent5 2 3 3 3 2" xfId="9870"/>
    <cellStyle name="40% - Accent5 2 3 3 3 2 2" xfId="9871"/>
    <cellStyle name="40% - Accent5 2 3 3 3 3" xfId="9872"/>
    <cellStyle name="40% - Accent5 2 3 3 4" xfId="9873"/>
    <cellStyle name="40% - Accent5 2 3 3 4 2" xfId="9874"/>
    <cellStyle name="40% - Accent5 2 3 3 5" xfId="9875"/>
    <cellStyle name="40% - Accent5 2 3 3 5 2" xfId="9876"/>
    <cellStyle name="40% - Accent5 2 3 3 6" xfId="9877"/>
    <cellStyle name="40% - Accent5 2 3 4" xfId="9878"/>
    <cellStyle name="40% - Accent5 2 3 4 2" xfId="9879"/>
    <cellStyle name="40% - Accent5 2 3 4 2 2" xfId="9880"/>
    <cellStyle name="40% - Accent5 2 3 4 2 2 2" xfId="9881"/>
    <cellStyle name="40% - Accent5 2 3 4 2 3" xfId="9882"/>
    <cellStyle name="40% - Accent5 2 3 4 3" xfId="9883"/>
    <cellStyle name="40% - Accent5 2 3 4 3 2" xfId="9884"/>
    <cellStyle name="40% - Accent5 2 3 4 4" xfId="9885"/>
    <cellStyle name="40% - Accent5 2 3 4 4 2" xfId="9886"/>
    <cellStyle name="40% - Accent5 2 3 4 5" xfId="9887"/>
    <cellStyle name="40% - Accent5 2 3 5" xfId="9888"/>
    <cellStyle name="40% - Accent5 2 3 5 2" xfId="9889"/>
    <cellStyle name="40% - Accent5 2 3 5 2 2" xfId="9890"/>
    <cellStyle name="40% - Accent5 2 3 5 3" xfId="9891"/>
    <cellStyle name="40% - Accent5 2 3 6" xfId="9892"/>
    <cellStyle name="40% - Accent5 2 3 6 2" xfId="9893"/>
    <cellStyle name="40% - Accent5 2 3 7" xfId="9894"/>
    <cellStyle name="40% - Accent5 2 3 7 2" xfId="9895"/>
    <cellStyle name="40% - Accent5 2 3 8" xfId="9896"/>
    <cellStyle name="40% - Accent5 2 4" xfId="9897"/>
    <cellStyle name="40% - Accent5 2 4 2" xfId="9898"/>
    <cellStyle name="40% - Accent5 2 4 2 2" xfId="9899"/>
    <cellStyle name="40% - Accent5 2 4 2 2 2" xfId="9900"/>
    <cellStyle name="40% - Accent5 2 4 2 2 2 2" xfId="9901"/>
    <cellStyle name="40% - Accent5 2 4 2 2 2 2 2" xfId="9902"/>
    <cellStyle name="40% - Accent5 2 4 2 2 2 3" xfId="9903"/>
    <cellStyle name="40% - Accent5 2 4 2 2 3" xfId="9904"/>
    <cellStyle name="40% - Accent5 2 4 2 2 3 2" xfId="9905"/>
    <cellStyle name="40% - Accent5 2 4 2 2 4" xfId="9906"/>
    <cellStyle name="40% - Accent5 2 4 2 2 4 2" xfId="9907"/>
    <cellStyle name="40% - Accent5 2 4 2 2 5" xfId="9908"/>
    <cellStyle name="40% - Accent5 2 4 2 3" xfId="9909"/>
    <cellStyle name="40% - Accent5 2 4 2 3 2" xfId="9910"/>
    <cellStyle name="40% - Accent5 2 4 2 3 2 2" xfId="9911"/>
    <cellStyle name="40% - Accent5 2 4 2 3 3" xfId="9912"/>
    <cellStyle name="40% - Accent5 2 4 2 4" xfId="9913"/>
    <cellStyle name="40% - Accent5 2 4 2 4 2" xfId="9914"/>
    <cellStyle name="40% - Accent5 2 4 2 5" xfId="9915"/>
    <cellStyle name="40% - Accent5 2 4 2 5 2" xfId="9916"/>
    <cellStyle name="40% - Accent5 2 4 2 6" xfId="9917"/>
    <cellStyle name="40% - Accent5 2 4 3" xfId="9918"/>
    <cellStyle name="40% - Accent5 2 4 3 2" xfId="9919"/>
    <cellStyle name="40% - Accent5 2 4 3 2 2" xfId="9920"/>
    <cellStyle name="40% - Accent5 2 4 3 2 2 2" xfId="9921"/>
    <cellStyle name="40% - Accent5 2 4 3 2 3" xfId="9922"/>
    <cellStyle name="40% - Accent5 2 4 3 3" xfId="9923"/>
    <cellStyle name="40% - Accent5 2 4 3 3 2" xfId="9924"/>
    <cellStyle name="40% - Accent5 2 4 3 4" xfId="9925"/>
    <cellStyle name="40% - Accent5 2 4 3 4 2" xfId="9926"/>
    <cellStyle name="40% - Accent5 2 4 3 5" xfId="9927"/>
    <cellStyle name="40% - Accent5 2 4 4" xfId="9928"/>
    <cellStyle name="40% - Accent5 2 4 4 2" xfId="9929"/>
    <cellStyle name="40% - Accent5 2 4 4 2 2" xfId="9930"/>
    <cellStyle name="40% - Accent5 2 4 4 3" xfId="9931"/>
    <cellStyle name="40% - Accent5 2 4 5" xfId="9932"/>
    <cellStyle name="40% - Accent5 2 4 5 2" xfId="9933"/>
    <cellStyle name="40% - Accent5 2 4 6" xfId="9934"/>
    <cellStyle name="40% - Accent5 2 4 6 2" xfId="9935"/>
    <cellStyle name="40% - Accent5 2 4 7" xfId="9936"/>
    <cellStyle name="40% - Accent5 2 5" xfId="9937"/>
    <cellStyle name="40% - Accent5 2 5 2" xfId="9938"/>
    <cellStyle name="40% - Accent5 2 5 2 2" xfId="9939"/>
    <cellStyle name="40% - Accent5 2 5 2 2 2" xfId="9940"/>
    <cellStyle name="40% - Accent5 2 5 2 2 2 2" xfId="9941"/>
    <cellStyle name="40% - Accent5 2 5 2 2 3" xfId="9942"/>
    <cellStyle name="40% - Accent5 2 5 2 3" xfId="9943"/>
    <cellStyle name="40% - Accent5 2 5 2 3 2" xfId="9944"/>
    <cellStyle name="40% - Accent5 2 5 2 4" xfId="9945"/>
    <cellStyle name="40% - Accent5 2 5 2 4 2" xfId="9946"/>
    <cellStyle name="40% - Accent5 2 5 2 5" xfId="9947"/>
    <cellStyle name="40% - Accent5 2 5 3" xfId="9948"/>
    <cellStyle name="40% - Accent5 2 5 3 2" xfId="9949"/>
    <cellStyle name="40% - Accent5 2 5 3 2 2" xfId="9950"/>
    <cellStyle name="40% - Accent5 2 5 3 3" xfId="9951"/>
    <cellStyle name="40% - Accent5 2 5 4" xfId="9952"/>
    <cellStyle name="40% - Accent5 2 5 4 2" xfId="9953"/>
    <cellStyle name="40% - Accent5 2 5 5" xfId="9954"/>
    <cellStyle name="40% - Accent5 2 5 5 2" xfId="9955"/>
    <cellStyle name="40% - Accent5 2 5 6" xfId="9956"/>
    <cellStyle name="40% - Accent5 2 6" xfId="9957"/>
    <cellStyle name="40% - Accent5 2 6 2" xfId="9958"/>
    <cellStyle name="40% - Accent5 2 6 2 2" xfId="9959"/>
    <cellStyle name="40% - Accent5 2 6 2 2 2" xfId="9960"/>
    <cellStyle name="40% - Accent5 2 6 2 3" xfId="9961"/>
    <cellStyle name="40% - Accent5 2 6 3" xfId="9962"/>
    <cellStyle name="40% - Accent5 2 6 3 2" xfId="9963"/>
    <cellStyle name="40% - Accent5 2 6 4" xfId="9964"/>
    <cellStyle name="40% - Accent5 2 6 4 2" xfId="9965"/>
    <cellStyle name="40% - Accent5 2 6 5" xfId="9966"/>
    <cellStyle name="40% - Accent5 2 7" xfId="9967"/>
    <cellStyle name="40% - Accent5 2 7 2" xfId="9968"/>
    <cellStyle name="40% - Accent5 2 7 2 2" xfId="9969"/>
    <cellStyle name="40% - Accent5 2 7 3" xfId="9970"/>
    <cellStyle name="40% - Accent5 2 8" xfId="9971"/>
    <cellStyle name="40% - Accent5 2 8 2" xfId="9972"/>
    <cellStyle name="40% - Accent5 2 9" xfId="9973"/>
    <cellStyle name="40% - Accent5 2 9 2" xfId="9974"/>
    <cellStyle name="40% - Accent5 3" xfId="9975"/>
    <cellStyle name="40% - Accent5 3 10" xfId="9976"/>
    <cellStyle name="40% - Accent5 3 2" xfId="9977"/>
    <cellStyle name="40% - Accent5 3 2 2" xfId="9978"/>
    <cellStyle name="40% - Accent5 3 2 2 2" xfId="9979"/>
    <cellStyle name="40% - Accent5 3 2 2 2 2" xfId="9980"/>
    <cellStyle name="40% - Accent5 3 2 2 2 2 2" xfId="9981"/>
    <cellStyle name="40% - Accent5 3 2 2 2 2 2 2" xfId="9982"/>
    <cellStyle name="40% - Accent5 3 2 2 2 2 2 2 2" xfId="9983"/>
    <cellStyle name="40% - Accent5 3 2 2 2 2 2 2 2 2" xfId="9984"/>
    <cellStyle name="40% - Accent5 3 2 2 2 2 2 2 3" xfId="9985"/>
    <cellStyle name="40% - Accent5 3 2 2 2 2 2 3" xfId="9986"/>
    <cellStyle name="40% - Accent5 3 2 2 2 2 2 3 2" xfId="9987"/>
    <cellStyle name="40% - Accent5 3 2 2 2 2 2 4" xfId="9988"/>
    <cellStyle name="40% - Accent5 3 2 2 2 2 2 4 2" xfId="9989"/>
    <cellStyle name="40% - Accent5 3 2 2 2 2 2 5" xfId="9990"/>
    <cellStyle name="40% - Accent5 3 2 2 2 2 3" xfId="9991"/>
    <cellStyle name="40% - Accent5 3 2 2 2 2 3 2" xfId="9992"/>
    <cellStyle name="40% - Accent5 3 2 2 2 2 3 2 2" xfId="9993"/>
    <cellStyle name="40% - Accent5 3 2 2 2 2 3 3" xfId="9994"/>
    <cellStyle name="40% - Accent5 3 2 2 2 2 4" xfId="9995"/>
    <cellStyle name="40% - Accent5 3 2 2 2 2 4 2" xfId="9996"/>
    <cellStyle name="40% - Accent5 3 2 2 2 2 5" xfId="9997"/>
    <cellStyle name="40% - Accent5 3 2 2 2 2 5 2" xfId="9998"/>
    <cellStyle name="40% - Accent5 3 2 2 2 2 6" xfId="9999"/>
    <cellStyle name="40% - Accent5 3 2 2 2 3" xfId="10000"/>
    <cellStyle name="40% - Accent5 3 2 2 2 3 2" xfId="10001"/>
    <cellStyle name="40% - Accent5 3 2 2 2 3 2 2" xfId="10002"/>
    <cellStyle name="40% - Accent5 3 2 2 2 3 2 2 2" xfId="10003"/>
    <cellStyle name="40% - Accent5 3 2 2 2 3 2 3" xfId="10004"/>
    <cellStyle name="40% - Accent5 3 2 2 2 3 3" xfId="10005"/>
    <cellStyle name="40% - Accent5 3 2 2 2 3 3 2" xfId="10006"/>
    <cellStyle name="40% - Accent5 3 2 2 2 3 4" xfId="10007"/>
    <cellStyle name="40% - Accent5 3 2 2 2 3 4 2" xfId="10008"/>
    <cellStyle name="40% - Accent5 3 2 2 2 3 5" xfId="10009"/>
    <cellStyle name="40% - Accent5 3 2 2 2 4" xfId="10010"/>
    <cellStyle name="40% - Accent5 3 2 2 2 4 2" xfId="10011"/>
    <cellStyle name="40% - Accent5 3 2 2 2 4 2 2" xfId="10012"/>
    <cellStyle name="40% - Accent5 3 2 2 2 4 3" xfId="10013"/>
    <cellStyle name="40% - Accent5 3 2 2 2 5" xfId="10014"/>
    <cellStyle name="40% - Accent5 3 2 2 2 5 2" xfId="10015"/>
    <cellStyle name="40% - Accent5 3 2 2 2 6" xfId="10016"/>
    <cellStyle name="40% - Accent5 3 2 2 2 6 2" xfId="10017"/>
    <cellStyle name="40% - Accent5 3 2 2 2 7" xfId="10018"/>
    <cellStyle name="40% - Accent5 3 2 2 3" xfId="10019"/>
    <cellStyle name="40% - Accent5 3 2 2 3 2" xfId="10020"/>
    <cellStyle name="40% - Accent5 3 2 2 3 2 2" xfId="10021"/>
    <cellStyle name="40% - Accent5 3 2 2 3 2 2 2" xfId="10022"/>
    <cellStyle name="40% - Accent5 3 2 2 3 2 2 2 2" xfId="10023"/>
    <cellStyle name="40% - Accent5 3 2 2 3 2 2 3" xfId="10024"/>
    <cellStyle name="40% - Accent5 3 2 2 3 2 3" xfId="10025"/>
    <cellStyle name="40% - Accent5 3 2 2 3 2 3 2" xfId="10026"/>
    <cellStyle name="40% - Accent5 3 2 2 3 2 4" xfId="10027"/>
    <cellStyle name="40% - Accent5 3 2 2 3 2 4 2" xfId="10028"/>
    <cellStyle name="40% - Accent5 3 2 2 3 2 5" xfId="10029"/>
    <cellStyle name="40% - Accent5 3 2 2 3 3" xfId="10030"/>
    <cellStyle name="40% - Accent5 3 2 2 3 3 2" xfId="10031"/>
    <cellStyle name="40% - Accent5 3 2 2 3 3 2 2" xfId="10032"/>
    <cellStyle name="40% - Accent5 3 2 2 3 3 3" xfId="10033"/>
    <cellStyle name="40% - Accent5 3 2 2 3 4" xfId="10034"/>
    <cellStyle name="40% - Accent5 3 2 2 3 4 2" xfId="10035"/>
    <cellStyle name="40% - Accent5 3 2 2 3 5" xfId="10036"/>
    <cellStyle name="40% - Accent5 3 2 2 3 5 2" xfId="10037"/>
    <cellStyle name="40% - Accent5 3 2 2 3 6" xfId="10038"/>
    <cellStyle name="40% - Accent5 3 2 2 4" xfId="10039"/>
    <cellStyle name="40% - Accent5 3 2 2 4 2" xfId="10040"/>
    <cellStyle name="40% - Accent5 3 2 2 4 2 2" xfId="10041"/>
    <cellStyle name="40% - Accent5 3 2 2 4 2 2 2" xfId="10042"/>
    <cellStyle name="40% - Accent5 3 2 2 4 2 3" xfId="10043"/>
    <cellStyle name="40% - Accent5 3 2 2 4 3" xfId="10044"/>
    <cellStyle name="40% - Accent5 3 2 2 4 3 2" xfId="10045"/>
    <cellStyle name="40% - Accent5 3 2 2 4 4" xfId="10046"/>
    <cellStyle name="40% - Accent5 3 2 2 4 4 2" xfId="10047"/>
    <cellStyle name="40% - Accent5 3 2 2 4 5" xfId="10048"/>
    <cellStyle name="40% - Accent5 3 2 2 5" xfId="10049"/>
    <cellStyle name="40% - Accent5 3 2 2 5 2" xfId="10050"/>
    <cellStyle name="40% - Accent5 3 2 2 5 2 2" xfId="10051"/>
    <cellStyle name="40% - Accent5 3 2 2 5 3" xfId="10052"/>
    <cellStyle name="40% - Accent5 3 2 2 6" xfId="10053"/>
    <cellStyle name="40% - Accent5 3 2 2 6 2" xfId="10054"/>
    <cellStyle name="40% - Accent5 3 2 2 7" xfId="10055"/>
    <cellStyle name="40% - Accent5 3 2 2 7 2" xfId="10056"/>
    <cellStyle name="40% - Accent5 3 2 2 8" xfId="10057"/>
    <cellStyle name="40% - Accent5 3 2 3" xfId="10058"/>
    <cellStyle name="40% - Accent5 3 2 3 2" xfId="10059"/>
    <cellStyle name="40% - Accent5 3 2 3 2 2" xfId="10060"/>
    <cellStyle name="40% - Accent5 3 2 3 2 2 2" xfId="10061"/>
    <cellStyle name="40% - Accent5 3 2 3 2 2 2 2" xfId="10062"/>
    <cellStyle name="40% - Accent5 3 2 3 2 2 2 2 2" xfId="10063"/>
    <cellStyle name="40% - Accent5 3 2 3 2 2 2 3" xfId="10064"/>
    <cellStyle name="40% - Accent5 3 2 3 2 2 3" xfId="10065"/>
    <cellStyle name="40% - Accent5 3 2 3 2 2 3 2" xfId="10066"/>
    <cellStyle name="40% - Accent5 3 2 3 2 2 4" xfId="10067"/>
    <cellStyle name="40% - Accent5 3 2 3 2 2 4 2" xfId="10068"/>
    <cellStyle name="40% - Accent5 3 2 3 2 2 5" xfId="10069"/>
    <cellStyle name="40% - Accent5 3 2 3 2 3" xfId="10070"/>
    <cellStyle name="40% - Accent5 3 2 3 2 3 2" xfId="10071"/>
    <cellStyle name="40% - Accent5 3 2 3 2 3 2 2" xfId="10072"/>
    <cellStyle name="40% - Accent5 3 2 3 2 3 3" xfId="10073"/>
    <cellStyle name="40% - Accent5 3 2 3 2 4" xfId="10074"/>
    <cellStyle name="40% - Accent5 3 2 3 2 4 2" xfId="10075"/>
    <cellStyle name="40% - Accent5 3 2 3 2 5" xfId="10076"/>
    <cellStyle name="40% - Accent5 3 2 3 2 5 2" xfId="10077"/>
    <cellStyle name="40% - Accent5 3 2 3 2 6" xfId="10078"/>
    <cellStyle name="40% - Accent5 3 2 3 3" xfId="10079"/>
    <cellStyle name="40% - Accent5 3 2 3 3 2" xfId="10080"/>
    <cellStyle name="40% - Accent5 3 2 3 3 2 2" xfId="10081"/>
    <cellStyle name="40% - Accent5 3 2 3 3 2 2 2" xfId="10082"/>
    <cellStyle name="40% - Accent5 3 2 3 3 2 3" xfId="10083"/>
    <cellStyle name="40% - Accent5 3 2 3 3 3" xfId="10084"/>
    <cellStyle name="40% - Accent5 3 2 3 3 3 2" xfId="10085"/>
    <cellStyle name="40% - Accent5 3 2 3 3 4" xfId="10086"/>
    <cellStyle name="40% - Accent5 3 2 3 3 4 2" xfId="10087"/>
    <cellStyle name="40% - Accent5 3 2 3 3 5" xfId="10088"/>
    <cellStyle name="40% - Accent5 3 2 3 4" xfId="10089"/>
    <cellStyle name="40% - Accent5 3 2 3 4 2" xfId="10090"/>
    <cellStyle name="40% - Accent5 3 2 3 4 2 2" xfId="10091"/>
    <cellStyle name="40% - Accent5 3 2 3 4 3" xfId="10092"/>
    <cellStyle name="40% - Accent5 3 2 3 5" xfId="10093"/>
    <cellStyle name="40% - Accent5 3 2 3 5 2" xfId="10094"/>
    <cellStyle name="40% - Accent5 3 2 3 6" xfId="10095"/>
    <cellStyle name="40% - Accent5 3 2 3 6 2" xfId="10096"/>
    <cellStyle name="40% - Accent5 3 2 3 7" xfId="10097"/>
    <cellStyle name="40% - Accent5 3 2 4" xfId="10098"/>
    <cellStyle name="40% - Accent5 3 2 4 2" xfId="10099"/>
    <cellStyle name="40% - Accent5 3 2 4 2 2" xfId="10100"/>
    <cellStyle name="40% - Accent5 3 2 4 2 2 2" xfId="10101"/>
    <cellStyle name="40% - Accent5 3 2 4 2 2 2 2" xfId="10102"/>
    <cellStyle name="40% - Accent5 3 2 4 2 2 3" xfId="10103"/>
    <cellStyle name="40% - Accent5 3 2 4 2 3" xfId="10104"/>
    <cellStyle name="40% - Accent5 3 2 4 2 3 2" xfId="10105"/>
    <cellStyle name="40% - Accent5 3 2 4 2 4" xfId="10106"/>
    <cellStyle name="40% - Accent5 3 2 4 2 4 2" xfId="10107"/>
    <cellStyle name="40% - Accent5 3 2 4 2 5" xfId="10108"/>
    <cellStyle name="40% - Accent5 3 2 4 3" xfId="10109"/>
    <cellStyle name="40% - Accent5 3 2 4 3 2" xfId="10110"/>
    <cellStyle name="40% - Accent5 3 2 4 3 2 2" xfId="10111"/>
    <cellStyle name="40% - Accent5 3 2 4 3 3" xfId="10112"/>
    <cellStyle name="40% - Accent5 3 2 4 4" xfId="10113"/>
    <cellStyle name="40% - Accent5 3 2 4 4 2" xfId="10114"/>
    <cellStyle name="40% - Accent5 3 2 4 5" xfId="10115"/>
    <cellStyle name="40% - Accent5 3 2 4 5 2" xfId="10116"/>
    <cellStyle name="40% - Accent5 3 2 4 6" xfId="10117"/>
    <cellStyle name="40% - Accent5 3 2 5" xfId="10118"/>
    <cellStyle name="40% - Accent5 3 2 5 2" xfId="10119"/>
    <cellStyle name="40% - Accent5 3 2 5 2 2" xfId="10120"/>
    <cellStyle name="40% - Accent5 3 2 5 2 2 2" xfId="10121"/>
    <cellStyle name="40% - Accent5 3 2 5 2 3" xfId="10122"/>
    <cellStyle name="40% - Accent5 3 2 5 3" xfId="10123"/>
    <cellStyle name="40% - Accent5 3 2 5 3 2" xfId="10124"/>
    <cellStyle name="40% - Accent5 3 2 5 4" xfId="10125"/>
    <cellStyle name="40% - Accent5 3 2 5 4 2" xfId="10126"/>
    <cellStyle name="40% - Accent5 3 2 5 5" xfId="10127"/>
    <cellStyle name="40% - Accent5 3 2 6" xfId="10128"/>
    <cellStyle name="40% - Accent5 3 2 6 2" xfId="10129"/>
    <cellStyle name="40% - Accent5 3 2 6 2 2" xfId="10130"/>
    <cellStyle name="40% - Accent5 3 2 6 3" xfId="10131"/>
    <cellStyle name="40% - Accent5 3 2 7" xfId="10132"/>
    <cellStyle name="40% - Accent5 3 2 7 2" xfId="10133"/>
    <cellStyle name="40% - Accent5 3 2 8" xfId="10134"/>
    <cellStyle name="40% - Accent5 3 2 8 2" xfId="10135"/>
    <cellStyle name="40% - Accent5 3 2 9" xfId="10136"/>
    <cellStyle name="40% - Accent5 3 3" xfId="10137"/>
    <cellStyle name="40% - Accent5 3 3 2" xfId="10138"/>
    <cellStyle name="40% - Accent5 3 3 2 2" xfId="10139"/>
    <cellStyle name="40% - Accent5 3 3 2 2 2" xfId="10140"/>
    <cellStyle name="40% - Accent5 3 3 2 2 2 2" xfId="10141"/>
    <cellStyle name="40% - Accent5 3 3 2 2 2 2 2" xfId="10142"/>
    <cellStyle name="40% - Accent5 3 3 2 2 2 2 2 2" xfId="10143"/>
    <cellStyle name="40% - Accent5 3 3 2 2 2 2 3" xfId="10144"/>
    <cellStyle name="40% - Accent5 3 3 2 2 2 3" xfId="10145"/>
    <cellStyle name="40% - Accent5 3 3 2 2 2 3 2" xfId="10146"/>
    <cellStyle name="40% - Accent5 3 3 2 2 2 4" xfId="10147"/>
    <cellStyle name="40% - Accent5 3 3 2 2 2 4 2" xfId="10148"/>
    <cellStyle name="40% - Accent5 3 3 2 2 2 5" xfId="10149"/>
    <cellStyle name="40% - Accent5 3 3 2 2 3" xfId="10150"/>
    <cellStyle name="40% - Accent5 3 3 2 2 3 2" xfId="10151"/>
    <cellStyle name="40% - Accent5 3 3 2 2 3 2 2" xfId="10152"/>
    <cellStyle name="40% - Accent5 3 3 2 2 3 3" xfId="10153"/>
    <cellStyle name="40% - Accent5 3 3 2 2 4" xfId="10154"/>
    <cellStyle name="40% - Accent5 3 3 2 2 4 2" xfId="10155"/>
    <cellStyle name="40% - Accent5 3 3 2 2 5" xfId="10156"/>
    <cellStyle name="40% - Accent5 3 3 2 2 5 2" xfId="10157"/>
    <cellStyle name="40% - Accent5 3 3 2 2 6" xfId="10158"/>
    <cellStyle name="40% - Accent5 3 3 2 3" xfId="10159"/>
    <cellStyle name="40% - Accent5 3 3 2 3 2" xfId="10160"/>
    <cellStyle name="40% - Accent5 3 3 2 3 2 2" xfId="10161"/>
    <cellStyle name="40% - Accent5 3 3 2 3 2 2 2" xfId="10162"/>
    <cellStyle name="40% - Accent5 3 3 2 3 2 3" xfId="10163"/>
    <cellStyle name="40% - Accent5 3 3 2 3 3" xfId="10164"/>
    <cellStyle name="40% - Accent5 3 3 2 3 3 2" xfId="10165"/>
    <cellStyle name="40% - Accent5 3 3 2 3 4" xfId="10166"/>
    <cellStyle name="40% - Accent5 3 3 2 3 4 2" xfId="10167"/>
    <cellStyle name="40% - Accent5 3 3 2 3 5" xfId="10168"/>
    <cellStyle name="40% - Accent5 3 3 2 4" xfId="10169"/>
    <cellStyle name="40% - Accent5 3 3 2 4 2" xfId="10170"/>
    <cellStyle name="40% - Accent5 3 3 2 4 2 2" xfId="10171"/>
    <cellStyle name="40% - Accent5 3 3 2 4 3" xfId="10172"/>
    <cellStyle name="40% - Accent5 3 3 2 5" xfId="10173"/>
    <cellStyle name="40% - Accent5 3 3 2 5 2" xfId="10174"/>
    <cellStyle name="40% - Accent5 3 3 2 6" xfId="10175"/>
    <cellStyle name="40% - Accent5 3 3 2 6 2" xfId="10176"/>
    <cellStyle name="40% - Accent5 3 3 2 7" xfId="10177"/>
    <cellStyle name="40% - Accent5 3 3 3" xfId="10178"/>
    <cellStyle name="40% - Accent5 3 3 3 2" xfId="10179"/>
    <cellStyle name="40% - Accent5 3 3 3 2 2" xfId="10180"/>
    <cellStyle name="40% - Accent5 3 3 3 2 2 2" xfId="10181"/>
    <cellStyle name="40% - Accent5 3 3 3 2 2 2 2" xfId="10182"/>
    <cellStyle name="40% - Accent5 3 3 3 2 2 3" xfId="10183"/>
    <cellStyle name="40% - Accent5 3 3 3 2 3" xfId="10184"/>
    <cellStyle name="40% - Accent5 3 3 3 2 3 2" xfId="10185"/>
    <cellStyle name="40% - Accent5 3 3 3 2 4" xfId="10186"/>
    <cellStyle name="40% - Accent5 3 3 3 2 4 2" xfId="10187"/>
    <cellStyle name="40% - Accent5 3 3 3 2 5" xfId="10188"/>
    <cellStyle name="40% - Accent5 3 3 3 3" xfId="10189"/>
    <cellStyle name="40% - Accent5 3 3 3 3 2" xfId="10190"/>
    <cellStyle name="40% - Accent5 3 3 3 3 2 2" xfId="10191"/>
    <cellStyle name="40% - Accent5 3 3 3 3 3" xfId="10192"/>
    <cellStyle name="40% - Accent5 3 3 3 4" xfId="10193"/>
    <cellStyle name="40% - Accent5 3 3 3 4 2" xfId="10194"/>
    <cellStyle name="40% - Accent5 3 3 3 5" xfId="10195"/>
    <cellStyle name="40% - Accent5 3 3 3 5 2" xfId="10196"/>
    <cellStyle name="40% - Accent5 3 3 3 6" xfId="10197"/>
    <cellStyle name="40% - Accent5 3 3 4" xfId="10198"/>
    <cellStyle name="40% - Accent5 3 3 4 2" xfId="10199"/>
    <cellStyle name="40% - Accent5 3 3 4 2 2" xfId="10200"/>
    <cellStyle name="40% - Accent5 3 3 4 2 2 2" xfId="10201"/>
    <cellStyle name="40% - Accent5 3 3 4 2 3" xfId="10202"/>
    <cellStyle name="40% - Accent5 3 3 4 3" xfId="10203"/>
    <cellStyle name="40% - Accent5 3 3 4 3 2" xfId="10204"/>
    <cellStyle name="40% - Accent5 3 3 4 4" xfId="10205"/>
    <cellStyle name="40% - Accent5 3 3 4 4 2" xfId="10206"/>
    <cellStyle name="40% - Accent5 3 3 4 5" xfId="10207"/>
    <cellStyle name="40% - Accent5 3 3 5" xfId="10208"/>
    <cellStyle name="40% - Accent5 3 3 5 2" xfId="10209"/>
    <cellStyle name="40% - Accent5 3 3 5 2 2" xfId="10210"/>
    <cellStyle name="40% - Accent5 3 3 5 3" xfId="10211"/>
    <cellStyle name="40% - Accent5 3 3 6" xfId="10212"/>
    <cellStyle name="40% - Accent5 3 3 6 2" xfId="10213"/>
    <cellStyle name="40% - Accent5 3 3 7" xfId="10214"/>
    <cellStyle name="40% - Accent5 3 3 7 2" xfId="10215"/>
    <cellStyle name="40% - Accent5 3 3 8" xfId="10216"/>
    <cellStyle name="40% - Accent5 3 4" xfId="10217"/>
    <cellStyle name="40% - Accent5 3 4 2" xfId="10218"/>
    <cellStyle name="40% - Accent5 3 4 2 2" xfId="10219"/>
    <cellStyle name="40% - Accent5 3 4 2 2 2" xfId="10220"/>
    <cellStyle name="40% - Accent5 3 4 2 2 2 2" xfId="10221"/>
    <cellStyle name="40% - Accent5 3 4 2 2 2 2 2" xfId="10222"/>
    <cellStyle name="40% - Accent5 3 4 2 2 2 3" xfId="10223"/>
    <cellStyle name="40% - Accent5 3 4 2 2 3" xfId="10224"/>
    <cellStyle name="40% - Accent5 3 4 2 2 3 2" xfId="10225"/>
    <cellStyle name="40% - Accent5 3 4 2 2 4" xfId="10226"/>
    <cellStyle name="40% - Accent5 3 4 2 2 4 2" xfId="10227"/>
    <cellStyle name="40% - Accent5 3 4 2 2 5" xfId="10228"/>
    <cellStyle name="40% - Accent5 3 4 2 3" xfId="10229"/>
    <cellStyle name="40% - Accent5 3 4 2 3 2" xfId="10230"/>
    <cellStyle name="40% - Accent5 3 4 2 3 2 2" xfId="10231"/>
    <cellStyle name="40% - Accent5 3 4 2 3 3" xfId="10232"/>
    <cellStyle name="40% - Accent5 3 4 2 4" xfId="10233"/>
    <cellStyle name="40% - Accent5 3 4 2 4 2" xfId="10234"/>
    <cellStyle name="40% - Accent5 3 4 2 5" xfId="10235"/>
    <cellStyle name="40% - Accent5 3 4 2 5 2" xfId="10236"/>
    <cellStyle name="40% - Accent5 3 4 2 6" xfId="10237"/>
    <cellStyle name="40% - Accent5 3 4 3" xfId="10238"/>
    <cellStyle name="40% - Accent5 3 4 3 2" xfId="10239"/>
    <cellStyle name="40% - Accent5 3 4 3 2 2" xfId="10240"/>
    <cellStyle name="40% - Accent5 3 4 3 2 2 2" xfId="10241"/>
    <cellStyle name="40% - Accent5 3 4 3 2 3" xfId="10242"/>
    <cellStyle name="40% - Accent5 3 4 3 3" xfId="10243"/>
    <cellStyle name="40% - Accent5 3 4 3 3 2" xfId="10244"/>
    <cellStyle name="40% - Accent5 3 4 3 4" xfId="10245"/>
    <cellStyle name="40% - Accent5 3 4 3 4 2" xfId="10246"/>
    <cellStyle name="40% - Accent5 3 4 3 5" xfId="10247"/>
    <cellStyle name="40% - Accent5 3 4 4" xfId="10248"/>
    <cellStyle name="40% - Accent5 3 4 4 2" xfId="10249"/>
    <cellStyle name="40% - Accent5 3 4 4 2 2" xfId="10250"/>
    <cellStyle name="40% - Accent5 3 4 4 3" xfId="10251"/>
    <cellStyle name="40% - Accent5 3 4 5" xfId="10252"/>
    <cellStyle name="40% - Accent5 3 4 5 2" xfId="10253"/>
    <cellStyle name="40% - Accent5 3 4 6" xfId="10254"/>
    <cellStyle name="40% - Accent5 3 4 6 2" xfId="10255"/>
    <cellStyle name="40% - Accent5 3 4 7" xfId="10256"/>
    <cellStyle name="40% - Accent5 3 5" xfId="10257"/>
    <cellStyle name="40% - Accent5 3 5 2" xfId="10258"/>
    <cellStyle name="40% - Accent5 3 5 2 2" xfId="10259"/>
    <cellStyle name="40% - Accent5 3 5 2 2 2" xfId="10260"/>
    <cellStyle name="40% - Accent5 3 5 2 2 2 2" xfId="10261"/>
    <cellStyle name="40% - Accent5 3 5 2 2 3" xfId="10262"/>
    <cellStyle name="40% - Accent5 3 5 2 3" xfId="10263"/>
    <cellStyle name="40% - Accent5 3 5 2 3 2" xfId="10264"/>
    <cellStyle name="40% - Accent5 3 5 2 4" xfId="10265"/>
    <cellStyle name="40% - Accent5 3 5 2 4 2" xfId="10266"/>
    <cellStyle name="40% - Accent5 3 5 2 5" xfId="10267"/>
    <cellStyle name="40% - Accent5 3 5 3" xfId="10268"/>
    <cellStyle name="40% - Accent5 3 5 3 2" xfId="10269"/>
    <cellStyle name="40% - Accent5 3 5 3 2 2" xfId="10270"/>
    <cellStyle name="40% - Accent5 3 5 3 3" xfId="10271"/>
    <cellStyle name="40% - Accent5 3 5 4" xfId="10272"/>
    <cellStyle name="40% - Accent5 3 5 4 2" xfId="10273"/>
    <cellStyle name="40% - Accent5 3 5 5" xfId="10274"/>
    <cellStyle name="40% - Accent5 3 5 5 2" xfId="10275"/>
    <cellStyle name="40% - Accent5 3 5 6" xfId="10276"/>
    <cellStyle name="40% - Accent5 3 6" xfId="10277"/>
    <cellStyle name="40% - Accent5 3 6 2" xfId="10278"/>
    <cellStyle name="40% - Accent5 3 6 2 2" xfId="10279"/>
    <cellStyle name="40% - Accent5 3 6 2 2 2" xfId="10280"/>
    <cellStyle name="40% - Accent5 3 6 2 3" xfId="10281"/>
    <cellStyle name="40% - Accent5 3 6 3" xfId="10282"/>
    <cellStyle name="40% - Accent5 3 6 3 2" xfId="10283"/>
    <cellStyle name="40% - Accent5 3 6 4" xfId="10284"/>
    <cellStyle name="40% - Accent5 3 6 4 2" xfId="10285"/>
    <cellStyle name="40% - Accent5 3 6 5" xfId="10286"/>
    <cellStyle name="40% - Accent5 3 7" xfId="10287"/>
    <cellStyle name="40% - Accent5 3 7 2" xfId="10288"/>
    <cellStyle name="40% - Accent5 3 7 2 2" xfId="10289"/>
    <cellStyle name="40% - Accent5 3 7 3" xfId="10290"/>
    <cellStyle name="40% - Accent5 3 8" xfId="10291"/>
    <cellStyle name="40% - Accent5 3 8 2" xfId="10292"/>
    <cellStyle name="40% - Accent5 3 9" xfId="10293"/>
    <cellStyle name="40% - Accent5 3 9 2" xfId="10294"/>
    <cellStyle name="40% - Accent5 4" xfId="10295"/>
    <cellStyle name="40% - Accent5 4 10" xfId="10296"/>
    <cellStyle name="40% - Accent5 4 2" xfId="10297"/>
    <cellStyle name="40% - Accent5 4 2 2" xfId="10298"/>
    <cellStyle name="40% - Accent5 4 2 2 2" xfId="10299"/>
    <cellStyle name="40% - Accent5 4 2 2 2 2" xfId="10300"/>
    <cellStyle name="40% - Accent5 4 2 2 2 2 2" xfId="10301"/>
    <cellStyle name="40% - Accent5 4 2 2 2 2 2 2" xfId="10302"/>
    <cellStyle name="40% - Accent5 4 2 2 2 2 2 2 2" xfId="10303"/>
    <cellStyle name="40% - Accent5 4 2 2 2 2 2 3" xfId="10304"/>
    <cellStyle name="40% - Accent5 4 2 2 2 2 3" xfId="10305"/>
    <cellStyle name="40% - Accent5 4 2 2 2 2 3 2" xfId="10306"/>
    <cellStyle name="40% - Accent5 4 2 2 2 2 4" xfId="10307"/>
    <cellStyle name="40% - Accent5 4 2 2 2 2 4 2" xfId="10308"/>
    <cellStyle name="40% - Accent5 4 2 2 2 2 5" xfId="10309"/>
    <cellStyle name="40% - Accent5 4 2 2 2 3" xfId="10310"/>
    <cellStyle name="40% - Accent5 4 2 2 2 3 2" xfId="10311"/>
    <cellStyle name="40% - Accent5 4 2 2 2 3 2 2" xfId="10312"/>
    <cellStyle name="40% - Accent5 4 2 2 2 3 3" xfId="10313"/>
    <cellStyle name="40% - Accent5 4 2 2 2 4" xfId="10314"/>
    <cellStyle name="40% - Accent5 4 2 2 2 4 2" xfId="10315"/>
    <cellStyle name="40% - Accent5 4 2 2 2 5" xfId="10316"/>
    <cellStyle name="40% - Accent5 4 2 2 2 5 2" xfId="10317"/>
    <cellStyle name="40% - Accent5 4 2 2 2 6" xfId="10318"/>
    <cellStyle name="40% - Accent5 4 2 2 3" xfId="10319"/>
    <cellStyle name="40% - Accent5 4 2 2 3 2" xfId="10320"/>
    <cellStyle name="40% - Accent5 4 2 2 3 2 2" xfId="10321"/>
    <cellStyle name="40% - Accent5 4 2 2 3 2 2 2" xfId="10322"/>
    <cellStyle name="40% - Accent5 4 2 2 3 2 3" xfId="10323"/>
    <cellStyle name="40% - Accent5 4 2 2 3 3" xfId="10324"/>
    <cellStyle name="40% - Accent5 4 2 2 3 3 2" xfId="10325"/>
    <cellStyle name="40% - Accent5 4 2 2 3 4" xfId="10326"/>
    <cellStyle name="40% - Accent5 4 2 2 3 4 2" xfId="10327"/>
    <cellStyle name="40% - Accent5 4 2 2 3 5" xfId="10328"/>
    <cellStyle name="40% - Accent5 4 2 2 4" xfId="10329"/>
    <cellStyle name="40% - Accent5 4 2 2 4 2" xfId="10330"/>
    <cellStyle name="40% - Accent5 4 2 2 4 2 2" xfId="10331"/>
    <cellStyle name="40% - Accent5 4 2 2 4 3" xfId="10332"/>
    <cellStyle name="40% - Accent5 4 2 2 5" xfId="10333"/>
    <cellStyle name="40% - Accent5 4 2 2 5 2" xfId="10334"/>
    <cellStyle name="40% - Accent5 4 2 2 6" xfId="10335"/>
    <cellStyle name="40% - Accent5 4 2 2 6 2" xfId="10336"/>
    <cellStyle name="40% - Accent5 4 2 2 7" xfId="10337"/>
    <cellStyle name="40% - Accent5 4 2 3" xfId="10338"/>
    <cellStyle name="40% - Accent5 4 2 3 2" xfId="10339"/>
    <cellStyle name="40% - Accent5 4 2 3 2 2" xfId="10340"/>
    <cellStyle name="40% - Accent5 4 2 3 2 2 2" xfId="10341"/>
    <cellStyle name="40% - Accent5 4 2 3 2 2 2 2" xfId="10342"/>
    <cellStyle name="40% - Accent5 4 2 3 2 2 3" xfId="10343"/>
    <cellStyle name="40% - Accent5 4 2 3 2 3" xfId="10344"/>
    <cellStyle name="40% - Accent5 4 2 3 2 3 2" xfId="10345"/>
    <cellStyle name="40% - Accent5 4 2 3 2 4" xfId="10346"/>
    <cellStyle name="40% - Accent5 4 2 3 2 4 2" xfId="10347"/>
    <cellStyle name="40% - Accent5 4 2 3 2 5" xfId="10348"/>
    <cellStyle name="40% - Accent5 4 2 3 3" xfId="10349"/>
    <cellStyle name="40% - Accent5 4 2 3 3 2" xfId="10350"/>
    <cellStyle name="40% - Accent5 4 2 3 3 2 2" xfId="10351"/>
    <cellStyle name="40% - Accent5 4 2 3 3 3" xfId="10352"/>
    <cellStyle name="40% - Accent5 4 2 3 4" xfId="10353"/>
    <cellStyle name="40% - Accent5 4 2 3 4 2" xfId="10354"/>
    <cellStyle name="40% - Accent5 4 2 3 5" xfId="10355"/>
    <cellStyle name="40% - Accent5 4 2 3 5 2" xfId="10356"/>
    <cellStyle name="40% - Accent5 4 2 3 6" xfId="10357"/>
    <cellStyle name="40% - Accent5 4 2 4" xfId="10358"/>
    <cellStyle name="40% - Accent5 4 2 4 2" xfId="10359"/>
    <cellStyle name="40% - Accent5 4 2 4 2 2" xfId="10360"/>
    <cellStyle name="40% - Accent5 4 2 4 2 2 2" xfId="10361"/>
    <cellStyle name="40% - Accent5 4 2 4 2 3" xfId="10362"/>
    <cellStyle name="40% - Accent5 4 2 4 3" xfId="10363"/>
    <cellStyle name="40% - Accent5 4 2 4 3 2" xfId="10364"/>
    <cellStyle name="40% - Accent5 4 2 4 4" xfId="10365"/>
    <cellStyle name="40% - Accent5 4 2 4 4 2" xfId="10366"/>
    <cellStyle name="40% - Accent5 4 2 4 5" xfId="10367"/>
    <cellStyle name="40% - Accent5 4 2 5" xfId="10368"/>
    <cellStyle name="40% - Accent5 4 2 5 2" xfId="10369"/>
    <cellStyle name="40% - Accent5 4 2 5 2 2" xfId="10370"/>
    <cellStyle name="40% - Accent5 4 2 5 3" xfId="10371"/>
    <cellStyle name="40% - Accent5 4 2 6" xfId="10372"/>
    <cellStyle name="40% - Accent5 4 2 6 2" xfId="10373"/>
    <cellStyle name="40% - Accent5 4 2 7" xfId="10374"/>
    <cellStyle name="40% - Accent5 4 2 7 2" xfId="10375"/>
    <cellStyle name="40% - Accent5 4 2 8" xfId="10376"/>
    <cellStyle name="40% - Accent5 4 3" xfId="10377"/>
    <cellStyle name="40% - Accent5 4 3 2" xfId="10378"/>
    <cellStyle name="40% - Accent5 4 3 2 2" xfId="10379"/>
    <cellStyle name="40% - Accent5 4 3 2 2 2" xfId="10380"/>
    <cellStyle name="40% - Accent5 4 3 2 2 2 2" xfId="10381"/>
    <cellStyle name="40% - Accent5 4 3 2 2 2 2 2" xfId="10382"/>
    <cellStyle name="40% - Accent5 4 3 2 2 2 3" xfId="10383"/>
    <cellStyle name="40% - Accent5 4 3 2 2 3" xfId="10384"/>
    <cellStyle name="40% - Accent5 4 3 2 2 3 2" xfId="10385"/>
    <cellStyle name="40% - Accent5 4 3 2 2 4" xfId="10386"/>
    <cellStyle name="40% - Accent5 4 3 2 2 4 2" xfId="10387"/>
    <cellStyle name="40% - Accent5 4 3 2 2 5" xfId="10388"/>
    <cellStyle name="40% - Accent5 4 3 2 3" xfId="10389"/>
    <cellStyle name="40% - Accent5 4 3 2 3 2" xfId="10390"/>
    <cellStyle name="40% - Accent5 4 3 2 3 2 2" xfId="10391"/>
    <cellStyle name="40% - Accent5 4 3 2 3 3" xfId="10392"/>
    <cellStyle name="40% - Accent5 4 3 2 4" xfId="10393"/>
    <cellStyle name="40% - Accent5 4 3 2 4 2" xfId="10394"/>
    <cellStyle name="40% - Accent5 4 3 2 5" xfId="10395"/>
    <cellStyle name="40% - Accent5 4 3 2 5 2" xfId="10396"/>
    <cellStyle name="40% - Accent5 4 3 2 6" xfId="10397"/>
    <cellStyle name="40% - Accent5 4 3 3" xfId="10398"/>
    <cellStyle name="40% - Accent5 4 3 3 2" xfId="10399"/>
    <cellStyle name="40% - Accent5 4 3 3 2 2" xfId="10400"/>
    <cellStyle name="40% - Accent5 4 3 3 2 2 2" xfId="10401"/>
    <cellStyle name="40% - Accent5 4 3 3 2 3" xfId="10402"/>
    <cellStyle name="40% - Accent5 4 3 3 3" xfId="10403"/>
    <cellStyle name="40% - Accent5 4 3 3 3 2" xfId="10404"/>
    <cellStyle name="40% - Accent5 4 3 3 4" xfId="10405"/>
    <cellStyle name="40% - Accent5 4 3 3 4 2" xfId="10406"/>
    <cellStyle name="40% - Accent5 4 3 3 5" xfId="10407"/>
    <cellStyle name="40% - Accent5 4 3 4" xfId="10408"/>
    <cellStyle name="40% - Accent5 4 3 4 2" xfId="10409"/>
    <cellStyle name="40% - Accent5 4 3 4 2 2" xfId="10410"/>
    <cellStyle name="40% - Accent5 4 3 4 3" xfId="10411"/>
    <cellStyle name="40% - Accent5 4 3 5" xfId="10412"/>
    <cellStyle name="40% - Accent5 4 3 5 2" xfId="10413"/>
    <cellStyle name="40% - Accent5 4 3 6" xfId="10414"/>
    <cellStyle name="40% - Accent5 4 3 6 2" xfId="10415"/>
    <cellStyle name="40% - Accent5 4 3 7" xfId="10416"/>
    <cellStyle name="40% - Accent5 4 4" xfId="10417"/>
    <cellStyle name="40% - Accent5 4 4 2" xfId="10418"/>
    <cellStyle name="40% - Accent5 4 4 2 2" xfId="10419"/>
    <cellStyle name="40% - Accent5 4 4 2 2 2" xfId="10420"/>
    <cellStyle name="40% - Accent5 4 4 2 2 2 2" xfId="10421"/>
    <cellStyle name="40% - Accent5 4 4 2 2 3" xfId="10422"/>
    <cellStyle name="40% - Accent5 4 4 2 3" xfId="10423"/>
    <cellStyle name="40% - Accent5 4 4 2 3 2" xfId="10424"/>
    <cellStyle name="40% - Accent5 4 4 2 4" xfId="10425"/>
    <cellStyle name="40% - Accent5 4 4 2 4 2" xfId="10426"/>
    <cellStyle name="40% - Accent5 4 4 2 5" xfId="10427"/>
    <cellStyle name="40% - Accent5 4 4 3" xfId="10428"/>
    <cellStyle name="40% - Accent5 4 4 3 2" xfId="10429"/>
    <cellStyle name="40% - Accent5 4 4 3 2 2" xfId="10430"/>
    <cellStyle name="40% - Accent5 4 4 3 3" xfId="10431"/>
    <cellStyle name="40% - Accent5 4 4 4" xfId="10432"/>
    <cellStyle name="40% - Accent5 4 4 4 2" xfId="10433"/>
    <cellStyle name="40% - Accent5 4 4 5" xfId="10434"/>
    <cellStyle name="40% - Accent5 4 4 5 2" xfId="10435"/>
    <cellStyle name="40% - Accent5 4 4 6" xfId="10436"/>
    <cellStyle name="40% - Accent5 4 5" xfId="10437"/>
    <cellStyle name="40% - Accent5 4 5 2" xfId="10438"/>
    <cellStyle name="40% - Accent5 4 5 2 2" xfId="10439"/>
    <cellStyle name="40% - Accent5 4 5 2 2 2" xfId="10440"/>
    <cellStyle name="40% - Accent5 4 5 2 3" xfId="10441"/>
    <cellStyle name="40% - Accent5 4 5 3" xfId="10442"/>
    <cellStyle name="40% - Accent5 4 5 3 2" xfId="10443"/>
    <cellStyle name="40% - Accent5 4 5 4" xfId="10444"/>
    <cellStyle name="40% - Accent5 4 5 4 2" xfId="10445"/>
    <cellStyle name="40% - Accent5 4 5 5" xfId="10446"/>
    <cellStyle name="40% - Accent5 4 6" xfId="10447"/>
    <cellStyle name="40% - Accent5 4 6 2" xfId="10448"/>
    <cellStyle name="40% - Accent5 4 6 2 2" xfId="10449"/>
    <cellStyle name="40% - Accent5 4 6 3" xfId="10450"/>
    <cellStyle name="40% - Accent5 4 7" xfId="10451"/>
    <cellStyle name="40% - Accent5 4 7 2" xfId="10452"/>
    <cellStyle name="40% - Accent5 4 8" xfId="10453"/>
    <cellStyle name="40% - Accent5 4 8 2" xfId="10454"/>
    <cellStyle name="40% - Accent5 4 9" xfId="10455"/>
    <cellStyle name="40% - Accent5 5" xfId="10456"/>
    <cellStyle name="40% - Accent5 5 2" xfId="10457"/>
    <cellStyle name="40% - Accent5 5 2 2" xfId="10458"/>
    <cellStyle name="40% - Accent5 5 2 2 2" xfId="10459"/>
    <cellStyle name="40% - Accent5 5 2 2 2 2" xfId="10460"/>
    <cellStyle name="40% - Accent5 5 2 2 2 2 2" xfId="10461"/>
    <cellStyle name="40% - Accent5 5 2 2 2 2 2 2" xfId="10462"/>
    <cellStyle name="40% - Accent5 5 2 2 2 2 3" xfId="10463"/>
    <cellStyle name="40% - Accent5 5 2 2 2 3" xfId="10464"/>
    <cellStyle name="40% - Accent5 5 2 2 2 3 2" xfId="10465"/>
    <cellStyle name="40% - Accent5 5 2 2 2 4" xfId="10466"/>
    <cellStyle name="40% - Accent5 5 2 2 2 4 2" xfId="10467"/>
    <cellStyle name="40% - Accent5 5 2 2 2 5" xfId="10468"/>
    <cellStyle name="40% - Accent5 5 2 2 3" xfId="10469"/>
    <cellStyle name="40% - Accent5 5 2 2 3 2" xfId="10470"/>
    <cellStyle name="40% - Accent5 5 2 2 3 2 2" xfId="10471"/>
    <cellStyle name="40% - Accent5 5 2 2 3 3" xfId="10472"/>
    <cellStyle name="40% - Accent5 5 2 2 4" xfId="10473"/>
    <cellStyle name="40% - Accent5 5 2 2 4 2" xfId="10474"/>
    <cellStyle name="40% - Accent5 5 2 2 5" xfId="10475"/>
    <cellStyle name="40% - Accent5 5 2 2 5 2" xfId="10476"/>
    <cellStyle name="40% - Accent5 5 2 2 6" xfId="10477"/>
    <cellStyle name="40% - Accent5 5 2 3" xfId="10478"/>
    <cellStyle name="40% - Accent5 5 2 3 2" xfId="10479"/>
    <cellStyle name="40% - Accent5 5 2 3 2 2" xfId="10480"/>
    <cellStyle name="40% - Accent5 5 2 3 2 2 2" xfId="10481"/>
    <cellStyle name="40% - Accent5 5 2 3 2 3" xfId="10482"/>
    <cellStyle name="40% - Accent5 5 2 3 3" xfId="10483"/>
    <cellStyle name="40% - Accent5 5 2 3 3 2" xfId="10484"/>
    <cellStyle name="40% - Accent5 5 2 3 4" xfId="10485"/>
    <cellStyle name="40% - Accent5 5 2 3 4 2" xfId="10486"/>
    <cellStyle name="40% - Accent5 5 2 3 5" xfId="10487"/>
    <cellStyle name="40% - Accent5 5 2 4" xfId="10488"/>
    <cellStyle name="40% - Accent5 5 2 4 2" xfId="10489"/>
    <cellStyle name="40% - Accent5 5 2 4 2 2" xfId="10490"/>
    <cellStyle name="40% - Accent5 5 2 4 3" xfId="10491"/>
    <cellStyle name="40% - Accent5 5 2 5" xfId="10492"/>
    <cellStyle name="40% - Accent5 5 2 5 2" xfId="10493"/>
    <cellStyle name="40% - Accent5 5 2 6" xfId="10494"/>
    <cellStyle name="40% - Accent5 5 2 6 2" xfId="10495"/>
    <cellStyle name="40% - Accent5 5 2 7" xfId="10496"/>
    <cellStyle name="40% - Accent5 5 3" xfId="10497"/>
    <cellStyle name="40% - Accent5 5 3 2" xfId="10498"/>
    <cellStyle name="40% - Accent5 5 3 2 2" xfId="10499"/>
    <cellStyle name="40% - Accent5 5 3 2 2 2" xfId="10500"/>
    <cellStyle name="40% - Accent5 5 3 2 2 2 2" xfId="10501"/>
    <cellStyle name="40% - Accent5 5 3 2 2 3" xfId="10502"/>
    <cellStyle name="40% - Accent5 5 3 2 3" xfId="10503"/>
    <cellStyle name="40% - Accent5 5 3 2 3 2" xfId="10504"/>
    <cellStyle name="40% - Accent5 5 3 2 4" xfId="10505"/>
    <cellStyle name="40% - Accent5 5 3 2 4 2" xfId="10506"/>
    <cellStyle name="40% - Accent5 5 3 2 5" xfId="10507"/>
    <cellStyle name="40% - Accent5 5 3 3" xfId="10508"/>
    <cellStyle name="40% - Accent5 5 3 3 2" xfId="10509"/>
    <cellStyle name="40% - Accent5 5 3 3 2 2" xfId="10510"/>
    <cellStyle name="40% - Accent5 5 3 3 3" xfId="10511"/>
    <cellStyle name="40% - Accent5 5 3 4" xfId="10512"/>
    <cellStyle name="40% - Accent5 5 3 4 2" xfId="10513"/>
    <cellStyle name="40% - Accent5 5 3 5" xfId="10514"/>
    <cellStyle name="40% - Accent5 5 3 5 2" xfId="10515"/>
    <cellStyle name="40% - Accent5 5 3 6" xfId="10516"/>
    <cellStyle name="40% - Accent5 5 4" xfId="10517"/>
    <cellStyle name="40% - Accent5 5 4 2" xfId="10518"/>
    <cellStyle name="40% - Accent5 5 4 2 2" xfId="10519"/>
    <cellStyle name="40% - Accent5 5 4 2 2 2" xfId="10520"/>
    <cellStyle name="40% - Accent5 5 4 2 3" xfId="10521"/>
    <cellStyle name="40% - Accent5 5 4 3" xfId="10522"/>
    <cellStyle name="40% - Accent5 5 4 3 2" xfId="10523"/>
    <cellStyle name="40% - Accent5 5 4 4" xfId="10524"/>
    <cellStyle name="40% - Accent5 5 4 4 2" xfId="10525"/>
    <cellStyle name="40% - Accent5 5 4 5" xfId="10526"/>
    <cellStyle name="40% - Accent5 5 5" xfId="10527"/>
    <cellStyle name="40% - Accent5 5 5 2" xfId="10528"/>
    <cellStyle name="40% - Accent5 5 5 2 2" xfId="10529"/>
    <cellStyle name="40% - Accent5 5 5 3" xfId="10530"/>
    <cellStyle name="40% - Accent5 5 6" xfId="10531"/>
    <cellStyle name="40% - Accent5 5 6 2" xfId="10532"/>
    <cellStyle name="40% - Accent5 5 7" xfId="10533"/>
    <cellStyle name="40% - Accent5 5 7 2" xfId="10534"/>
    <cellStyle name="40% - Accent5 5 8" xfId="10535"/>
    <cellStyle name="40% - Accent5 6" xfId="10536"/>
    <cellStyle name="40% - Accent5 6 2" xfId="10537"/>
    <cellStyle name="40% - Accent5 6 2 2" xfId="10538"/>
    <cellStyle name="40% - Accent5 6 2 2 2" xfId="10539"/>
    <cellStyle name="40% - Accent5 6 2 2 2 2" xfId="10540"/>
    <cellStyle name="40% - Accent5 6 2 2 2 2 2" xfId="10541"/>
    <cellStyle name="40% - Accent5 6 2 2 2 3" xfId="10542"/>
    <cellStyle name="40% - Accent5 6 2 2 3" xfId="10543"/>
    <cellStyle name="40% - Accent5 6 2 2 3 2" xfId="10544"/>
    <cellStyle name="40% - Accent5 6 2 2 4" xfId="10545"/>
    <cellStyle name="40% - Accent5 6 2 2 4 2" xfId="10546"/>
    <cellStyle name="40% - Accent5 6 2 2 5" xfId="10547"/>
    <cellStyle name="40% - Accent5 6 2 3" xfId="10548"/>
    <cellStyle name="40% - Accent5 6 2 3 2" xfId="10549"/>
    <cellStyle name="40% - Accent5 6 2 3 2 2" xfId="10550"/>
    <cellStyle name="40% - Accent5 6 2 3 3" xfId="10551"/>
    <cellStyle name="40% - Accent5 6 2 4" xfId="10552"/>
    <cellStyle name="40% - Accent5 6 2 4 2" xfId="10553"/>
    <cellStyle name="40% - Accent5 6 2 5" xfId="10554"/>
    <cellStyle name="40% - Accent5 6 2 5 2" xfId="10555"/>
    <cellStyle name="40% - Accent5 6 2 6" xfId="10556"/>
    <cellStyle name="40% - Accent5 6 3" xfId="10557"/>
    <cellStyle name="40% - Accent5 6 3 2" xfId="10558"/>
    <cellStyle name="40% - Accent5 6 3 2 2" xfId="10559"/>
    <cellStyle name="40% - Accent5 6 3 2 2 2" xfId="10560"/>
    <cellStyle name="40% - Accent5 6 3 2 3" xfId="10561"/>
    <cellStyle name="40% - Accent5 6 3 3" xfId="10562"/>
    <cellStyle name="40% - Accent5 6 3 3 2" xfId="10563"/>
    <cellStyle name="40% - Accent5 6 3 4" xfId="10564"/>
    <cellStyle name="40% - Accent5 6 3 4 2" xfId="10565"/>
    <cellStyle name="40% - Accent5 6 3 5" xfId="10566"/>
    <cellStyle name="40% - Accent5 6 4" xfId="10567"/>
    <cellStyle name="40% - Accent5 6 4 2" xfId="10568"/>
    <cellStyle name="40% - Accent5 6 4 2 2" xfId="10569"/>
    <cellStyle name="40% - Accent5 6 4 3" xfId="10570"/>
    <cellStyle name="40% - Accent5 6 5" xfId="10571"/>
    <cellStyle name="40% - Accent5 6 5 2" xfId="10572"/>
    <cellStyle name="40% - Accent5 6 6" xfId="10573"/>
    <cellStyle name="40% - Accent5 6 6 2" xfId="10574"/>
    <cellStyle name="40% - Accent5 6 7" xfId="10575"/>
    <cellStyle name="40% - Accent5 7" xfId="10576"/>
    <cellStyle name="40% - Accent5 7 2" xfId="10577"/>
    <cellStyle name="40% - Accent5 7 2 2" xfId="10578"/>
    <cellStyle name="40% - Accent5 7 2 2 2" xfId="10579"/>
    <cellStyle name="40% - Accent5 7 2 2 2 2" xfId="10580"/>
    <cellStyle name="40% - Accent5 7 2 2 3" xfId="10581"/>
    <cellStyle name="40% - Accent5 7 2 3" xfId="10582"/>
    <cellStyle name="40% - Accent5 7 2 3 2" xfId="10583"/>
    <cellStyle name="40% - Accent5 7 2 4" xfId="10584"/>
    <cellStyle name="40% - Accent5 7 2 4 2" xfId="10585"/>
    <cellStyle name="40% - Accent5 7 2 5" xfId="10586"/>
    <cellStyle name="40% - Accent5 7 3" xfId="10587"/>
    <cellStyle name="40% - Accent5 7 3 2" xfId="10588"/>
    <cellStyle name="40% - Accent5 7 3 2 2" xfId="10589"/>
    <cellStyle name="40% - Accent5 7 3 3" xfId="10590"/>
    <cellStyle name="40% - Accent5 7 4" xfId="10591"/>
    <cellStyle name="40% - Accent5 7 4 2" xfId="10592"/>
    <cellStyle name="40% - Accent5 7 5" xfId="10593"/>
    <cellStyle name="40% - Accent5 7 5 2" xfId="10594"/>
    <cellStyle name="40% - Accent5 7 6" xfId="10595"/>
    <cellStyle name="40% - Accent5 8" xfId="10596"/>
    <cellStyle name="40% - Accent5 8 2" xfId="10597"/>
    <cellStyle name="40% - Accent5 8 2 2" xfId="10598"/>
    <cellStyle name="40% - Accent5 8 2 2 2" xfId="10599"/>
    <cellStyle name="40% - Accent5 8 2 3" xfId="10600"/>
    <cellStyle name="40% - Accent5 8 3" xfId="10601"/>
    <cellStyle name="40% - Accent5 8 3 2" xfId="10602"/>
    <cellStyle name="40% - Accent5 8 4" xfId="10603"/>
    <cellStyle name="40% - Accent5 8 4 2" xfId="10604"/>
    <cellStyle name="40% - Accent5 8 5" xfId="10605"/>
    <cellStyle name="40% - Accent5 9" xfId="10606"/>
    <cellStyle name="40% - Accent5 9 2" xfId="10607"/>
    <cellStyle name="40% - Accent5 9 2 2" xfId="10608"/>
    <cellStyle name="40% - Accent5 9 3" xfId="10609"/>
    <cellStyle name="40% - Accent6 10" xfId="10610"/>
    <cellStyle name="40% - Accent6 10 2" xfId="10611"/>
    <cellStyle name="40% - Accent6 11" xfId="10612"/>
    <cellStyle name="40% - Accent6 11 2" xfId="10613"/>
    <cellStyle name="40% - Accent6 12" xfId="10614"/>
    <cellStyle name="40% - Accent6 2" xfId="10615"/>
    <cellStyle name="40% - Accent6 2 10" xfId="10616"/>
    <cellStyle name="40% - Accent6 2 2" xfId="10617"/>
    <cellStyle name="40% - Accent6 2 2 2" xfId="10618"/>
    <cellStyle name="40% - Accent6 2 2 2 2" xfId="10619"/>
    <cellStyle name="40% - Accent6 2 2 2 2 2" xfId="10620"/>
    <cellStyle name="40% - Accent6 2 2 2 2 2 2" xfId="10621"/>
    <cellStyle name="40% - Accent6 2 2 2 2 2 2 2" xfId="10622"/>
    <cellStyle name="40% - Accent6 2 2 2 2 2 2 2 2" xfId="10623"/>
    <cellStyle name="40% - Accent6 2 2 2 2 2 2 2 2 2" xfId="10624"/>
    <cellStyle name="40% - Accent6 2 2 2 2 2 2 2 3" xfId="10625"/>
    <cellStyle name="40% - Accent6 2 2 2 2 2 2 3" xfId="10626"/>
    <cellStyle name="40% - Accent6 2 2 2 2 2 2 3 2" xfId="10627"/>
    <cellStyle name="40% - Accent6 2 2 2 2 2 2 4" xfId="10628"/>
    <cellStyle name="40% - Accent6 2 2 2 2 2 2 4 2" xfId="10629"/>
    <cellStyle name="40% - Accent6 2 2 2 2 2 2 5" xfId="10630"/>
    <cellStyle name="40% - Accent6 2 2 2 2 2 3" xfId="10631"/>
    <cellStyle name="40% - Accent6 2 2 2 2 2 3 2" xfId="10632"/>
    <cellStyle name="40% - Accent6 2 2 2 2 2 3 2 2" xfId="10633"/>
    <cellStyle name="40% - Accent6 2 2 2 2 2 3 3" xfId="10634"/>
    <cellStyle name="40% - Accent6 2 2 2 2 2 4" xfId="10635"/>
    <cellStyle name="40% - Accent6 2 2 2 2 2 4 2" xfId="10636"/>
    <cellStyle name="40% - Accent6 2 2 2 2 2 5" xfId="10637"/>
    <cellStyle name="40% - Accent6 2 2 2 2 2 5 2" xfId="10638"/>
    <cellStyle name="40% - Accent6 2 2 2 2 2 6" xfId="10639"/>
    <cellStyle name="40% - Accent6 2 2 2 2 3" xfId="10640"/>
    <cellStyle name="40% - Accent6 2 2 2 2 3 2" xfId="10641"/>
    <cellStyle name="40% - Accent6 2 2 2 2 3 2 2" xfId="10642"/>
    <cellStyle name="40% - Accent6 2 2 2 2 3 2 2 2" xfId="10643"/>
    <cellStyle name="40% - Accent6 2 2 2 2 3 2 3" xfId="10644"/>
    <cellStyle name="40% - Accent6 2 2 2 2 3 3" xfId="10645"/>
    <cellStyle name="40% - Accent6 2 2 2 2 3 3 2" xfId="10646"/>
    <cellStyle name="40% - Accent6 2 2 2 2 3 4" xfId="10647"/>
    <cellStyle name="40% - Accent6 2 2 2 2 3 4 2" xfId="10648"/>
    <cellStyle name="40% - Accent6 2 2 2 2 3 5" xfId="10649"/>
    <cellStyle name="40% - Accent6 2 2 2 2 4" xfId="10650"/>
    <cellStyle name="40% - Accent6 2 2 2 2 4 2" xfId="10651"/>
    <cellStyle name="40% - Accent6 2 2 2 2 4 2 2" xfId="10652"/>
    <cellStyle name="40% - Accent6 2 2 2 2 4 3" xfId="10653"/>
    <cellStyle name="40% - Accent6 2 2 2 2 5" xfId="10654"/>
    <cellStyle name="40% - Accent6 2 2 2 2 5 2" xfId="10655"/>
    <cellStyle name="40% - Accent6 2 2 2 2 6" xfId="10656"/>
    <cellStyle name="40% - Accent6 2 2 2 2 6 2" xfId="10657"/>
    <cellStyle name="40% - Accent6 2 2 2 2 7" xfId="10658"/>
    <cellStyle name="40% - Accent6 2 2 2 3" xfId="10659"/>
    <cellStyle name="40% - Accent6 2 2 2 3 2" xfId="10660"/>
    <cellStyle name="40% - Accent6 2 2 2 3 2 2" xfId="10661"/>
    <cellStyle name="40% - Accent6 2 2 2 3 2 2 2" xfId="10662"/>
    <cellStyle name="40% - Accent6 2 2 2 3 2 2 2 2" xfId="10663"/>
    <cellStyle name="40% - Accent6 2 2 2 3 2 2 3" xfId="10664"/>
    <cellStyle name="40% - Accent6 2 2 2 3 2 3" xfId="10665"/>
    <cellStyle name="40% - Accent6 2 2 2 3 2 3 2" xfId="10666"/>
    <cellStyle name="40% - Accent6 2 2 2 3 2 4" xfId="10667"/>
    <cellStyle name="40% - Accent6 2 2 2 3 2 4 2" xfId="10668"/>
    <cellStyle name="40% - Accent6 2 2 2 3 2 5" xfId="10669"/>
    <cellStyle name="40% - Accent6 2 2 2 3 3" xfId="10670"/>
    <cellStyle name="40% - Accent6 2 2 2 3 3 2" xfId="10671"/>
    <cellStyle name="40% - Accent6 2 2 2 3 3 2 2" xfId="10672"/>
    <cellStyle name="40% - Accent6 2 2 2 3 3 3" xfId="10673"/>
    <cellStyle name="40% - Accent6 2 2 2 3 4" xfId="10674"/>
    <cellStyle name="40% - Accent6 2 2 2 3 4 2" xfId="10675"/>
    <cellStyle name="40% - Accent6 2 2 2 3 5" xfId="10676"/>
    <cellStyle name="40% - Accent6 2 2 2 3 5 2" xfId="10677"/>
    <cellStyle name="40% - Accent6 2 2 2 3 6" xfId="10678"/>
    <cellStyle name="40% - Accent6 2 2 2 4" xfId="10679"/>
    <cellStyle name="40% - Accent6 2 2 2 4 2" xfId="10680"/>
    <cellStyle name="40% - Accent6 2 2 2 4 2 2" xfId="10681"/>
    <cellStyle name="40% - Accent6 2 2 2 4 2 2 2" xfId="10682"/>
    <cellStyle name="40% - Accent6 2 2 2 4 2 3" xfId="10683"/>
    <cellStyle name="40% - Accent6 2 2 2 4 3" xfId="10684"/>
    <cellStyle name="40% - Accent6 2 2 2 4 3 2" xfId="10685"/>
    <cellStyle name="40% - Accent6 2 2 2 4 4" xfId="10686"/>
    <cellStyle name="40% - Accent6 2 2 2 4 4 2" xfId="10687"/>
    <cellStyle name="40% - Accent6 2 2 2 4 5" xfId="10688"/>
    <cellStyle name="40% - Accent6 2 2 2 5" xfId="10689"/>
    <cellStyle name="40% - Accent6 2 2 2 5 2" xfId="10690"/>
    <cellStyle name="40% - Accent6 2 2 2 5 2 2" xfId="10691"/>
    <cellStyle name="40% - Accent6 2 2 2 5 3" xfId="10692"/>
    <cellStyle name="40% - Accent6 2 2 2 6" xfId="10693"/>
    <cellStyle name="40% - Accent6 2 2 2 6 2" xfId="10694"/>
    <cellStyle name="40% - Accent6 2 2 2 7" xfId="10695"/>
    <cellStyle name="40% - Accent6 2 2 2 7 2" xfId="10696"/>
    <cellStyle name="40% - Accent6 2 2 2 8" xfId="10697"/>
    <cellStyle name="40% - Accent6 2 2 3" xfId="10698"/>
    <cellStyle name="40% - Accent6 2 2 3 2" xfId="10699"/>
    <cellStyle name="40% - Accent6 2 2 3 2 2" xfId="10700"/>
    <cellStyle name="40% - Accent6 2 2 3 2 2 2" xfId="10701"/>
    <cellStyle name="40% - Accent6 2 2 3 2 2 2 2" xfId="10702"/>
    <cellStyle name="40% - Accent6 2 2 3 2 2 2 2 2" xfId="10703"/>
    <cellStyle name="40% - Accent6 2 2 3 2 2 2 3" xfId="10704"/>
    <cellStyle name="40% - Accent6 2 2 3 2 2 3" xfId="10705"/>
    <cellStyle name="40% - Accent6 2 2 3 2 2 3 2" xfId="10706"/>
    <cellStyle name="40% - Accent6 2 2 3 2 2 4" xfId="10707"/>
    <cellStyle name="40% - Accent6 2 2 3 2 2 4 2" xfId="10708"/>
    <cellStyle name="40% - Accent6 2 2 3 2 2 5" xfId="10709"/>
    <cellStyle name="40% - Accent6 2 2 3 2 3" xfId="10710"/>
    <cellStyle name="40% - Accent6 2 2 3 2 3 2" xfId="10711"/>
    <cellStyle name="40% - Accent6 2 2 3 2 3 2 2" xfId="10712"/>
    <cellStyle name="40% - Accent6 2 2 3 2 3 3" xfId="10713"/>
    <cellStyle name="40% - Accent6 2 2 3 2 4" xfId="10714"/>
    <cellStyle name="40% - Accent6 2 2 3 2 4 2" xfId="10715"/>
    <cellStyle name="40% - Accent6 2 2 3 2 5" xfId="10716"/>
    <cellStyle name="40% - Accent6 2 2 3 2 5 2" xfId="10717"/>
    <cellStyle name="40% - Accent6 2 2 3 2 6" xfId="10718"/>
    <cellStyle name="40% - Accent6 2 2 3 3" xfId="10719"/>
    <cellStyle name="40% - Accent6 2 2 3 3 2" xfId="10720"/>
    <cellStyle name="40% - Accent6 2 2 3 3 2 2" xfId="10721"/>
    <cellStyle name="40% - Accent6 2 2 3 3 2 2 2" xfId="10722"/>
    <cellStyle name="40% - Accent6 2 2 3 3 2 3" xfId="10723"/>
    <cellStyle name="40% - Accent6 2 2 3 3 3" xfId="10724"/>
    <cellStyle name="40% - Accent6 2 2 3 3 3 2" xfId="10725"/>
    <cellStyle name="40% - Accent6 2 2 3 3 4" xfId="10726"/>
    <cellStyle name="40% - Accent6 2 2 3 3 4 2" xfId="10727"/>
    <cellStyle name="40% - Accent6 2 2 3 3 5" xfId="10728"/>
    <cellStyle name="40% - Accent6 2 2 3 4" xfId="10729"/>
    <cellStyle name="40% - Accent6 2 2 3 4 2" xfId="10730"/>
    <cellStyle name="40% - Accent6 2 2 3 4 2 2" xfId="10731"/>
    <cellStyle name="40% - Accent6 2 2 3 4 3" xfId="10732"/>
    <cellStyle name="40% - Accent6 2 2 3 5" xfId="10733"/>
    <cellStyle name="40% - Accent6 2 2 3 5 2" xfId="10734"/>
    <cellStyle name="40% - Accent6 2 2 3 6" xfId="10735"/>
    <cellStyle name="40% - Accent6 2 2 3 6 2" xfId="10736"/>
    <cellStyle name="40% - Accent6 2 2 3 7" xfId="10737"/>
    <cellStyle name="40% - Accent6 2 2 4" xfId="10738"/>
    <cellStyle name="40% - Accent6 2 2 4 2" xfId="10739"/>
    <cellStyle name="40% - Accent6 2 2 4 2 2" xfId="10740"/>
    <cellStyle name="40% - Accent6 2 2 4 2 2 2" xfId="10741"/>
    <cellStyle name="40% - Accent6 2 2 4 2 2 2 2" xfId="10742"/>
    <cellStyle name="40% - Accent6 2 2 4 2 2 3" xfId="10743"/>
    <cellStyle name="40% - Accent6 2 2 4 2 3" xfId="10744"/>
    <cellStyle name="40% - Accent6 2 2 4 2 3 2" xfId="10745"/>
    <cellStyle name="40% - Accent6 2 2 4 2 4" xfId="10746"/>
    <cellStyle name="40% - Accent6 2 2 4 2 4 2" xfId="10747"/>
    <cellStyle name="40% - Accent6 2 2 4 2 5" xfId="10748"/>
    <cellStyle name="40% - Accent6 2 2 4 3" xfId="10749"/>
    <cellStyle name="40% - Accent6 2 2 4 3 2" xfId="10750"/>
    <cellStyle name="40% - Accent6 2 2 4 3 2 2" xfId="10751"/>
    <cellStyle name="40% - Accent6 2 2 4 3 3" xfId="10752"/>
    <cellStyle name="40% - Accent6 2 2 4 4" xfId="10753"/>
    <cellStyle name="40% - Accent6 2 2 4 4 2" xfId="10754"/>
    <cellStyle name="40% - Accent6 2 2 4 5" xfId="10755"/>
    <cellStyle name="40% - Accent6 2 2 4 5 2" xfId="10756"/>
    <cellStyle name="40% - Accent6 2 2 4 6" xfId="10757"/>
    <cellStyle name="40% - Accent6 2 2 5" xfId="10758"/>
    <cellStyle name="40% - Accent6 2 2 5 2" xfId="10759"/>
    <cellStyle name="40% - Accent6 2 2 5 2 2" xfId="10760"/>
    <cellStyle name="40% - Accent6 2 2 5 2 2 2" xfId="10761"/>
    <cellStyle name="40% - Accent6 2 2 5 2 3" xfId="10762"/>
    <cellStyle name="40% - Accent6 2 2 5 3" xfId="10763"/>
    <cellStyle name="40% - Accent6 2 2 5 3 2" xfId="10764"/>
    <cellStyle name="40% - Accent6 2 2 5 4" xfId="10765"/>
    <cellStyle name="40% - Accent6 2 2 5 4 2" xfId="10766"/>
    <cellStyle name="40% - Accent6 2 2 5 5" xfId="10767"/>
    <cellStyle name="40% - Accent6 2 2 6" xfId="10768"/>
    <cellStyle name="40% - Accent6 2 2 6 2" xfId="10769"/>
    <cellStyle name="40% - Accent6 2 2 6 2 2" xfId="10770"/>
    <cellStyle name="40% - Accent6 2 2 6 3" xfId="10771"/>
    <cellStyle name="40% - Accent6 2 2 7" xfId="10772"/>
    <cellStyle name="40% - Accent6 2 2 7 2" xfId="10773"/>
    <cellStyle name="40% - Accent6 2 2 8" xfId="10774"/>
    <cellStyle name="40% - Accent6 2 2 8 2" xfId="10775"/>
    <cellStyle name="40% - Accent6 2 2 9" xfId="10776"/>
    <cellStyle name="40% - Accent6 2 3" xfId="10777"/>
    <cellStyle name="40% - Accent6 2 3 2" xfId="10778"/>
    <cellStyle name="40% - Accent6 2 3 2 2" xfId="10779"/>
    <cellStyle name="40% - Accent6 2 3 2 2 2" xfId="10780"/>
    <cellStyle name="40% - Accent6 2 3 2 2 2 2" xfId="10781"/>
    <cellStyle name="40% - Accent6 2 3 2 2 2 2 2" xfId="10782"/>
    <cellStyle name="40% - Accent6 2 3 2 2 2 2 2 2" xfId="10783"/>
    <cellStyle name="40% - Accent6 2 3 2 2 2 2 3" xfId="10784"/>
    <cellStyle name="40% - Accent6 2 3 2 2 2 3" xfId="10785"/>
    <cellStyle name="40% - Accent6 2 3 2 2 2 3 2" xfId="10786"/>
    <cellStyle name="40% - Accent6 2 3 2 2 2 4" xfId="10787"/>
    <cellStyle name="40% - Accent6 2 3 2 2 2 4 2" xfId="10788"/>
    <cellStyle name="40% - Accent6 2 3 2 2 2 5" xfId="10789"/>
    <cellStyle name="40% - Accent6 2 3 2 2 3" xfId="10790"/>
    <cellStyle name="40% - Accent6 2 3 2 2 3 2" xfId="10791"/>
    <cellStyle name="40% - Accent6 2 3 2 2 3 2 2" xfId="10792"/>
    <cellStyle name="40% - Accent6 2 3 2 2 3 3" xfId="10793"/>
    <cellStyle name="40% - Accent6 2 3 2 2 4" xfId="10794"/>
    <cellStyle name="40% - Accent6 2 3 2 2 4 2" xfId="10795"/>
    <cellStyle name="40% - Accent6 2 3 2 2 5" xfId="10796"/>
    <cellStyle name="40% - Accent6 2 3 2 2 5 2" xfId="10797"/>
    <cellStyle name="40% - Accent6 2 3 2 2 6" xfId="10798"/>
    <cellStyle name="40% - Accent6 2 3 2 3" xfId="10799"/>
    <cellStyle name="40% - Accent6 2 3 2 3 2" xfId="10800"/>
    <cellStyle name="40% - Accent6 2 3 2 3 2 2" xfId="10801"/>
    <cellStyle name="40% - Accent6 2 3 2 3 2 2 2" xfId="10802"/>
    <cellStyle name="40% - Accent6 2 3 2 3 2 3" xfId="10803"/>
    <cellStyle name="40% - Accent6 2 3 2 3 3" xfId="10804"/>
    <cellStyle name="40% - Accent6 2 3 2 3 3 2" xfId="10805"/>
    <cellStyle name="40% - Accent6 2 3 2 3 4" xfId="10806"/>
    <cellStyle name="40% - Accent6 2 3 2 3 4 2" xfId="10807"/>
    <cellStyle name="40% - Accent6 2 3 2 3 5" xfId="10808"/>
    <cellStyle name="40% - Accent6 2 3 2 4" xfId="10809"/>
    <cellStyle name="40% - Accent6 2 3 2 4 2" xfId="10810"/>
    <cellStyle name="40% - Accent6 2 3 2 4 2 2" xfId="10811"/>
    <cellStyle name="40% - Accent6 2 3 2 4 3" xfId="10812"/>
    <cellStyle name="40% - Accent6 2 3 2 5" xfId="10813"/>
    <cellStyle name="40% - Accent6 2 3 2 5 2" xfId="10814"/>
    <cellStyle name="40% - Accent6 2 3 2 6" xfId="10815"/>
    <cellStyle name="40% - Accent6 2 3 2 6 2" xfId="10816"/>
    <cellStyle name="40% - Accent6 2 3 2 7" xfId="10817"/>
    <cellStyle name="40% - Accent6 2 3 3" xfId="10818"/>
    <cellStyle name="40% - Accent6 2 3 3 2" xfId="10819"/>
    <cellStyle name="40% - Accent6 2 3 3 2 2" xfId="10820"/>
    <cellStyle name="40% - Accent6 2 3 3 2 2 2" xfId="10821"/>
    <cellStyle name="40% - Accent6 2 3 3 2 2 2 2" xfId="10822"/>
    <cellStyle name="40% - Accent6 2 3 3 2 2 3" xfId="10823"/>
    <cellStyle name="40% - Accent6 2 3 3 2 3" xfId="10824"/>
    <cellStyle name="40% - Accent6 2 3 3 2 3 2" xfId="10825"/>
    <cellStyle name="40% - Accent6 2 3 3 2 4" xfId="10826"/>
    <cellStyle name="40% - Accent6 2 3 3 2 4 2" xfId="10827"/>
    <cellStyle name="40% - Accent6 2 3 3 2 5" xfId="10828"/>
    <cellStyle name="40% - Accent6 2 3 3 3" xfId="10829"/>
    <cellStyle name="40% - Accent6 2 3 3 3 2" xfId="10830"/>
    <cellStyle name="40% - Accent6 2 3 3 3 2 2" xfId="10831"/>
    <cellStyle name="40% - Accent6 2 3 3 3 3" xfId="10832"/>
    <cellStyle name="40% - Accent6 2 3 3 4" xfId="10833"/>
    <cellStyle name="40% - Accent6 2 3 3 4 2" xfId="10834"/>
    <cellStyle name="40% - Accent6 2 3 3 5" xfId="10835"/>
    <cellStyle name="40% - Accent6 2 3 3 5 2" xfId="10836"/>
    <cellStyle name="40% - Accent6 2 3 3 6" xfId="10837"/>
    <cellStyle name="40% - Accent6 2 3 4" xfId="10838"/>
    <cellStyle name="40% - Accent6 2 3 4 2" xfId="10839"/>
    <cellStyle name="40% - Accent6 2 3 4 2 2" xfId="10840"/>
    <cellStyle name="40% - Accent6 2 3 4 2 2 2" xfId="10841"/>
    <cellStyle name="40% - Accent6 2 3 4 2 3" xfId="10842"/>
    <cellStyle name="40% - Accent6 2 3 4 3" xfId="10843"/>
    <cellStyle name="40% - Accent6 2 3 4 3 2" xfId="10844"/>
    <cellStyle name="40% - Accent6 2 3 4 4" xfId="10845"/>
    <cellStyle name="40% - Accent6 2 3 4 4 2" xfId="10846"/>
    <cellStyle name="40% - Accent6 2 3 4 5" xfId="10847"/>
    <cellStyle name="40% - Accent6 2 3 5" xfId="10848"/>
    <cellStyle name="40% - Accent6 2 3 5 2" xfId="10849"/>
    <cellStyle name="40% - Accent6 2 3 5 2 2" xfId="10850"/>
    <cellStyle name="40% - Accent6 2 3 5 3" xfId="10851"/>
    <cellStyle name="40% - Accent6 2 3 6" xfId="10852"/>
    <cellStyle name="40% - Accent6 2 3 6 2" xfId="10853"/>
    <cellStyle name="40% - Accent6 2 3 7" xfId="10854"/>
    <cellStyle name="40% - Accent6 2 3 7 2" xfId="10855"/>
    <cellStyle name="40% - Accent6 2 3 8" xfId="10856"/>
    <cellStyle name="40% - Accent6 2 4" xfId="10857"/>
    <cellStyle name="40% - Accent6 2 4 2" xfId="10858"/>
    <cellStyle name="40% - Accent6 2 4 2 2" xfId="10859"/>
    <cellStyle name="40% - Accent6 2 4 2 2 2" xfId="10860"/>
    <cellStyle name="40% - Accent6 2 4 2 2 2 2" xfId="10861"/>
    <cellStyle name="40% - Accent6 2 4 2 2 2 2 2" xfId="10862"/>
    <cellStyle name="40% - Accent6 2 4 2 2 2 3" xfId="10863"/>
    <cellStyle name="40% - Accent6 2 4 2 2 3" xfId="10864"/>
    <cellStyle name="40% - Accent6 2 4 2 2 3 2" xfId="10865"/>
    <cellStyle name="40% - Accent6 2 4 2 2 4" xfId="10866"/>
    <cellStyle name="40% - Accent6 2 4 2 2 4 2" xfId="10867"/>
    <cellStyle name="40% - Accent6 2 4 2 2 5" xfId="10868"/>
    <cellStyle name="40% - Accent6 2 4 2 3" xfId="10869"/>
    <cellStyle name="40% - Accent6 2 4 2 3 2" xfId="10870"/>
    <cellStyle name="40% - Accent6 2 4 2 3 2 2" xfId="10871"/>
    <cellStyle name="40% - Accent6 2 4 2 3 3" xfId="10872"/>
    <cellStyle name="40% - Accent6 2 4 2 4" xfId="10873"/>
    <cellStyle name="40% - Accent6 2 4 2 4 2" xfId="10874"/>
    <cellStyle name="40% - Accent6 2 4 2 5" xfId="10875"/>
    <cellStyle name="40% - Accent6 2 4 2 5 2" xfId="10876"/>
    <cellStyle name="40% - Accent6 2 4 2 6" xfId="10877"/>
    <cellStyle name="40% - Accent6 2 4 3" xfId="10878"/>
    <cellStyle name="40% - Accent6 2 4 3 2" xfId="10879"/>
    <cellStyle name="40% - Accent6 2 4 3 2 2" xfId="10880"/>
    <cellStyle name="40% - Accent6 2 4 3 2 2 2" xfId="10881"/>
    <cellStyle name="40% - Accent6 2 4 3 2 3" xfId="10882"/>
    <cellStyle name="40% - Accent6 2 4 3 3" xfId="10883"/>
    <cellStyle name="40% - Accent6 2 4 3 3 2" xfId="10884"/>
    <cellStyle name="40% - Accent6 2 4 3 4" xfId="10885"/>
    <cellStyle name="40% - Accent6 2 4 3 4 2" xfId="10886"/>
    <cellStyle name="40% - Accent6 2 4 3 5" xfId="10887"/>
    <cellStyle name="40% - Accent6 2 4 4" xfId="10888"/>
    <cellStyle name="40% - Accent6 2 4 4 2" xfId="10889"/>
    <cellStyle name="40% - Accent6 2 4 4 2 2" xfId="10890"/>
    <cellStyle name="40% - Accent6 2 4 4 3" xfId="10891"/>
    <cellStyle name="40% - Accent6 2 4 5" xfId="10892"/>
    <cellStyle name="40% - Accent6 2 4 5 2" xfId="10893"/>
    <cellStyle name="40% - Accent6 2 4 6" xfId="10894"/>
    <cellStyle name="40% - Accent6 2 4 6 2" xfId="10895"/>
    <cellStyle name="40% - Accent6 2 4 7" xfId="10896"/>
    <cellStyle name="40% - Accent6 2 5" xfId="10897"/>
    <cellStyle name="40% - Accent6 2 5 2" xfId="10898"/>
    <cellStyle name="40% - Accent6 2 5 2 2" xfId="10899"/>
    <cellStyle name="40% - Accent6 2 5 2 2 2" xfId="10900"/>
    <cellStyle name="40% - Accent6 2 5 2 2 2 2" xfId="10901"/>
    <cellStyle name="40% - Accent6 2 5 2 2 3" xfId="10902"/>
    <cellStyle name="40% - Accent6 2 5 2 3" xfId="10903"/>
    <cellStyle name="40% - Accent6 2 5 2 3 2" xfId="10904"/>
    <cellStyle name="40% - Accent6 2 5 2 4" xfId="10905"/>
    <cellStyle name="40% - Accent6 2 5 2 4 2" xfId="10906"/>
    <cellStyle name="40% - Accent6 2 5 2 5" xfId="10907"/>
    <cellStyle name="40% - Accent6 2 5 3" xfId="10908"/>
    <cellStyle name="40% - Accent6 2 5 3 2" xfId="10909"/>
    <cellStyle name="40% - Accent6 2 5 3 2 2" xfId="10910"/>
    <cellStyle name="40% - Accent6 2 5 3 3" xfId="10911"/>
    <cellStyle name="40% - Accent6 2 5 4" xfId="10912"/>
    <cellStyle name="40% - Accent6 2 5 4 2" xfId="10913"/>
    <cellStyle name="40% - Accent6 2 5 5" xfId="10914"/>
    <cellStyle name="40% - Accent6 2 5 5 2" xfId="10915"/>
    <cellStyle name="40% - Accent6 2 5 6" xfId="10916"/>
    <cellStyle name="40% - Accent6 2 6" xfId="10917"/>
    <cellStyle name="40% - Accent6 2 6 2" xfId="10918"/>
    <cellStyle name="40% - Accent6 2 6 2 2" xfId="10919"/>
    <cellStyle name="40% - Accent6 2 6 2 2 2" xfId="10920"/>
    <cellStyle name="40% - Accent6 2 6 2 3" xfId="10921"/>
    <cellStyle name="40% - Accent6 2 6 3" xfId="10922"/>
    <cellStyle name="40% - Accent6 2 6 3 2" xfId="10923"/>
    <cellStyle name="40% - Accent6 2 6 4" xfId="10924"/>
    <cellStyle name="40% - Accent6 2 6 4 2" xfId="10925"/>
    <cellStyle name="40% - Accent6 2 6 5" xfId="10926"/>
    <cellStyle name="40% - Accent6 2 7" xfId="10927"/>
    <cellStyle name="40% - Accent6 2 7 2" xfId="10928"/>
    <cellStyle name="40% - Accent6 2 7 2 2" xfId="10929"/>
    <cellStyle name="40% - Accent6 2 7 3" xfId="10930"/>
    <cellStyle name="40% - Accent6 2 8" xfId="10931"/>
    <cellStyle name="40% - Accent6 2 8 2" xfId="10932"/>
    <cellStyle name="40% - Accent6 2 9" xfId="10933"/>
    <cellStyle name="40% - Accent6 2 9 2" xfId="10934"/>
    <cellStyle name="40% - Accent6 3" xfId="10935"/>
    <cellStyle name="40% - Accent6 3 10" xfId="10936"/>
    <cellStyle name="40% - Accent6 3 2" xfId="10937"/>
    <cellStyle name="40% - Accent6 3 2 2" xfId="10938"/>
    <cellStyle name="40% - Accent6 3 2 2 2" xfId="10939"/>
    <cellStyle name="40% - Accent6 3 2 2 2 2" xfId="10940"/>
    <cellStyle name="40% - Accent6 3 2 2 2 2 2" xfId="10941"/>
    <cellStyle name="40% - Accent6 3 2 2 2 2 2 2" xfId="10942"/>
    <cellStyle name="40% - Accent6 3 2 2 2 2 2 2 2" xfId="10943"/>
    <cellStyle name="40% - Accent6 3 2 2 2 2 2 2 2 2" xfId="10944"/>
    <cellStyle name="40% - Accent6 3 2 2 2 2 2 2 3" xfId="10945"/>
    <cellStyle name="40% - Accent6 3 2 2 2 2 2 3" xfId="10946"/>
    <cellStyle name="40% - Accent6 3 2 2 2 2 2 3 2" xfId="10947"/>
    <cellStyle name="40% - Accent6 3 2 2 2 2 2 4" xfId="10948"/>
    <cellStyle name="40% - Accent6 3 2 2 2 2 2 4 2" xfId="10949"/>
    <cellStyle name="40% - Accent6 3 2 2 2 2 2 5" xfId="10950"/>
    <cellStyle name="40% - Accent6 3 2 2 2 2 3" xfId="10951"/>
    <cellStyle name="40% - Accent6 3 2 2 2 2 3 2" xfId="10952"/>
    <cellStyle name="40% - Accent6 3 2 2 2 2 3 2 2" xfId="10953"/>
    <cellStyle name="40% - Accent6 3 2 2 2 2 3 3" xfId="10954"/>
    <cellStyle name="40% - Accent6 3 2 2 2 2 4" xfId="10955"/>
    <cellStyle name="40% - Accent6 3 2 2 2 2 4 2" xfId="10956"/>
    <cellStyle name="40% - Accent6 3 2 2 2 2 5" xfId="10957"/>
    <cellStyle name="40% - Accent6 3 2 2 2 2 5 2" xfId="10958"/>
    <cellStyle name="40% - Accent6 3 2 2 2 2 6" xfId="10959"/>
    <cellStyle name="40% - Accent6 3 2 2 2 3" xfId="10960"/>
    <cellStyle name="40% - Accent6 3 2 2 2 3 2" xfId="10961"/>
    <cellStyle name="40% - Accent6 3 2 2 2 3 2 2" xfId="10962"/>
    <cellStyle name="40% - Accent6 3 2 2 2 3 2 2 2" xfId="10963"/>
    <cellStyle name="40% - Accent6 3 2 2 2 3 2 3" xfId="10964"/>
    <cellStyle name="40% - Accent6 3 2 2 2 3 3" xfId="10965"/>
    <cellStyle name="40% - Accent6 3 2 2 2 3 3 2" xfId="10966"/>
    <cellStyle name="40% - Accent6 3 2 2 2 3 4" xfId="10967"/>
    <cellStyle name="40% - Accent6 3 2 2 2 3 4 2" xfId="10968"/>
    <cellStyle name="40% - Accent6 3 2 2 2 3 5" xfId="10969"/>
    <cellStyle name="40% - Accent6 3 2 2 2 4" xfId="10970"/>
    <cellStyle name="40% - Accent6 3 2 2 2 4 2" xfId="10971"/>
    <cellStyle name="40% - Accent6 3 2 2 2 4 2 2" xfId="10972"/>
    <cellStyle name="40% - Accent6 3 2 2 2 4 3" xfId="10973"/>
    <cellStyle name="40% - Accent6 3 2 2 2 5" xfId="10974"/>
    <cellStyle name="40% - Accent6 3 2 2 2 5 2" xfId="10975"/>
    <cellStyle name="40% - Accent6 3 2 2 2 6" xfId="10976"/>
    <cellStyle name="40% - Accent6 3 2 2 2 6 2" xfId="10977"/>
    <cellStyle name="40% - Accent6 3 2 2 2 7" xfId="10978"/>
    <cellStyle name="40% - Accent6 3 2 2 3" xfId="10979"/>
    <cellStyle name="40% - Accent6 3 2 2 3 2" xfId="10980"/>
    <cellStyle name="40% - Accent6 3 2 2 3 2 2" xfId="10981"/>
    <cellStyle name="40% - Accent6 3 2 2 3 2 2 2" xfId="10982"/>
    <cellStyle name="40% - Accent6 3 2 2 3 2 2 2 2" xfId="10983"/>
    <cellStyle name="40% - Accent6 3 2 2 3 2 2 3" xfId="10984"/>
    <cellStyle name="40% - Accent6 3 2 2 3 2 3" xfId="10985"/>
    <cellStyle name="40% - Accent6 3 2 2 3 2 3 2" xfId="10986"/>
    <cellStyle name="40% - Accent6 3 2 2 3 2 4" xfId="10987"/>
    <cellStyle name="40% - Accent6 3 2 2 3 2 4 2" xfId="10988"/>
    <cellStyle name="40% - Accent6 3 2 2 3 2 5" xfId="10989"/>
    <cellStyle name="40% - Accent6 3 2 2 3 3" xfId="10990"/>
    <cellStyle name="40% - Accent6 3 2 2 3 3 2" xfId="10991"/>
    <cellStyle name="40% - Accent6 3 2 2 3 3 2 2" xfId="10992"/>
    <cellStyle name="40% - Accent6 3 2 2 3 3 3" xfId="10993"/>
    <cellStyle name="40% - Accent6 3 2 2 3 4" xfId="10994"/>
    <cellStyle name="40% - Accent6 3 2 2 3 4 2" xfId="10995"/>
    <cellStyle name="40% - Accent6 3 2 2 3 5" xfId="10996"/>
    <cellStyle name="40% - Accent6 3 2 2 3 5 2" xfId="10997"/>
    <cellStyle name="40% - Accent6 3 2 2 3 6" xfId="10998"/>
    <cellStyle name="40% - Accent6 3 2 2 4" xfId="10999"/>
    <cellStyle name="40% - Accent6 3 2 2 4 2" xfId="11000"/>
    <cellStyle name="40% - Accent6 3 2 2 4 2 2" xfId="11001"/>
    <cellStyle name="40% - Accent6 3 2 2 4 2 2 2" xfId="11002"/>
    <cellStyle name="40% - Accent6 3 2 2 4 2 3" xfId="11003"/>
    <cellStyle name="40% - Accent6 3 2 2 4 3" xfId="11004"/>
    <cellStyle name="40% - Accent6 3 2 2 4 3 2" xfId="11005"/>
    <cellStyle name="40% - Accent6 3 2 2 4 4" xfId="11006"/>
    <cellStyle name="40% - Accent6 3 2 2 4 4 2" xfId="11007"/>
    <cellStyle name="40% - Accent6 3 2 2 4 5" xfId="11008"/>
    <cellStyle name="40% - Accent6 3 2 2 5" xfId="11009"/>
    <cellStyle name="40% - Accent6 3 2 2 5 2" xfId="11010"/>
    <cellStyle name="40% - Accent6 3 2 2 5 2 2" xfId="11011"/>
    <cellStyle name="40% - Accent6 3 2 2 5 3" xfId="11012"/>
    <cellStyle name="40% - Accent6 3 2 2 6" xfId="11013"/>
    <cellStyle name="40% - Accent6 3 2 2 6 2" xfId="11014"/>
    <cellStyle name="40% - Accent6 3 2 2 7" xfId="11015"/>
    <cellStyle name="40% - Accent6 3 2 2 7 2" xfId="11016"/>
    <cellStyle name="40% - Accent6 3 2 2 8" xfId="11017"/>
    <cellStyle name="40% - Accent6 3 2 3" xfId="11018"/>
    <cellStyle name="40% - Accent6 3 2 3 2" xfId="11019"/>
    <cellStyle name="40% - Accent6 3 2 3 2 2" xfId="11020"/>
    <cellStyle name="40% - Accent6 3 2 3 2 2 2" xfId="11021"/>
    <cellStyle name="40% - Accent6 3 2 3 2 2 2 2" xfId="11022"/>
    <cellStyle name="40% - Accent6 3 2 3 2 2 2 2 2" xfId="11023"/>
    <cellStyle name="40% - Accent6 3 2 3 2 2 2 3" xfId="11024"/>
    <cellStyle name="40% - Accent6 3 2 3 2 2 3" xfId="11025"/>
    <cellStyle name="40% - Accent6 3 2 3 2 2 3 2" xfId="11026"/>
    <cellStyle name="40% - Accent6 3 2 3 2 2 4" xfId="11027"/>
    <cellStyle name="40% - Accent6 3 2 3 2 2 4 2" xfId="11028"/>
    <cellStyle name="40% - Accent6 3 2 3 2 2 5" xfId="11029"/>
    <cellStyle name="40% - Accent6 3 2 3 2 3" xfId="11030"/>
    <cellStyle name="40% - Accent6 3 2 3 2 3 2" xfId="11031"/>
    <cellStyle name="40% - Accent6 3 2 3 2 3 2 2" xfId="11032"/>
    <cellStyle name="40% - Accent6 3 2 3 2 3 3" xfId="11033"/>
    <cellStyle name="40% - Accent6 3 2 3 2 4" xfId="11034"/>
    <cellStyle name="40% - Accent6 3 2 3 2 4 2" xfId="11035"/>
    <cellStyle name="40% - Accent6 3 2 3 2 5" xfId="11036"/>
    <cellStyle name="40% - Accent6 3 2 3 2 5 2" xfId="11037"/>
    <cellStyle name="40% - Accent6 3 2 3 2 6" xfId="11038"/>
    <cellStyle name="40% - Accent6 3 2 3 3" xfId="11039"/>
    <cellStyle name="40% - Accent6 3 2 3 3 2" xfId="11040"/>
    <cellStyle name="40% - Accent6 3 2 3 3 2 2" xfId="11041"/>
    <cellStyle name="40% - Accent6 3 2 3 3 2 2 2" xfId="11042"/>
    <cellStyle name="40% - Accent6 3 2 3 3 2 3" xfId="11043"/>
    <cellStyle name="40% - Accent6 3 2 3 3 3" xfId="11044"/>
    <cellStyle name="40% - Accent6 3 2 3 3 3 2" xfId="11045"/>
    <cellStyle name="40% - Accent6 3 2 3 3 4" xfId="11046"/>
    <cellStyle name="40% - Accent6 3 2 3 3 4 2" xfId="11047"/>
    <cellStyle name="40% - Accent6 3 2 3 3 5" xfId="11048"/>
    <cellStyle name="40% - Accent6 3 2 3 4" xfId="11049"/>
    <cellStyle name="40% - Accent6 3 2 3 4 2" xfId="11050"/>
    <cellStyle name="40% - Accent6 3 2 3 4 2 2" xfId="11051"/>
    <cellStyle name="40% - Accent6 3 2 3 4 3" xfId="11052"/>
    <cellStyle name="40% - Accent6 3 2 3 5" xfId="11053"/>
    <cellStyle name="40% - Accent6 3 2 3 5 2" xfId="11054"/>
    <cellStyle name="40% - Accent6 3 2 3 6" xfId="11055"/>
    <cellStyle name="40% - Accent6 3 2 3 6 2" xfId="11056"/>
    <cellStyle name="40% - Accent6 3 2 3 7" xfId="11057"/>
    <cellStyle name="40% - Accent6 3 2 4" xfId="11058"/>
    <cellStyle name="40% - Accent6 3 2 4 2" xfId="11059"/>
    <cellStyle name="40% - Accent6 3 2 4 2 2" xfId="11060"/>
    <cellStyle name="40% - Accent6 3 2 4 2 2 2" xfId="11061"/>
    <cellStyle name="40% - Accent6 3 2 4 2 2 2 2" xfId="11062"/>
    <cellStyle name="40% - Accent6 3 2 4 2 2 3" xfId="11063"/>
    <cellStyle name="40% - Accent6 3 2 4 2 3" xfId="11064"/>
    <cellStyle name="40% - Accent6 3 2 4 2 3 2" xfId="11065"/>
    <cellStyle name="40% - Accent6 3 2 4 2 4" xfId="11066"/>
    <cellStyle name="40% - Accent6 3 2 4 2 4 2" xfId="11067"/>
    <cellStyle name="40% - Accent6 3 2 4 2 5" xfId="11068"/>
    <cellStyle name="40% - Accent6 3 2 4 3" xfId="11069"/>
    <cellStyle name="40% - Accent6 3 2 4 3 2" xfId="11070"/>
    <cellStyle name="40% - Accent6 3 2 4 3 2 2" xfId="11071"/>
    <cellStyle name="40% - Accent6 3 2 4 3 3" xfId="11072"/>
    <cellStyle name="40% - Accent6 3 2 4 4" xfId="11073"/>
    <cellStyle name="40% - Accent6 3 2 4 4 2" xfId="11074"/>
    <cellStyle name="40% - Accent6 3 2 4 5" xfId="11075"/>
    <cellStyle name="40% - Accent6 3 2 4 5 2" xfId="11076"/>
    <cellStyle name="40% - Accent6 3 2 4 6" xfId="11077"/>
    <cellStyle name="40% - Accent6 3 2 5" xfId="11078"/>
    <cellStyle name="40% - Accent6 3 2 5 2" xfId="11079"/>
    <cellStyle name="40% - Accent6 3 2 5 2 2" xfId="11080"/>
    <cellStyle name="40% - Accent6 3 2 5 2 2 2" xfId="11081"/>
    <cellStyle name="40% - Accent6 3 2 5 2 3" xfId="11082"/>
    <cellStyle name="40% - Accent6 3 2 5 3" xfId="11083"/>
    <cellStyle name="40% - Accent6 3 2 5 3 2" xfId="11084"/>
    <cellStyle name="40% - Accent6 3 2 5 4" xfId="11085"/>
    <cellStyle name="40% - Accent6 3 2 5 4 2" xfId="11086"/>
    <cellStyle name="40% - Accent6 3 2 5 5" xfId="11087"/>
    <cellStyle name="40% - Accent6 3 2 6" xfId="11088"/>
    <cellStyle name="40% - Accent6 3 2 6 2" xfId="11089"/>
    <cellStyle name="40% - Accent6 3 2 6 2 2" xfId="11090"/>
    <cellStyle name="40% - Accent6 3 2 6 3" xfId="11091"/>
    <cellStyle name="40% - Accent6 3 2 7" xfId="11092"/>
    <cellStyle name="40% - Accent6 3 2 7 2" xfId="11093"/>
    <cellStyle name="40% - Accent6 3 2 8" xfId="11094"/>
    <cellStyle name="40% - Accent6 3 2 8 2" xfId="11095"/>
    <cellStyle name="40% - Accent6 3 2 9" xfId="11096"/>
    <cellStyle name="40% - Accent6 3 3" xfId="11097"/>
    <cellStyle name="40% - Accent6 3 3 2" xfId="11098"/>
    <cellStyle name="40% - Accent6 3 3 2 2" xfId="11099"/>
    <cellStyle name="40% - Accent6 3 3 2 2 2" xfId="11100"/>
    <cellStyle name="40% - Accent6 3 3 2 2 2 2" xfId="11101"/>
    <cellStyle name="40% - Accent6 3 3 2 2 2 2 2" xfId="11102"/>
    <cellStyle name="40% - Accent6 3 3 2 2 2 2 2 2" xfId="11103"/>
    <cellStyle name="40% - Accent6 3 3 2 2 2 2 3" xfId="11104"/>
    <cellStyle name="40% - Accent6 3 3 2 2 2 3" xfId="11105"/>
    <cellStyle name="40% - Accent6 3 3 2 2 2 3 2" xfId="11106"/>
    <cellStyle name="40% - Accent6 3 3 2 2 2 4" xfId="11107"/>
    <cellStyle name="40% - Accent6 3 3 2 2 2 4 2" xfId="11108"/>
    <cellStyle name="40% - Accent6 3 3 2 2 2 5" xfId="11109"/>
    <cellStyle name="40% - Accent6 3 3 2 2 3" xfId="11110"/>
    <cellStyle name="40% - Accent6 3 3 2 2 3 2" xfId="11111"/>
    <cellStyle name="40% - Accent6 3 3 2 2 3 2 2" xfId="11112"/>
    <cellStyle name="40% - Accent6 3 3 2 2 3 3" xfId="11113"/>
    <cellStyle name="40% - Accent6 3 3 2 2 4" xfId="11114"/>
    <cellStyle name="40% - Accent6 3 3 2 2 4 2" xfId="11115"/>
    <cellStyle name="40% - Accent6 3 3 2 2 5" xfId="11116"/>
    <cellStyle name="40% - Accent6 3 3 2 2 5 2" xfId="11117"/>
    <cellStyle name="40% - Accent6 3 3 2 2 6" xfId="11118"/>
    <cellStyle name="40% - Accent6 3 3 2 3" xfId="11119"/>
    <cellStyle name="40% - Accent6 3 3 2 3 2" xfId="11120"/>
    <cellStyle name="40% - Accent6 3 3 2 3 2 2" xfId="11121"/>
    <cellStyle name="40% - Accent6 3 3 2 3 2 2 2" xfId="11122"/>
    <cellStyle name="40% - Accent6 3 3 2 3 2 3" xfId="11123"/>
    <cellStyle name="40% - Accent6 3 3 2 3 3" xfId="11124"/>
    <cellStyle name="40% - Accent6 3 3 2 3 3 2" xfId="11125"/>
    <cellStyle name="40% - Accent6 3 3 2 3 4" xfId="11126"/>
    <cellStyle name="40% - Accent6 3 3 2 3 4 2" xfId="11127"/>
    <cellStyle name="40% - Accent6 3 3 2 3 5" xfId="11128"/>
    <cellStyle name="40% - Accent6 3 3 2 4" xfId="11129"/>
    <cellStyle name="40% - Accent6 3 3 2 4 2" xfId="11130"/>
    <cellStyle name="40% - Accent6 3 3 2 4 2 2" xfId="11131"/>
    <cellStyle name="40% - Accent6 3 3 2 4 3" xfId="11132"/>
    <cellStyle name="40% - Accent6 3 3 2 5" xfId="11133"/>
    <cellStyle name="40% - Accent6 3 3 2 5 2" xfId="11134"/>
    <cellStyle name="40% - Accent6 3 3 2 6" xfId="11135"/>
    <cellStyle name="40% - Accent6 3 3 2 6 2" xfId="11136"/>
    <cellStyle name="40% - Accent6 3 3 2 7" xfId="11137"/>
    <cellStyle name="40% - Accent6 3 3 3" xfId="11138"/>
    <cellStyle name="40% - Accent6 3 3 3 2" xfId="11139"/>
    <cellStyle name="40% - Accent6 3 3 3 2 2" xfId="11140"/>
    <cellStyle name="40% - Accent6 3 3 3 2 2 2" xfId="11141"/>
    <cellStyle name="40% - Accent6 3 3 3 2 2 2 2" xfId="11142"/>
    <cellStyle name="40% - Accent6 3 3 3 2 2 3" xfId="11143"/>
    <cellStyle name="40% - Accent6 3 3 3 2 3" xfId="11144"/>
    <cellStyle name="40% - Accent6 3 3 3 2 3 2" xfId="11145"/>
    <cellStyle name="40% - Accent6 3 3 3 2 4" xfId="11146"/>
    <cellStyle name="40% - Accent6 3 3 3 2 4 2" xfId="11147"/>
    <cellStyle name="40% - Accent6 3 3 3 2 5" xfId="11148"/>
    <cellStyle name="40% - Accent6 3 3 3 3" xfId="11149"/>
    <cellStyle name="40% - Accent6 3 3 3 3 2" xfId="11150"/>
    <cellStyle name="40% - Accent6 3 3 3 3 2 2" xfId="11151"/>
    <cellStyle name="40% - Accent6 3 3 3 3 3" xfId="11152"/>
    <cellStyle name="40% - Accent6 3 3 3 4" xfId="11153"/>
    <cellStyle name="40% - Accent6 3 3 3 4 2" xfId="11154"/>
    <cellStyle name="40% - Accent6 3 3 3 5" xfId="11155"/>
    <cellStyle name="40% - Accent6 3 3 3 5 2" xfId="11156"/>
    <cellStyle name="40% - Accent6 3 3 3 6" xfId="11157"/>
    <cellStyle name="40% - Accent6 3 3 4" xfId="11158"/>
    <cellStyle name="40% - Accent6 3 3 4 2" xfId="11159"/>
    <cellStyle name="40% - Accent6 3 3 4 2 2" xfId="11160"/>
    <cellStyle name="40% - Accent6 3 3 4 2 2 2" xfId="11161"/>
    <cellStyle name="40% - Accent6 3 3 4 2 3" xfId="11162"/>
    <cellStyle name="40% - Accent6 3 3 4 3" xfId="11163"/>
    <cellStyle name="40% - Accent6 3 3 4 3 2" xfId="11164"/>
    <cellStyle name="40% - Accent6 3 3 4 4" xfId="11165"/>
    <cellStyle name="40% - Accent6 3 3 4 4 2" xfId="11166"/>
    <cellStyle name="40% - Accent6 3 3 4 5" xfId="11167"/>
    <cellStyle name="40% - Accent6 3 3 5" xfId="11168"/>
    <cellStyle name="40% - Accent6 3 3 5 2" xfId="11169"/>
    <cellStyle name="40% - Accent6 3 3 5 2 2" xfId="11170"/>
    <cellStyle name="40% - Accent6 3 3 5 3" xfId="11171"/>
    <cellStyle name="40% - Accent6 3 3 6" xfId="11172"/>
    <cellStyle name="40% - Accent6 3 3 6 2" xfId="11173"/>
    <cellStyle name="40% - Accent6 3 3 7" xfId="11174"/>
    <cellStyle name="40% - Accent6 3 3 7 2" xfId="11175"/>
    <cellStyle name="40% - Accent6 3 3 8" xfId="11176"/>
    <cellStyle name="40% - Accent6 3 4" xfId="11177"/>
    <cellStyle name="40% - Accent6 3 4 2" xfId="11178"/>
    <cellStyle name="40% - Accent6 3 4 2 2" xfId="11179"/>
    <cellStyle name="40% - Accent6 3 4 2 2 2" xfId="11180"/>
    <cellStyle name="40% - Accent6 3 4 2 2 2 2" xfId="11181"/>
    <cellStyle name="40% - Accent6 3 4 2 2 2 2 2" xfId="11182"/>
    <cellStyle name="40% - Accent6 3 4 2 2 2 3" xfId="11183"/>
    <cellStyle name="40% - Accent6 3 4 2 2 3" xfId="11184"/>
    <cellStyle name="40% - Accent6 3 4 2 2 3 2" xfId="11185"/>
    <cellStyle name="40% - Accent6 3 4 2 2 4" xfId="11186"/>
    <cellStyle name="40% - Accent6 3 4 2 2 4 2" xfId="11187"/>
    <cellStyle name="40% - Accent6 3 4 2 2 5" xfId="11188"/>
    <cellStyle name="40% - Accent6 3 4 2 3" xfId="11189"/>
    <cellStyle name="40% - Accent6 3 4 2 3 2" xfId="11190"/>
    <cellStyle name="40% - Accent6 3 4 2 3 2 2" xfId="11191"/>
    <cellStyle name="40% - Accent6 3 4 2 3 3" xfId="11192"/>
    <cellStyle name="40% - Accent6 3 4 2 4" xfId="11193"/>
    <cellStyle name="40% - Accent6 3 4 2 4 2" xfId="11194"/>
    <cellStyle name="40% - Accent6 3 4 2 5" xfId="11195"/>
    <cellStyle name="40% - Accent6 3 4 2 5 2" xfId="11196"/>
    <cellStyle name="40% - Accent6 3 4 2 6" xfId="11197"/>
    <cellStyle name="40% - Accent6 3 4 3" xfId="11198"/>
    <cellStyle name="40% - Accent6 3 4 3 2" xfId="11199"/>
    <cellStyle name="40% - Accent6 3 4 3 2 2" xfId="11200"/>
    <cellStyle name="40% - Accent6 3 4 3 2 2 2" xfId="11201"/>
    <cellStyle name="40% - Accent6 3 4 3 2 3" xfId="11202"/>
    <cellStyle name="40% - Accent6 3 4 3 3" xfId="11203"/>
    <cellStyle name="40% - Accent6 3 4 3 3 2" xfId="11204"/>
    <cellStyle name="40% - Accent6 3 4 3 4" xfId="11205"/>
    <cellStyle name="40% - Accent6 3 4 3 4 2" xfId="11206"/>
    <cellStyle name="40% - Accent6 3 4 3 5" xfId="11207"/>
    <cellStyle name="40% - Accent6 3 4 4" xfId="11208"/>
    <cellStyle name="40% - Accent6 3 4 4 2" xfId="11209"/>
    <cellStyle name="40% - Accent6 3 4 4 2 2" xfId="11210"/>
    <cellStyle name="40% - Accent6 3 4 4 3" xfId="11211"/>
    <cellStyle name="40% - Accent6 3 4 5" xfId="11212"/>
    <cellStyle name="40% - Accent6 3 4 5 2" xfId="11213"/>
    <cellStyle name="40% - Accent6 3 4 6" xfId="11214"/>
    <cellStyle name="40% - Accent6 3 4 6 2" xfId="11215"/>
    <cellStyle name="40% - Accent6 3 4 7" xfId="11216"/>
    <cellStyle name="40% - Accent6 3 5" xfId="11217"/>
    <cellStyle name="40% - Accent6 3 5 2" xfId="11218"/>
    <cellStyle name="40% - Accent6 3 5 2 2" xfId="11219"/>
    <cellStyle name="40% - Accent6 3 5 2 2 2" xfId="11220"/>
    <cellStyle name="40% - Accent6 3 5 2 2 2 2" xfId="11221"/>
    <cellStyle name="40% - Accent6 3 5 2 2 3" xfId="11222"/>
    <cellStyle name="40% - Accent6 3 5 2 3" xfId="11223"/>
    <cellStyle name="40% - Accent6 3 5 2 3 2" xfId="11224"/>
    <cellStyle name="40% - Accent6 3 5 2 4" xfId="11225"/>
    <cellStyle name="40% - Accent6 3 5 2 4 2" xfId="11226"/>
    <cellStyle name="40% - Accent6 3 5 2 5" xfId="11227"/>
    <cellStyle name="40% - Accent6 3 5 3" xfId="11228"/>
    <cellStyle name="40% - Accent6 3 5 3 2" xfId="11229"/>
    <cellStyle name="40% - Accent6 3 5 3 2 2" xfId="11230"/>
    <cellStyle name="40% - Accent6 3 5 3 3" xfId="11231"/>
    <cellStyle name="40% - Accent6 3 5 4" xfId="11232"/>
    <cellStyle name="40% - Accent6 3 5 4 2" xfId="11233"/>
    <cellStyle name="40% - Accent6 3 5 5" xfId="11234"/>
    <cellStyle name="40% - Accent6 3 5 5 2" xfId="11235"/>
    <cellStyle name="40% - Accent6 3 5 6" xfId="11236"/>
    <cellStyle name="40% - Accent6 3 6" xfId="11237"/>
    <cellStyle name="40% - Accent6 3 6 2" xfId="11238"/>
    <cellStyle name="40% - Accent6 3 6 2 2" xfId="11239"/>
    <cellStyle name="40% - Accent6 3 6 2 2 2" xfId="11240"/>
    <cellStyle name="40% - Accent6 3 6 2 3" xfId="11241"/>
    <cellStyle name="40% - Accent6 3 6 3" xfId="11242"/>
    <cellStyle name="40% - Accent6 3 6 3 2" xfId="11243"/>
    <cellStyle name="40% - Accent6 3 6 4" xfId="11244"/>
    <cellStyle name="40% - Accent6 3 6 4 2" xfId="11245"/>
    <cellStyle name="40% - Accent6 3 6 5" xfId="11246"/>
    <cellStyle name="40% - Accent6 3 7" xfId="11247"/>
    <cellStyle name="40% - Accent6 3 7 2" xfId="11248"/>
    <cellStyle name="40% - Accent6 3 7 2 2" xfId="11249"/>
    <cellStyle name="40% - Accent6 3 7 3" xfId="11250"/>
    <cellStyle name="40% - Accent6 3 8" xfId="11251"/>
    <cellStyle name="40% - Accent6 3 8 2" xfId="11252"/>
    <cellStyle name="40% - Accent6 3 9" xfId="11253"/>
    <cellStyle name="40% - Accent6 3 9 2" xfId="11254"/>
    <cellStyle name="40% - Accent6 4" xfId="11255"/>
    <cellStyle name="40% - Accent6 4 10" xfId="11256"/>
    <cellStyle name="40% - Accent6 4 2" xfId="11257"/>
    <cellStyle name="40% - Accent6 4 2 2" xfId="11258"/>
    <cellStyle name="40% - Accent6 4 2 2 2" xfId="11259"/>
    <cellStyle name="40% - Accent6 4 2 2 2 2" xfId="11260"/>
    <cellStyle name="40% - Accent6 4 2 2 2 2 2" xfId="11261"/>
    <cellStyle name="40% - Accent6 4 2 2 2 2 2 2" xfId="11262"/>
    <cellStyle name="40% - Accent6 4 2 2 2 2 2 2 2" xfId="11263"/>
    <cellStyle name="40% - Accent6 4 2 2 2 2 2 3" xfId="11264"/>
    <cellStyle name="40% - Accent6 4 2 2 2 2 3" xfId="11265"/>
    <cellStyle name="40% - Accent6 4 2 2 2 2 3 2" xfId="11266"/>
    <cellStyle name="40% - Accent6 4 2 2 2 2 4" xfId="11267"/>
    <cellStyle name="40% - Accent6 4 2 2 2 2 4 2" xfId="11268"/>
    <cellStyle name="40% - Accent6 4 2 2 2 2 5" xfId="11269"/>
    <cellStyle name="40% - Accent6 4 2 2 2 3" xfId="11270"/>
    <cellStyle name="40% - Accent6 4 2 2 2 3 2" xfId="11271"/>
    <cellStyle name="40% - Accent6 4 2 2 2 3 2 2" xfId="11272"/>
    <cellStyle name="40% - Accent6 4 2 2 2 3 3" xfId="11273"/>
    <cellStyle name="40% - Accent6 4 2 2 2 4" xfId="11274"/>
    <cellStyle name="40% - Accent6 4 2 2 2 4 2" xfId="11275"/>
    <cellStyle name="40% - Accent6 4 2 2 2 5" xfId="11276"/>
    <cellStyle name="40% - Accent6 4 2 2 2 5 2" xfId="11277"/>
    <cellStyle name="40% - Accent6 4 2 2 2 6" xfId="11278"/>
    <cellStyle name="40% - Accent6 4 2 2 3" xfId="11279"/>
    <cellStyle name="40% - Accent6 4 2 2 3 2" xfId="11280"/>
    <cellStyle name="40% - Accent6 4 2 2 3 2 2" xfId="11281"/>
    <cellStyle name="40% - Accent6 4 2 2 3 2 2 2" xfId="11282"/>
    <cellStyle name="40% - Accent6 4 2 2 3 2 3" xfId="11283"/>
    <cellStyle name="40% - Accent6 4 2 2 3 3" xfId="11284"/>
    <cellStyle name="40% - Accent6 4 2 2 3 3 2" xfId="11285"/>
    <cellStyle name="40% - Accent6 4 2 2 3 4" xfId="11286"/>
    <cellStyle name="40% - Accent6 4 2 2 3 4 2" xfId="11287"/>
    <cellStyle name="40% - Accent6 4 2 2 3 5" xfId="11288"/>
    <cellStyle name="40% - Accent6 4 2 2 4" xfId="11289"/>
    <cellStyle name="40% - Accent6 4 2 2 4 2" xfId="11290"/>
    <cellStyle name="40% - Accent6 4 2 2 4 2 2" xfId="11291"/>
    <cellStyle name="40% - Accent6 4 2 2 4 3" xfId="11292"/>
    <cellStyle name="40% - Accent6 4 2 2 5" xfId="11293"/>
    <cellStyle name="40% - Accent6 4 2 2 5 2" xfId="11294"/>
    <cellStyle name="40% - Accent6 4 2 2 6" xfId="11295"/>
    <cellStyle name="40% - Accent6 4 2 2 6 2" xfId="11296"/>
    <cellStyle name="40% - Accent6 4 2 2 7" xfId="11297"/>
    <cellStyle name="40% - Accent6 4 2 3" xfId="11298"/>
    <cellStyle name="40% - Accent6 4 2 3 2" xfId="11299"/>
    <cellStyle name="40% - Accent6 4 2 3 2 2" xfId="11300"/>
    <cellStyle name="40% - Accent6 4 2 3 2 2 2" xfId="11301"/>
    <cellStyle name="40% - Accent6 4 2 3 2 2 2 2" xfId="11302"/>
    <cellStyle name="40% - Accent6 4 2 3 2 2 3" xfId="11303"/>
    <cellStyle name="40% - Accent6 4 2 3 2 3" xfId="11304"/>
    <cellStyle name="40% - Accent6 4 2 3 2 3 2" xfId="11305"/>
    <cellStyle name="40% - Accent6 4 2 3 2 4" xfId="11306"/>
    <cellStyle name="40% - Accent6 4 2 3 2 4 2" xfId="11307"/>
    <cellStyle name="40% - Accent6 4 2 3 2 5" xfId="11308"/>
    <cellStyle name="40% - Accent6 4 2 3 3" xfId="11309"/>
    <cellStyle name="40% - Accent6 4 2 3 3 2" xfId="11310"/>
    <cellStyle name="40% - Accent6 4 2 3 3 2 2" xfId="11311"/>
    <cellStyle name="40% - Accent6 4 2 3 3 3" xfId="11312"/>
    <cellStyle name="40% - Accent6 4 2 3 4" xfId="11313"/>
    <cellStyle name="40% - Accent6 4 2 3 4 2" xfId="11314"/>
    <cellStyle name="40% - Accent6 4 2 3 5" xfId="11315"/>
    <cellStyle name="40% - Accent6 4 2 3 5 2" xfId="11316"/>
    <cellStyle name="40% - Accent6 4 2 3 6" xfId="11317"/>
    <cellStyle name="40% - Accent6 4 2 4" xfId="11318"/>
    <cellStyle name="40% - Accent6 4 2 4 2" xfId="11319"/>
    <cellStyle name="40% - Accent6 4 2 4 2 2" xfId="11320"/>
    <cellStyle name="40% - Accent6 4 2 4 2 2 2" xfId="11321"/>
    <cellStyle name="40% - Accent6 4 2 4 2 3" xfId="11322"/>
    <cellStyle name="40% - Accent6 4 2 4 3" xfId="11323"/>
    <cellStyle name="40% - Accent6 4 2 4 3 2" xfId="11324"/>
    <cellStyle name="40% - Accent6 4 2 4 4" xfId="11325"/>
    <cellStyle name="40% - Accent6 4 2 4 4 2" xfId="11326"/>
    <cellStyle name="40% - Accent6 4 2 4 5" xfId="11327"/>
    <cellStyle name="40% - Accent6 4 2 5" xfId="11328"/>
    <cellStyle name="40% - Accent6 4 2 5 2" xfId="11329"/>
    <cellStyle name="40% - Accent6 4 2 5 2 2" xfId="11330"/>
    <cellStyle name="40% - Accent6 4 2 5 3" xfId="11331"/>
    <cellStyle name="40% - Accent6 4 2 6" xfId="11332"/>
    <cellStyle name="40% - Accent6 4 2 6 2" xfId="11333"/>
    <cellStyle name="40% - Accent6 4 2 7" xfId="11334"/>
    <cellStyle name="40% - Accent6 4 2 7 2" xfId="11335"/>
    <cellStyle name="40% - Accent6 4 2 8" xfId="11336"/>
    <cellStyle name="40% - Accent6 4 3" xfId="11337"/>
    <cellStyle name="40% - Accent6 4 3 2" xfId="11338"/>
    <cellStyle name="40% - Accent6 4 3 2 2" xfId="11339"/>
    <cellStyle name="40% - Accent6 4 3 2 2 2" xfId="11340"/>
    <cellStyle name="40% - Accent6 4 3 2 2 2 2" xfId="11341"/>
    <cellStyle name="40% - Accent6 4 3 2 2 2 2 2" xfId="11342"/>
    <cellStyle name="40% - Accent6 4 3 2 2 2 3" xfId="11343"/>
    <cellStyle name="40% - Accent6 4 3 2 2 3" xfId="11344"/>
    <cellStyle name="40% - Accent6 4 3 2 2 3 2" xfId="11345"/>
    <cellStyle name="40% - Accent6 4 3 2 2 4" xfId="11346"/>
    <cellStyle name="40% - Accent6 4 3 2 2 4 2" xfId="11347"/>
    <cellStyle name="40% - Accent6 4 3 2 2 5" xfId="11348"/>
    <cellStyle name="40% - Accent6 4 3 2 3" xfId="11349"/>
    <cellStyle name="40% - Accent6 4 3 2 3 2" xfId="11350"/>
    <cellStyle name="40% - Accent6 4 3 2 3 2 2" xfId="11351"/>
    <cellStyle name="40% - Accent6 4 3 2 3 3" xfId="11352"/>
    <cellStyle name="40% - Accent6 4 3 2 4" xfId="11353"/>
    <cellStyle name="40% - Accent6 4 3 2 4 2" xfId="11354"/>
    <cellStyle name="40% - Accent6 4 3 2 5" xfId="11355"/>
    <cellStyle name="40% - Accent6 4 3 2 5 2" xfId="11356"/>
    <cellStyle name="40% - Accent6 4 3 2 6" xfId="11357"/>
    <cellStyle name="40% - Accent6 4 3 3" xfId="11358"/>
    <cellStyle name="40% - Accent6 4 3 3 2" xfId="11359"/>
    <cellStyle name="40% - Accent6 4 3 3 2 2" xfId="11360"/>
    <cellStyle name="40% - Accent6 4 3 3 2 2 2" xfId="11361"/>
    <cellStyle name="40% - Accent6 4 3 3 2 3" xfId="11362"/>
    <cellStyle name="40% - Accent6 4 3 3 3" xfId="11363"/>
    <cellStyle name="40% - Accent6 4 3 3 3 2" xfId="11364"/>
    <cellStyle name="40% - Accent6 4 3 3 4" xfId="11365"/>
    <cellStyle name="40% - Accent6 4 3 3 4 2" xfId="11366"/>
    <cellStyle name="40% - Accent6 4 3 3 5" xfId="11367"/>
    <cellStyle name="40% - Accent6 4 3 4" xfId="11368"/>
    <cellStyle name="40% - Accent6 4 3 4 2" xfId="11369"/>
    <cellStyle name="40% - Accent6 4 3 4 2 2" xfId="11370"/>
    <cellStyle name="40% - Accent6 4 3 4 3" xfId="11371"/>
    <cellStyle name="40% - Accent6 4 3 5" xfId="11372"/>
    <cellStyle name="40% - Accent6 4 3 5 2" xfId="11373"/>
    <cellStyle name="40% - Accent6 4 3 6" xfId="11374"/>
    <cellStyle name="40% - Accent6 4 3 6 2" xfId="11375"/>
    <cellStyle name="40% - Accent6 4 3 7" xfId="11376"/>
    <cellStyle name="40% - Accent6 4 4" xfId="11377"/>
    <cellStyle name="40% - Accent6 4 4 2" xfId="11378"/>
    <cellStyle name="40% - Accent6 4 4 2 2" xfId="11379"/>
    <cellStyle name="40% - Accent6 4 4 2 2 2" xfId="11380"/>
    <cellStyle name="40% - Accent6 4 4 2 2 2 2" xfId="11381"/>
    <cellStyle name="40% - Accent6 4 4 2 2 3" xfId="11382"/>
    <cellStyle name="40% - Accent6 4 4 2 3" xfId="11383"/>
    <cellStyle name="40% - Accent6 4 4 2 3 2" xfId="11384"/>
    <cellStyle name="40% - Accent6 4 4 2 4" xfId="11385"/>
    <cellStyle name="40% - Accent6 4 4 2 4 2" xfId="11386"/>
    <cellStyle name="40% - Accent6 4 4 2 5" xfId="11387"/>
    <cellStyle name="40% - Accent6 4 4 3" xfId="11388"/>
    <cellStyle name="40% - Accent6 4 4 3 2" xfId="11389"/>
    <cellStyle name="40% - Accent6 4 4 3 2 2" xfId="11390"/>
    <cellStyle name="40% - Accent6 4 4 3 3" xfId="11391"/>
    <cellStyle name="40% - Accent6 4 4 4" xfId="11392"/>
    <cellStyle name="40% - Accent6 4 4 4 2" xfId="11393"/>
    <cellStyle name="40% - Accent6 4 4 5" xfId="11394"/>
    <cellStyle name="40% - Accent6 4 4 5 2" xfId="11395"/>
    <cellStyle name="40% - Accent6 4 4 6" xfId="11396"/>
    <cellStyle name="40% - Accent6 4 5" xfId="11397"/>
    <cellStyle name="40% - Accent6 4 5 2" xfId="11398"/>
    <cellStyle name="40% - Accent6 4 5 2 2" xfId="11399"/>
    <cellStyle name="40% - Accent6 4 5 2 2 2" xfId="11400"/>
    <cellStyle name="40% - Accent6 4 5 2 3" xfId="11401"/>
    <cellStyle name="40% - Accent6 4 5 3" xfId="11402"/>
    <cellStyle name="40% - Accent6 4 5 3 2" xfId="11403"/>
    <cellStyle name="40% - Accent6 4 5 4" xfId="11404"/>
    <cellStyle name="40% - Accent6 4 5 4 2" xfId="11405"/>
    <cellStyle name="40% - Accent6 4 5 5" xfId="11406"/>
    <cellStyle name="40% - Accent6 4 6" xfId="11407"/>
    <cellStyle name="40% - Accent6 4 6 2" xfId="11408"/>
    <cellStyle name="40% - Accent6 4 6 2 2" xfId="11409"/>
    <cellStyle name="40% - Accent6 4 6 3" xfId="11410"/>
    <cellStyle name="40% - Accent6 4 7" xfId="11411"/>
    <cellStyle name="40% - Accent6 4 7 2" xfId="11412"/>
    <cellStyle name="40% - Accent6 4 8" xfId="11413"/>
    <cellStyle name="40% - Accent6 4 8 2" xfId="11414"/>
    <cellStyle name="40% - Accent6 4 9" xfId="11415"/>
    <cellStyle name="40% - Accent6 5" xfId="11416"/>
    <cellStyle name="40% - Accent6 5 2" xfId="11417"/>
    <cellStyle name="40% - Accent6 5 2 2" xfId="11418"/>
    <cellStyle name="40% - Accent6 5 2 2 2" xfId="11419"/>
    <cellStyle name="40% - Accent6 5 2 2 2 2" xfId="11420"/>
    <cellStyle name="40% - Accent6 5 2 2 2 2 2" xfId="11421"/>
    <cellStyle name="40% - Accent6 5 2 2 2 2 2 2" xfId="11422"/>
    <cellStyle name="40% - Accent6 5 2 2 2 2 3" xfId="11423"/>
    <cellStyle name="40% - Accent6 5 2 2 2 3" xfId="11424"/>
    <cellStyle name="40% - Accent6 5 2 2 2 3 2" xfId="11425"/>
    <cellStyle name="40% - Accent6 5 2 2 2 4" xfId="11426"/>
    <cellStyle name="40% - Accent6 5 2 2 2 4 2" xfId="11427"/>
    <cellStyle name="40% - Accent6 5 2 2 2 5" xfId="11428"/>
    <cellStyle name="40% - Accent6 5 2 2 3" xfId="11429"/>
    <cellStyle name="40% - Accent6 5 2 2 3 2" xfId="11430"/>
    <cellStyle name="40% - Accent6 5 2 2 3 2 2" xfId="11431"/>
    <cellStyle name="40% - Accent6 5 2 2 3 3" xfId="11432"/>
    <cellStyle name="40% - Accent6 5 2 2 4" xfId="11433"/>
    <cellStyle name="40% - Accent6 5 2 2 4 2" xfId="11434"/>
    <cellStyle name="40% - Accent6 5 2 2 5" xfId="11435"/>
    <cellStyle name="40% - Accent6 5 2 2 5 2" xfId="11436"/>
    <cellStyle name="40% - Accent6 5 2 2 6" xfId="11437"/>
    <cellStyle name="40% - Accent6 5 2 3" xfId="11438"/>
    <cellStyle name="40% - Accent6 5 2 3 2" xfId="11439"/>
    <cellStyle name="40% - Accent6 5 2 3 2 2" xfId="11440"/>
    <cellStyle name="40% - Accent6 5 2 3 2 2 2" xfId="11441"/>
    <cellStyle name="40% - Accent6 5 2 3 2 3" xfId="11442"/>
    <cellStyle name="40% - Accent6 5 2 3 3" xfId="11443"/>
    <cellStyle name="40% - Accent6 5 2 3 3 2" xfId="11444"/>
    <cellStyle name="40% - Accent6 5 2 3 4" xfId="11445"/>
    <cellStyle name="40% - Accent6 5 2 3 4 2" xfId="11446"/>
    <cellStyle name="40% - Accent6 5 2 3 5" xfId="11447"/>
    <cellStyle name="40% - Accent6 5 2 4" xfId="11448"/>
    <cellStyle name="40% - Accent6 5 2 4 2" xfId="11449"/>
    <cellStyle name="40% - Accent6 5 2 4 2 2" xfId="11450"/>
    <cellStyle name="40% - Accent6 5 2 4 3" xfId="11451"/>
    <cellStyle name="40% - Accent6 5 2 5" xfId="11452"/>
    <cellStyle name="40% - Accent6 5 2 5 2" xfId="11453"/>
    <cellStyle name="40% - Accent6 5 2 6" xfId="11454"/>
    <cellStyle name="40% - Accent6 5 2 6 2" xfId="11455"/>
    <cellStyle name="40% - Accent6 5 2 7" xfId="11456"/>
    <cellStyle name="40% - Accent6 5 3" xfId="11457"/>
    <cellStyle name="40% - Accent6 5 3 2" xfId="11458"/>
    <cellStyle name="40% - Accent6 5 3 2 2" xfId="11459"/>
    <cellStyle name="40% - Accent6 5 3 2 2 2" xfId="11460"/>
    <cellStyle name="40% - Accent6 5 3 2 2 2 2" xfId="11461"/>
    <cellStyle name="40% - Accent6 5 3 2 2 3" xfId="11462"/>
    <cellStyle name="40% - Accent6 5 3 2 3" xfId="11463"/>
    <cellStyle name="40% - Accent6 5 3 2 3 2" xfId="11464"/>
    <cellStyle name="40% - Accent6 5 3 2 4" xfId="11465"/>
    <cellStyle name="40% - Accent6 5 3 2 4 2" xfId="11466"/>
    <cellStyle name="40% - Accent6 5 3 2 5" xfId="11467"/>
    <cellStyle name="40% - Accent6 5 3 3" xfId="11468"/>
    <cellStyle name="40% - Accent6 5 3 3 2" xfId="11469"/>
    <cellStyle name="40% - Accent6 5 3 3 2 2" xfId="11470"/>
    <cellStyle name="40% - Accent6 5 3 3 3" xfId="11471"/>
    <cellStyle name="40% - Accent6 5 3 4" xfId="11472"/>
    <cellStyle name="40% - Accent6 5 3 4 2" xfId="11473"/>
    <cellStyle name="40% - Accent6 5 3 5" xfId="11474"/>
    <cellStyle name="40% - Accent6 5 3 5 2" xfId="11475"/>
    <cellStyle name="40% - Accent6 5 3 6" xfId="11476"/>
    <cellStyle name="40% - Accent6 5 4" xfId="11477"/>
    <cellStyle name="40% - Accent6 5 4 2" xfId="11478"/>
    <cellStyle name="40% - Accent6 5 4 2 2" xfId="11479"/>
    <cellStyle name="40% - Accent6 5 4 2 2 2" xfId="11480"/>
    <cellStyle name="40% - Accent6 5 4 2 3" xfId="11481"/>
    <cellStyle name="40% - Accent6 5 4 3" xfId="11482"/>
    <cellStyle name="40% - Accent6 5 4 3 2" xfId="11483"/>
    <cellStyle name="40% - Accent6 5 4 4" xfId="11484"/>
    <cellStyle name="40% - Accent6 5 4 4 2" xfId="11485"/>
    <cellStyle name="40% - Accent6 5 4 5" xfId="11486"/>
    <cellStyle name="40% - Accent6 5 5" xfId="11487"/>
    <cellStyle name="40% - Accent6 5 5 2" xfId="11488"/>
    <cellStyle name="40% - Accent6 5 5 2 2" xfId="11489"/>
    <cellStyle name="40% - Accent6 5 5 3" xfId="11490"/>
    <cellStyle name="40% - Accent6 5 6" xfId="11491"/>
    <cellStyle name="40% - Accent6 5 6 2" xfId="11492"/>
    <cellStyle name="40% - Accent6 5 7" xfId="11493"/>
    <cellStyle name="40% - Accent6 5 7 2" xfId="11494"/>
    <cellStyle name="40% - Accent6 5 8" xfId="11495"/>
    <cellStyle name="40% - Accent6 6" xfId="11496"/>
    <cellStyle name="40% - Accent6 6 2" xfId="11497"/>
    <cellStyle name="40% - Accent6 6 2 2" xfId="11498"/>
    <cellStyle name="40% - Accent6 6 2 2 2" xfId="11499"/>
    <cellStyle name="40% - Accent6 6 2 2 2 2" xfId="11500"/>
    <cellStyle name="40% - Accent6 6 2 2 2 2 2" xfId="11501"/>
    <cellStyle name="40% - Accent6 6 2 2 2 3" xfId="11502"/>
    <cellStyle name="40% - Accent6 6 2 2 3" xfId="11503"/>
    <cellStyle name="40% - Accent6 6 2 2 3 2" xfId="11504"/>
    <cellStyle name="40% - Accent6 6 2 2 4" xfId="11505"/>
    <cellStyle name="40% - Accent6 6 2 2 4 2" xfId="11506"/>
    <cellStyle name="40% - Accent6 6 2 2 5" xfId="11507"/>
    <cellStyle name="40% - Accent6 6 2 3" xfId="11508"/>
    <cellStyle name="40% - Accent6 6 2 3 2" xfId="11509"/>
    <cellStyle name="40% - Accent6 6 2 3 2 2" xfId="11510"/>
    <cellStyle name="40% - Accent6 6 2 3 3" xfId="11511"/>
    <cellStyle name="40% - Accent6 6 2 4" xfId="11512"/>
    <cellStyle name="40% - Accent6 6 2 4 2" xfId="11513"/>
    <cellStyle name="40% - Accent6 6 2 5" xfId="11514"/>
    <cellStyle name="40% - Accent6 6 2 5 2" xfId="11515"/>
    <cellStyle name="40% - Accent6 6 2 6" xfId="11516"/>
    <cellStyle name="40% - Accent6 6 3" xfId="11517"/>
    <cellStyle name="40% - Accent6 6 3 2" xfId="11518"/>
    <cellStyle name="40% - Accent6 6 3 2 2" xfId="11519"/>
    <cellStyle name="40% - Accent6 6 3 2 2 2" xfId="11520"/>
    <cellStyle name="40% - Accent6 6 3 2 3" xfId="11521"/>
    <cellStyle name="40% - Accent6 6 3 3" xfId="11522"/>
    <cellStyle name="40% - Accent6 6 3 3 2" xfId="11523"/>
    <cellStyle name="40% - Accent6 6 3 4" xfId="11524"/>
    <cellStyle name="40% - Accent6 6 3 4 2" xfId="11525"/>
    <cellStyle name="40% - Accent6 6 3 5" xfId="11526"/>
    <cellStyle name="40% - Accent6 6 4" xfId="11527"/>
    <cellStyle name="40% - Accent6 6 4 2" xfId="11528"/>
    <cellStyle name="40% - Accent6 6 4 2 2" xfId="11529"/>
    <cellStyle name="40% - Accent6 6 4 3" xfId="11530"/>
    <cellStyle name="40% - Accent6 6 5" xfId="11531"/>
    <cellStyle name="40% - Accent6 6 5 2" xfId="11532"/>
    <cellStyle name="40% - Accent6 6 6" xfId="11533"/>
    <cellStyle name="40% - Accent6 6 6 2" xfId="11534"/>
    <cellStyle name="40% - Accent6 6 7" xfId="11535"/>
    <cellStyle name="40% - Accent6 7" xfId="11536"/>
    <cellStyle name="40% - Accent6 7 2" xfId="11537"/>
    <cellStyle name="40% - Accent6 7 2 2" xfId="11538"/>
    <cellStyle name="40% - Accent6 7 2 2 2" xfId="11539"/>
    <cellStyle name="40% - Accent6 7 2 2 2 2" xfId="11540"/>
    <cellStyle name="40% - Accent6 7 2 2 3" xfId="11541"/>
    <cellStyle name="40% - Accent6 7 2 3" xfId="11542"/>
    <cellStyle name="40% - Accent6 7 2 3 2" xfId="11543"/>
    <cellStyle name="40% - Accent6 7 2 4" xfId="11544"/>
    <cellStyle name="40% - Accent6 7 2 4 2" xfId="11545"/>
    <cellStyle name="40% - Accent6 7 2 5" xfId="11546"/>
    <cellStyle name="40% - Accent6 7 3" xfId="11547"/>
    <cellStyle name="40% - Accent6 7 3 2" xfId="11548"/>
    <cellStyle name="40% - Accent6 7 3 2 2" xfId="11549"/>
    <cellStyle name="40% - Accent6 7 3 3" xfId="11550"/>
    <cellStyle name="40% - Accent6 7 4" xfId="11551"/>
    <cellStyle name="40% - Accent6 7 4 2" xfId="11552"/>
    <cellStyle name="40% - Accent6 7 5" xfId="11553"/>
    <cellStyle name="40% - Accent6 7 5 2" xfId="11554"/>
    <cellStyle name="40% - Accent6 7 6" xfId="11555"/>
    <cellStyle name="40% - Accent6 8" xfId="11556"/>
    <cellStyle name="40% - Accent6 8 2" xfId="11557"/>
    <cellStyle name="40% - Accent6 8 2 2" xfId="11558"/>
    <cellStyle name="40% - Accent6 8 2 2 2" xfId="11559"/>
    <cellStyle name="40% - Accent6 8 2 3" xfId="11560"/>
    <cellStyle name="40% - Accent6 8 3" xfId="11561"/>
    <cellStyle name="40% - Accent6 8 3 2" xfId="11562"/>
    <cellStyle name="40% - Accent6 8 4" xfId="11563"/>
    <cellStyle name="40% - Accent6 8 4 2" xfId="11564"/>
    <cellStyle name="40% - Accent6 8 5" xfId="11565"/>
    <cellStyle name="40% - Accent6 9" xfId="11566"/>
    <cellStyle name="40% - Accent6 9 2" xfId="11567"/>
    <cellStyle name="40% - Accent6 9 2 2" xfId="11568"/>
    <cellStyle name="40% - Accent6 9 3" xfId="11569"/>
    <cellStyle name="60% - Accent1 2" xfId="11570"/>
    <cellStyle name="60% - Accent1 3" xfId="11571"/>
    <cellStyle name="60% - Accent1 4" xfId="11572"/>
    <cellStyle name="60% - Accent2 2" xfId="11573"/>
    <cellStyle name="60% - Accent2 3" xfId="11574"/>
    <cellStyle name="60% - Accent2 4" xfId="11575"/>
    <cellStyle name="60% - Accent3 2" xfId="11576"/>
    <cellStyle name="60% - Accent3 3" xfId="11577"/>
    <cellStyle name="60% - Accent3 4" xfId="11578"/>
    <cellStyle name="60% - Accent4 2" xfId="11579"/>
    <cellStyle name="60% - Accent4 3" xfId="11580"/>
    <cellStyle name="60% - Accent4 4" xfId="11581"/>
    <cellStyle name="60% - Accent5 2" xfId="11582"/>
    <cellStyle name="60% - Accent5 3" xfId="11583"/>
    <cellStyle name="60% - Accent6 2" xfId="11584"/>
    <cellStyle name="60% - Accent6 3" xfId="11585"/>
    <cellStyle name="60% - Accent6 4" xfId="11586"/>
    <cellStyle name="Accent1 2" xfId="11587"/>
    <cellStyle name="Accent1 3" xfId="11588"/>
    <cellStyle name="Accent1 4" xfId="11589"/>
    <cellStyle name="Accent2 2" xfId="11590"/>
    <cellStyle name="Accent2 3" xfId="11591"/>
    <cellStyle name="Accent2 4" xfId="11592"/>
    <cellStyle name="Accent3 2" xfId="11593"/>
    <cellStyle name="Accent3 3" xfId="11594"/>
    <cellStyle name="Accent3 4" xfId="11595"/>
    <cellStyle name="Accent4 2" xfId="11596"/>
    <cellStyle name="Accent4 3" xfId="11597"/>
    <cellStyle name="Accent4 4" xfId="11598"/>
    <cellStyle name="Accent5 2" xfId="11599"/>
    <cellStyle name="Accent5 3" xfId="11600"/>
    <cellStyle name="Accent6 2" xfId="11601"/>
    <cellStyle name="Accent6 3" xfId="11602"/>
    <cellStyle name="Accent6 4" xfId="11603"/>
    <cellStyle name="Bad 2" xfId="11604"/>
    <cellStyle name="Bad 3" xfId="11605"/>
    <cellStyle name="Bad 4" xfId="11606"/>
    <cellStyle name="Calculation 2" xfId="11607"/>
    <cellStyle name="Calculation 3" xfId="11608"/>
    <cellStyle name="Calculation 4" xfId="11609"/>
    <cellStyle name="Check Cell 2" xfId="11610"/>
    <cellStyle name="Check Cell 3" xfId="11611"/>
    <cellStyle name="Comma" xfId="11700" builtinId="3"/>
    <cellStyle name="Explanatory Text 2" xfId="11612"/>
    <cellStyle name="Explanatory Text 3" xfId="11613"/>
    <cellStyle name="Good 2" xfId="11614"/>
    <cellStyle name="Good 3" xfId="11615"/>
    <cellStyle name="Good 4" xfId="11616"/>
    <cellStyle name="Heading 1 2" xfId="11617"/>
    <cellStyle name="Heading 1 3" xfId="11618"/>
    <cellStyle name="Heading 1 4" xfId="11619"/>
    <cellStyle name="Heading 2 2" xfId="11620"/>
    <cellStyle name="Heading 2 3" xfId="11621"/>
    <cellStyle name="Heading 2 4" xfId="11622"/>
    <cellStyle name="Heading 3 2" xfId="11623"/>
    <cellStyle name="Heading 3 3" xfId="11624"/>
    <cellStyle name="Heading 3 4" xfId="11625"/>
    <cellStyle name="Heading 4 2" xfId="11626"/>
    <cellStyle name="Heading 4 3" xfId="11627"/>
    <cellStyle name="Heading 4 4" xfId="11628"/>
    <cellStyle name="Hyperlink 2" xfId="11629"/>
    <cellStyle name="Input 2" xfId="11630"/>
    <cellStyle name="Input 3" xfId="11631"/>
    <cellStyle name="Input 4" xfId="11632"/>
    <cellStyle name="Lien hypertexte 2" xfId="11633"/>
    <cellStyle name="Linked Cell 2" xfId="11634"/>
    <cellStyle name="Linked Cell 3" xfId="11635"/>
    <cellStyle name="Linked Cell 4" xfId="11636"/>
    <cellStyle name="Neutral 2" xfId="11637"/>
    <cellStyle name="Neutral 3" xfId="11638"/>
    <cellStyle name="Neutral 4" xfId="11639"/>
    <cellStyle name="Normal" xfId="0" builtinId="0"/>
    <cellStyle name="Normal 10" xfId="11640"/>
    <cellStyle name="Normal 10 2" xfId="11641"/>
    <cellStyle name="Normal 11" xfId="11642"/>
    <cellStyle name="Normal 12" xfId="11643"/>
    <cellStyle name="Normal 13" xfId="11644"/>
    <cellStyle name="Normal 14" xfId="42"/>
    <cellStyle name="Normal 2" xfId="2"/>
    <cellStyle name="Normal 2 2" xfId="11645"/>
    <cellStyle name="Normal 2 2 2" xfId="11646"/>
    <cellStyle name="Normal 2 2 3 15" xfId="11699"/>
    <cellStyle name="Normal 2 3" xfId="11647"/>
    <cellStyle name="Normal 2 3 2" xfId="11648"/>
    <cellStyle name="Normal 2 4" xfId="44"/>
    <cellStyle name="Normal 2_REQUESTS" xfId="11649"/>
    <cellStyle name="Normal 20" xfId="41"/>
    <cellStyle name="Normal 3" xfId="3"/>
    <cellStyle name="Normal 3 2" xfId="49"/>
    <cellStyle name="Normal 3 2 2" xfId="11650"/>
    <cellStyle name="Normal 3 2 3" xfId="11651"/>
    <cellStyle name="Normal 3 3" xfId="11652"/>
    <cellStyle name="Normal 3 4" xfId="11653"/>
    <cellStyle name="Normal 3 5" xfId="11654"/>
    <cellStyle name="Normal 3 6" xfId="11655"/>
    <cellStyle name="Normal 3 7" xfId="47"/>
    <cellStyle name="Normal 4" xfId="4"/>
    <cellStyle name="Normal 4 2" xfId="7"/>
    <cellStyle name="Normal 4 2 2" xfId="24"/>
    <cellStyle name="Normal 4 2 3" xfId="11656"/>
    <cellStyle name="Normal 4 3" xfId="18"/>
    <cellStyle name="Normal 4 3 2" xfId="35"/>
    <cellStyle name="Normal 4 3 3" xfId="11657"/>
    <cellStyle name="Normal 4 4" xfId="15"/>
    <cellStyle name="Normal 4 4 2" xfId="32"/>
    <cellStyle name="Normal 4 4 3" xfId="46"/>
    <cellStyle name="Normal 4 5" xfId="11"/>
    <cellStyle name="Normal 4 5 2" xfId="28"/>
    <cellStyle name="Normal 4 5 3" xfId="11658"/>
    <cellStyle name="Normal 4 6" xfId="21"/>
    <cellStyle name="Normal 4 6 2" xfId="11659"/>
    <cellStyle name="Normal 4 7" xfId="48"/>
    <cellStyle name="Normal 5" xfId="5"/>
    <cellStyle name="Normal 5 2" xfId="8"/>
    <cellStyle name="Normal 5 2 2" xfId="25"/>
    <cellStyle name="Normal 5 2 3" xfId="11660"/>
    <cellStyle name="Normal 5 3" xfId="19"/>
    <cellStyle name="Normal 5 3 2" xfId="36"/>
    <cellStyle name="Normal 5 3 3" xfId="11661"/>
    <cellStyle name="Normal 5 4" xfId="16"/>
    <cellStyle name="Normal 5 4 2" xfId="33"/>
    <cellStyle name="Normal 5 4 3" xfId="11662"/>
    <cellStyle name="Normal 5 5" xfId="12"/>
    <cellStyle name="Normal 5 5 2" xfId="29"/>
    <cellStyle name="Normal 5 5 3" xfId="11663"/>
    <cellStyle name="Normal 5 6" xfId="22"/>
    <cellStyle name="Normal 5 6 2" xfId="11664"/>
    <cellStyle name="Normal 5 7" xfId="11665"/>
    <cellStyle name="Normal 5 8" xfId="50"/>
    <cellStyle name="Normal 6" xfId="10"/>
    <cellStyle name="Normal 6 2" xfId="27"/>
    <cellStyle name="Normal 6 2 2" xfId="11666"/>
    <cellStyle name="Normal 6 3" xfId="11667"/>
    <cellStyle name="Normal 6 4" xfId="51"/>
    <cellStyle name="Normal 7" xfId="14"/>
    <cellStyle name="Normal 7 2" xfId="31"/>
    <cellStyle name="Normal 7 2 2" xfId="11669"/>
    <cellStyle name="Normal 7 3" xfId="11670"/>
    <cellStyle name="Normal 7 4" xfId="11671"/>
    <cellStyle name="Normal 7 5" xfId="11672"/>
    <cellStyle name="Normal 7 6" xfId="11668"/>
    <cellStyle name="Normal 8" xfId="38"/>
    <cellStyle name="Normal 8 2" xfId="11674"/>
    <cellStyle name="Normal 8 3" xfId="11675"/>
    <cellStyle name="Normal 8 4" xfId="11673"/>
    <cellStyle name="Normal 9" xfId="40"/>
    <cellStyle name="Normal 9 2" xfId="11676"/>
    <cellStyle name="Note 2" xfId="6"/>
    <cellStyle name="Note 2 2" xfId="9"/>
    <cellStyle name="Note 2 2 2" xfId="26"/>
    <cellStyle name="Note 2 2 2 2" xfId="11678"/>
    <cellStyle name="Note 2 2 3" xfId="11677"/>
    <cellStyle name="Note 2 3" xfId="20"/>
    <cellStyle name="Note 2 3 2" xfId="37"/>
    <cellStyle name="Note 2 3 3" xfId="11679"/>
    <cellStyle name="Note 2 4" xfId="17"/>
    <cellStyle name="Note 2 4 2" xfId="34"/>
    <cellStyle name="Note 2 4 3" xfId="11680"/>
    <cellStyle name="Note 2 5" xfId="13"/>
    <cellStyle name="Note 2 5 2" xfId="30"/>
    <cellStyle name="Note 2 6" xfId="23"/>
    <cellStyle name="Note 2 7" xfId="39"/>
    <cellStyle name="Note 3" xfId="11681"/>
    <cellStyle name="Note 3 2" xfId="11682"/>
    <cellStyle name="Note 4" xfId="11683"/>
    <cellStyle name="Note 5" xfId="11684"/>
    <cellStyle name="Note 6" xfId="45"/>
    <cellStyle name="Output 2" xfId="11685"/>
    <cellStyle name="Output 3" xfId="11686"/>
    <cellStyle name="Output 4" xfId="11687"/>
    <cellStyle name="Percent 2" xfId="1"/>
    <cellStyle name="Percent 3" xfId="11688"/>
    <cellStyle name="Percent 4" xfId="11689"/>
    <cellStyle name="Percent 5" xfId="43"/>
    <cellStyle name="RE_HeadingDate" xfId="11690"/>
    <cellStyle name="Title 2" xfId="11691"/>
    <cellStyle name="Title 3" xfId="11692"/>
    <cellStyle name="Title 4" xfId="11693"/>
    <cellStyle name="Total 2" xfId="11694"/>
    <cellStyle name="Total 3" xfId="11695"/>
    <cellStyle name="Total 4" xfId="11696"/>
    <cellStyle name="Warning Text 2" xfId="11697"/>
    <cellStyle name="Warning Text 3" xfId="1169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CE9D8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57150</xdr:rowOff>
    </xdr:from>
    <xdr:to>
      <xdr:col>0</xdr:col>
      <xdr:colOff>1973354</xdr:colOff>
      <xdr:row>2</xdr:row>
      <xdr:rowOff>163112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57150"/>
          <a:ext cx="1792379" cy="5060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HP-NuGenesis%20Template%20Master%20(in%20vivo)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.syntapharma.com/data/IL12-Project/5326-2003/STA-6791-PK-IV(DRD)-PO(MC)-SD-Male-Rat102103/STA-6791-PK-IV(DRD)-PO(MC)-SD-Male-Rat1021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5hartnugen01\nugenexceltemplate\tests\NuGenesis%20In%20Vitro%20IC50%203-18-2005-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Projects\Data\Current\MercuryTherapeutics\MTH-003\Raw%20Data\PlasmaStability\080122\080122_MTH003_P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necticut\cts%20documents\Clients\Galleon\GAL-010\070828P1MSfrPlateMa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5hartfs01\45_shareddata\Biology\Dropdown%20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Vivo"/>
      <sheetName val="Code and call-out"/>
    </sheetNames>
    <sheetDataSet>
      <sheetData sheetId="0"/>
      <sheetData sheetId="1">
        <row r="1">
          <cell r="A1" t="str">
            <v>Anti-Cancer</v>
          </cell>
          <cell r="D1" t="str">
            <v>General PK</v>
          </cell>
          <cell r="F1" t="str">
            <v>0.5% CMC</v>
          </cell>
          <cell r="H1" t="str">
            <v>Dog</v>
          </cell>
          <cell r="J1">
            <v>129</v>
          </cell>
          <cell r="L1" t="str">
            <v>Female</v>
          </cell>
          <cell r="N1" t="str">
            <v>30min infusion</v>
          </cell>
          <cell r="P1" t="str">
            <v>mg/animal</v>
          </cell>
          <cell r="R1" t="str">
            <v>qd</v>
          </cell>
          <cell r="T1" t="str">
            <v>Days</v>
          </cell>
          <cell r="V1" t="str">
            <v>hr</v>
          </cell>
          <cell r="X1" t="str">
            <v>Guiqing Liang</v>
          </cell>
          <cell r="Z1" t="str">
            <v>t1/2</v>
          </cell>
          <cell r="AB1" t="str">
            <v>Half-life</v>
          </cell>
          <cell r="AD1" t="str">
            <v>Brain</v>
          </cell>
        </row>
        <row r="2">
          <cell r="A2" t="str">
            <v>Anti-Inflammation</v>
          </cell>
          <cell r="D2" t="str">
            <v>Dose Proportionality PK</v>
          </cell>
          <cell r="F2" t="str">
            <v>0.5% MC</v>
          </cell>
          <cell r="H2" t="str">
            <v>Ferret</v>
          </cell>
          <cell r="J2" t="str">
            <v>129B6 Hybrid</v>
          </cell>
          <cell r="L2" t="str">
            <v>Male</v>
          </cell>
          <cell r="N2" t="str">
            <v>1hr infusion</v>
          </cell>
          <cell r="P2" t="str">
            <v>mg/kg</v>
          </cell>
          <cell r="R2" t="str">
            <v>bid</v>
          </cell>
          <cell r="T2" t="str">
            <v>Weeks</v>
          </cell>
          <cell r="V2" t="str">
            <v>µM·hr</v>
          </cell>
          <cell r="X2" t="str">
            <v>Hong Lu</v>
          </cell>
          <cell r="Z2" t="str">
            <v>Tmax</v>
          </cell>
          <cell r="AB2" t="str">
            <v>Time of occurrence for maximum (peak) drug concentration</v>
          </cell>
          <cell r="AD2" t="str">
            <v>Heart</v>
          </cell>
        </row>
        <row r="3">
          <cell r="A3" t="str">
            <v>Clinical/Clinical Support 4783</v>
          </cell>
          <cell r="D3" t="str">
            <v>Gender difference PK</v>
          </cell>
          <cell r="F3" t="str">
            <v>1% MC</v>
          </cell>
          <cell r="H3" t="str">
            <v>Human</v>
          </cell>
          <cell r="J3" t="str">
            <v>BALB/c</v>
          </cell>
          <cell r="L3" t="str">
            <v>Pooled</v>
          </cell>
          <cell r="N3" t="str">
            <v>2hr infusion</v>
          </cell>
          <cell r="P3" t="str">
            <v>mg/kg/day</v>
          </cell>
          <cell r="R3" t="str">
            <v>qod</v>
          </cell>
          <cell r="T3" t="str">
            <v>Months</v>
          </cell>
          <cell r="V3" t="str">
            <v>%</v>
          </cell>
          <cell r="X3" t="str">
            <v>Luisa Shin</v>
          </cell>
          <cell r="Z3" t="str">
            <v>Cmax</v>
          </cell>
          <cell r="AB3" t="str">
            <v>Maximum concentration of drug</v>
          </cell>
          <cell r="AD3" t="str">
            <v>Kidney</v>
          </cell>
        </row>
        <row r="4">
          <cell r="A4" t="str">
            <v>Clinical/Clinical Support 5312</v>
          </cell>
          <cell r="D4" t="str">
            <v>Strain difference PK</v>
          </cell>
          <cell r="F4" t="str">
            <v>D5W</v>
          </cell>
          <cell r="H4" t="str">
            <v>Mouse</v>
          </cell>
          <cell r="J4" t="str">
            <v>Beagle</v>
          </cell>
          <cell r="N4" t="str">
            <v>3hr infusion</v>
          </cell>
          <cell r="P4" t="str">
            <v>mg/kg/dose</v>
          </cell>
          <cell r="R4" t="str">
            <v>1X/week</v>
          </cell>
          <cell r="T4" t="str">
            <v>Hours</v>
          </cell>
          <cell r="V4" t="str">
            <v>pM</v>
          </cell>
          <cell r="X4" t="str">
            <v>Noriaki Tatsuta</v>
          </cell>
          <cell r="Z4" t="str">
            <v>AUClast</v>
          </cell>
          <cell r="AB4" t="str">
            <v>Area (from time 0 to last time point) under the plasma level-time curve</v>
          </cell>
          <cell r="AD4" t="str">
            <v>Liver</v>
          </cell>
        </row>
        <row r="5">
          <cell r="A5" t="str">
            <v>Clinical/Clinical Support 5326</v>
          </cell>
          <cell r="D5" t="str">
            <v>Tissue Distribution/PK</v>
          </cell>
          <cell r="F5" t="str">
            <v>DRD</v>
          </cell>
          <cell r="H5" t="str">
            <v>Minipig</v>
          </cell>
          <cell r="J5" t="str">
            <v>C.B-17 SCID</v>
          </cell>
          <cell r="N5" t="str">
            <v>ID</v>
          </cell>
          <cell r="P5" t="str">
            <v>mL/kg</v>
          </cell>
          <cell r="R5" t="str">
            <v>3X/week (MWF)</v>
          </cell>
          <cell r="T5" t="str">
            <v>Minutes</v>
          </cell>
          <cell r="V5" t="str">
            <v>nM</v>
          </cell>
          <cell r="X5" t="str">
            <v>Qianfan Wang</v>
          </cell>
          <cell r="Z5" t="str">
            <v>AUCinf</v>
          </cell>
          <cell r="AB5" t="str">
            <v>Area (from time 0 to infinity) under the plasma level-time curve</v>
          </cell>
          <cell r="AD5" t="str">
            <v>Lung</v>
          </cell>
        </row>
        <row r="6">
          <cell r="A6" t="str">
            <v>Diabetes</v>
          </cell>
          <cell r="D6" t="str">
            <v>TK</v>
          </cell>
          <cell r="F6" t="str">
            <v>EED</v>
          </cell>
          <cell r="H6" t="str">
            <v>Monkey</v>
          </cell>
          <cell r="J6" t="str">
            <v>C.B-17 SCID-bg</v>
          </cell>
          <cell r="N6" t="str">
            <v>IP</v>
          </cell>
          <cell r="R6" t="str">
            <v>5X/week (M-F)</v>
          </cell>
          <cell r="T6" t="str">
            <v>Seconds</v>
          </cell>
          <cell r="V6" t="str">
            <v>µM</v>
          </cell>
          <cell r="X6" t="str">
            <v>Takayo Inoue</v>
          </cell>
          <cell r="Z6" t="str">
            <v>F%</v>
          </cell>
          <cell r="AB6" t="str">
            <v>Bioavailability</v>
          </cell>
          <cell r="AD6" t="str">
            <v>Lymph Nodes</v>
          </cell>
        </row>
        <row r="7">
          <cell r="A7" t="str">
            <v>HSP90</v>
          </cell>
          <cell r="D7" t="str">
            <v>Other</v>
          </cell>
          <cell r="F7" t="str">
            <v>EES</v>
          </cell>
          <cell r="H7" t="str">
            <v>Rabbit</v>
          </cell>
          <cell r="J7" t="str">
            <v>C57BL/6</v>
          </cell>
          <cell r="N7" t="str">
            <v>IV</v>
          </cell>
          <cell r="R7" t="str">
            <v>6X/week (M-S)</v>
          </cell>
          <cell r="V7" t="str">
            <v>mM</v>
          </cell>
          <cell r="X7" t="str">
            <v>Ting Ting Zhang</v>
          </cell>
          <cell r="Z7" t="str">
            <v>Metabolites</v>
          </cell>
          <cell r="AB7" t="str">
            <v># of metabolites (major and minor)</v>
          </cell>
          <cell r="AD7" t="str">
            <v>Plasma</v>
          </cell>
        </row>
        <row r="8">
          <cell r="A8" t="str">
            <v>HTS</v>
          </cell>
          <cell r="F8" t="str">
            <v>PES</v>
          </cell>
          <cell r="H8" t="str">
            <v>Rat</v>
          </cell>
          <cell r="J8" t="str">
            <v>CD-1</v>
          </cell>
          <cell r="N8" t="str">
            <v>Minipump</v>
          </cell>
          <cell r="R8" t="str">
            <v>7X/week</v>
          </cell>
          <cell r="V8" t="str">
            <v>pg/mL</v>
          </cell>
          <cell r="Z8" t="str">
            <v>CL</v>
          </cell>
          <cell r="AB8" t="str">
            <v>Clearance</v>
          </cell>
          <cell r="AD8" t="str">
            <v>RBC</v>
          </cell>
        </row>
        <row r="9">
          <cell r="A9" t="str">
            <v>Immunology</v>
          </cell>
          <cell r="F9" t="str">
            <v>NS</v>
          </cell>
          <cell r="H9" t="str">
            <v>Other</v>
          </cell>
          <cell r="J9" t="str">
            <v>CD-1 Nude</v>
          </cell>
          <cell r="N9" t="str">
            <v>PO</v>
          </cell>
          <cell r="R9" t="str">
            <v>See comment</v>
          </cell>
          <cell r="V9" t="str">
            <v>ng/mL</v>
          </cell>
          <cell r="Z9" t="str">
            <v>Vz</v>
          </cell>
          <cell r="AB9" t="str">
            <v>Volume of distribution</v>
          </cell>
          <cell r="AD9" t="str">
            <v>Small Intestine</v>
          </cell>
        </row>
        <row r="10">
          <cell r="A10" t="str">
            <v>Ion Channel</v>
          </cell>
          <cell r="F10" t="str">
            <v>TPGS/PEG</v>
          </cell>
          <cell r="J10" t="str">
            <v>CD2F1</v>
          </cell>
          <cell r="N10" t="str">
            <v>SC</v>
          </cell>
          <cell r="V10" t="str">
            <v>µg/mL</v>
          </cell>
          <cell r="Z10" t="str">
            <v>MRT</v>
          </cell>
          <cell r="AB10" t="str">
            <v>Mean residence time</v>
          </cell>
          <cell r="AD10" t="str">
            <v>Spleen</v>
          </cell>
        </row>
        <row r="11">
          <cell r="A11" t="str">
            <v>MT inhibitor</v>
          </cell>
          <cell r="F11" t="str">
            <v>Water</v>
          </cell>
          <cell r="J11" t="str">
            <v>Cynomolgus</v>
          </cell>
          <cell r="N11" t="str">
            <v>Other</v>
          </cell>
          <cell r="V11" t="str">
            <v>mg/mL</v>
          </cell>
          <cell r="Z11" t="str">
            <v>C0</v>
          </cell>
          <cell r="AB11" t="str">
            <v>Concentration of drug at zero time (t=0)</v>
          </cell>
          <cell r="AD11" t="str">
            <v>Thymus</v>
          </cell>
        </row>
        <row r="12">
          <cell r="A12" t="str">
            <v>Screening</v>
          </cell>
          <cell r="F12" t="str">
            <v>Other</v>
          </cell>
          <cell r="J12" t="str">
            <v>Gottingen</v>
          </cell>
          <cell r="V12" t="str">
            <v>mg/hr/µM/kg</v>
          </cell>
          <cell r="Z12" t="str">
            <v>Ctrough</v>
          </cell>
          <cell r="AB12" t="str">
            <v>Concentration of drug prior to the next dose</v>
          </cell>
          <cell r="AD12" t="str">
            <v>Tumor</v>
          </cell>
        </row>
        <row r="13">
          <cell r="A13" t="str">
            <v>Other</v>
          </cell>
          <cell r="J13" t="str">
            <v>Lewis</v>
          </cell>
          <cell r="V13" t="str">
            <v>mg/µM/kg</v>
          </cell>
          <cell r="Z13" t="str">
            <v>Ct</v>
          </cell>
          <cell r="AB13" t="str">
            <v>Concentration of drug at time t</v>
          </cell>
          <cell r="AD13" t="str">
            <v>Whole Blood</v>
          </cell>
        </row>
        <row r="14">
          <cell r="J14" t="str">
            <v>New Zealand</v>
          </cell>
          <cell r="V14" t="str">
            <v>L/hr/kg</v>
          </cell>
          <cell r="Z14" t="str">
            <v>C24hr</v>
          </cell>
          <cell r="AB14" t="str">
            <v>Concentration of drug at 24hr postdose (t=24hr)</v>
          </cell>
          <cell r="AD14" t="str">
            <v>Other</v>
          </cell>
        </row>
        <row r="15">
          <cell r="J15" t="str">
            <v>NIH III (bnx)</v>
          </cell>
          <cell r="V15" t="str">
            <v>L/kg</v>
          </cell>
        </row>
        <row r="16">
          <cell r="J16" t="str">
            <v>NOD-SCID</v>
          </cell>
          <cell r="V16" t="str">
            <v>nmol/g tissue</v>
          </cell>
        </row>
        <row r="17">
          <cell r="J17" t="str">
            <v>Rhesus</v>
          </cell>
          <cell r="V17" t="str">
            <v>pmol/g tissue</v>
          </cell>
        </row>
        <row r="18">
          <cell r="J18" t="str">
            <v>SJL</v>
          </cell>
          <cell r="V18" t="str">
            <v>µmol/g tissue</v>
          </cell>
        </row>
        <row r="19">
          <cell r="J19" t="str">
            <v xml:space="preserve">Sprague-Dawley </v>
          </cell>
          <cell r="V19" t="str">
            <v>nM.hr</v>
          </cell>
        </row>
        <row r="20">
          <cell r="J20" t="str">
            <v>Swiss Webster</v>
          </cell>
        </row>
        <row r="21">
          <cell r="J21" t="str">
            <v>Wistar</v>
          </cell>
        </row>
        <row r="22">
          <cell r="J22" t="str">
            <v>Yucatan</v>
          </cell>
        </row>
        <row r="23">
          <cell r="J23" t="str">
            <v>Other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Chrom(325nm)"/>
      <sheetName val="PK Study"/>
      <sheetName val="Conc"/>
      <sheetName val="Std Curve"/>
      <sheetName val="Formulation-Check"/>
      <sheetName val="AnimalWS"/>
      <sheetName val="Raw Data (325nm)"/>
      <sheetName val="PK-GeneralInformation"/>
      <sheetName val="IV Import"/>
      <sheetName val="PO Impor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B5" t="str">
            <v>Assay &gt;&gt;</v>
          </cell>
        </row>
        <row r="6">
          <cell r="B6" t="str">
            <v>Protocol &gt;&gt;</v>
          </cell>
        </row>
        <row r="7">
          <cell r="B7" t="str">
            <v xml:space="preserve">   Res Type &gt;&gt;</v>
          </cell>
        </row>
        <row r="8">
          <cell r="B8" t="str">
            <v>Lot  \  Field &gt;&gt;</v>
          </cell>
        </row>
      </sheetData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Genesis"/>
      <sheetName val="In vitro"/>
      <sheetName val="Code and call-out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Plate Map"/>
      <sheetName val="Worksheet"/>
      <sheetName val="ForRpt"/>
      <sheetName val="Propantheline_human"/>
      <sheetName val="Propantheline_mouse"/>
      <sheetName val="propantheline_raw"/>
      <sheetName val="MTH00301_361_human"/>
      <sheetName val="MTH00301_361_mouse"/>
      <sheetName val="MTH00301_361_raw"/>
      <sheetName val="MTH00301_355_human"/>
      <sheetName val="MTH00301_355_mouse"/>
      <sheetName val="MTH00301_355_raw"/>
      <sheetName val="MTH00302_human"/>
      <sheetName val="MTH00302_mouse"/>
      <sheetName val="MTH00302_raw"/>
      <sheetName val="MTH00303_human"/>
      <sheetName val="MTH00303_mouse"/>
      <sheetName val="MTH00303_raw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List"/>
      <sheetName val="Platemap"/>
      <sheetName val="Sheet3"/>
    </sheetNames>
    <sheetDataSet>
      <sheetData sheetId="0"/>
      <sheetData sheetId="1">
        <row r="4">
          <cell r="A4" t="str">
            <v>a</v>
          </cell>
          <cell r="B4" t="str">
            <v>1t=0_A</v>
          </cell>
          <cell r="C4" t="str">
            <v>1t=0_B</v>
          </cell>
          <cell r="D4" t="str">
            <v>1SNBt=0_A</v>
          </cell>
          <cell r="E4" t="str">
            <v>1SNBt=0_B</v>
          </cell>
          <cell r="F4" t="str">
            <v>1t=5_A</v>
          </cell>
          <cell r="G4" t="str">
            <v>1t=5_B</v>
          </cell>
          <cell r="H4" t="str">
            <v>1SNBt=5_A</v>
          </cell>
          <cell r="I4" t="str">
            <v>1SNBt=5_B</v>
          </cell>
          <cell r="J4" t="str">
            <v>1t=30_A</v>
          </cell>
          <cell r="K4" t="str">
            <v>1t=30_B</v>
          </cell>
          <cell r="L4" t="str">
            <v>1SNBt=30_A</v>
          </cell>
          <cell r="M4" t="str">
            <v>1SNBt=30_B</v>
          </cell>
        </row>
        <row r="5">
          <cell r="A5" t="str">
            <v>b</v>
          </cell>
          <cell r="B5" t="str">
            <v>2t=0_A</v>
          </cell>
          <cell r="C5" t="str">
            <v>2t=0_B</v>
          </cell>
          <cell r="D5" t="str">
            <v>1EXt=0_A</v>
          </cell>
          <cell r="E5" t="str">
            <v>1EXt=0_B</v>
          </cell>
          <cell r="F5" t="str">
            <v>2t=5_A</v>
          </cell>
          <cell r="G5" t="str">
            <v>2t=5_B</v>
          </cell>
          <cell r="H5" t="str">
            <v>1EXt=5_A</v>
          </cell>
          <cell r="I5" t="str">
            <v>1EXt=5_B</v>
          </cell>
          <cell r="J5" t="str">
            <v>2t=30_A</v>
          </cell>
          <cell r="K5" t="str">
            <v>2t=30_B</v>
          </cell>
          <cell r="L5" t="str">
            <v>1EXt=30_A</v>
          </cell>
          <cell r="M5" t="str">
            <v>1EXt=30_B</v>
          </cell>
        </row>
        <row r="6">
          <cell r="A6" t="str">
            <v>c</v>
          </cell>
          <cell r="B6" t="str">
            <v>3t=0_A</v>
          </cell>
          <cell r="C6" t="str">
            <v>3t=0_B</v>
          </cell>
          <cell r="D6" t="str">
            <v>3EXt=0_A</v>
          </cell>
          <cell r="E6" t="str">
            <v>3EXt=0_B</v>
          </cell>
          <cell r="F6" t="str">
            <v>3t=5_A</v>
          </cell>
          <cell r="G6" t="str">
            <v>3t=5_B</v>
          </cell>
          <cell r="H6" t="str">
            <v>3EXt=5_A</v>
          </cell>
          <cell r="I6" t="str">
            <v>3EXt=5_B</v>
          </cell>
          <cell r="J6" t="str">
            <v>3t=30_A</v>
          </cell>
          <cell r="K6" t="str">
            <v>3t=30_B</v>
          </cell>
          <cell r="L6" t="str">
            <v>3EXt=30_A</v>
          </cell>
          <cell r="M6" t="str">
            <v>3EXt=30_B</v>
          </cell>
        </row>
        <row r="7">
          <cell r="A7" t="str">
            <v>d</v>
          </cell>
          <cell r="B7" t="str">
            <v>4t=0_A</v>
          </cell>
          <cell r="C7" t="str">
            <v>4t=0_B</v>
          </cell>
          <cell r="F7" t="str">
            <v>4t=5_A</v>
          </cell>
          <cell r="G7" t="str">
            <v>4t=5_B</v>
          </cell>
          <cell r="J7" t="str">
            <v>4t=30_A</v>
          </cell>
          <cell r="K7" t="str">
            <v>4t=30_B</v>
          </cell>
        </row>
        <row r="8">
          <cell r="A8" t="str">
            <v>e</v>
          </cell>
        </row>
        <row r="9">
          <cell r="A9" t="str">
            <v>f</v>
          </cell>
        </row>
        <row r="10">
          <cell r="A10" t="str">
            <v>g</v>
          </cell>
        </row>
        <row r="11">
          <cell r="A11" t="str">
            <v>h</v>
          </cell>
          <cell r="B11" t="str">
            <v>blank_ACNH</v>
          </cell>
          <cell r="C11" t="str">
            <v>blank_ACNHD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Name"/>
      <sheetName val="Cell Based Assay Name"/>
      <sheetName val="Molecular Assay Name"/>
      <sheetName val="Assay Format"/>
      <sheetName val="Activation Conditions"/>
      <sheetName val="Cell Line"/>
      <sheetName val="Species"/>
      <sheetName val="Strain"/>
      <sheetName val="Formulation"/>
      <sheetName val="Equipment"/>
      <sheetName val="Code and call-out"/>
    </sheetNames>
    <sheetDataSet>
      <sheetData sheetId="0">
        <row r="1">
          <cell r="A1" t="str">
            <v>Anti-Cancer</v>
          </cell>
        </row>
        <row r="2">
          <cell r="A2" t="str">
            <v>Anti-Inflammation</v>
          </cell>
        </row>
        <row r="3">
          <cell r="A3" t="str">
            <v>Clinical/Clinical Support 4783</v>
          </cell>
        </row>
        <row r="4">
          <cell r="A4" t="str">
            <v>Clinical/Clinical Support 5326</v>
          </cell>
        </row>
        <row r="5">
          <cell r="A5" t="str">
            <v>DARPA-1</v>
          </cell>
        </row>
        <row r="6">
          <cell r="A6" t="str">
            <v>DARPA-2</v>
          </cell>
        </row>
        <row r="7">
          <cell r="A7" t="str">
            <v>Diabetes</v>
          </cell>
        </row>
        <row r="8">
          <cell r="A8" t="str">
            <v>Genomics</v>
          </cell>
        </row>
        <row r="9">
          <cell r="A9" t="str">
            <v>HTS</v>
          </cell>
        </row>
        <row r="10">
          <cell r="A10" t="str">
            <v>Immunology</v>
          </cell>
        </row>
        <row r="11">
          <cell r="A11" t="str">
            <v>Ion Channel</v>
          </cell>
        </row>
        <row r="12">
          <cell r="A12" t="str">
            <v>Natural Product</v>
          </cell>
        </row>
        <row r="13">
          <cell r="A13" t="str">
            <v>Pain</v>
          </cell>
        </row>
        <row r="14">
          <cell r="A14" t="str">
            <v>Clinical/Clinical Support 5312</v>
          </cell>
        </row>
        <row r="15">
          <cell r="A15" t="str">
            <v>Tora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76"/>
  <sheetViews>
    <sheetView showGridLines="0" topLeftCell="A7" zoomScaleNormal="100" workbookViewId="0">
      <selection activeCell="J13" sqref="J13"/>
    </sheetView>
  </sheetViews>
  <sheetFormatPr defaultColWidth="9.140625" defaultRowHeight="12.75" x14ac:dyDescent="0.2"/>
  <cols>
    <col min="1" max="1" width="30.7109375" style="1" customWidth="1"/>
    <col min="2" max="2" width="12.42578125" style="1" customWidth="1"/>
    <col min="3" max="3" width="14.140625" style="1" customWidth="1"/>
    <col min="4" max="4" width="17.28515625" style="1" customWidth="1"/>
    <col min="5" max="5" width="18.42578125" style="1" customWidth="1"/>
    <col min="6" max="6" width="29.28515625" style="1" bestFit="1" customWidth="1"/>
    <col min="7" max="7" width="18.42578125" style="1" customWidth="1"/>
    <col min="8" max="8" width="22" style="1" customWidth="1"/>
    <col min="9" max="9" width="20.85546875" style="1" customWidth="1"/>
    <col min="10" max="11" width="9.140625" style="1"/>
    <col min="12" max="12" width="19.42578125" style="1" customWidth="1"/>
    <col min="13" max="16384" width="9.140625" style="1"/>
  </cols>
  <sheetData>
    <row r="1" spans="1:7" ht="15.75" x14ac:dyDescent="0.2">
      <c r="C1" s="17" t="s">
        <v>30</v>
      </c>
    </row>
    <row r="2" spans="1:7" ht="15.75" x14ac:dyDescent="0.2">
      <c r="C2" s="32" t="s">
        <v>31</v>
      </c>
    </row>
    <row r="3" spans="1:7" ht="15.75" x14ac:dyDescent="0.2">
      <c r="C3" s="18"/>
    </row>
    <row r="4" spans="1:7" x14ac:dyDescent="0.2">
      <c r="C4" s="19"/>
    </row>
    <row r="5" spans="1:7" x14ac:dyDescent="0.2">
      <c r="C5" s="19"/>
    </row>
    <row r="7" spans="1:7" ht="16.5" thickBot="1" x14ac:dyDescent="0.25">
      <c r="A7" s="2" t="s">
        <v>26</v>
      </c>
      <c r="B7"/>
      <c r="C7"/>
    </row>
    <row r="8" spans="1:7" ht="14.25" customHeight="1" thickTop="1" x14ac:dyDescent="0.2">
      <c r="A8" s="23" t="s">
        <v>8</v>
      </c>
      <c r="B8" s="56" t="s">
        <v>1</v>
      </c>
      <c r="C8" s="24" t="s">
        <v>9</v>
      </c>
      <c r="D8" s="24" t="s">
        <v>11</v>
      </c>
      <c r="E8" s="24" t="s">
        <v>7</v>
      </c>
      <c r="F8" s="54" t="s">
        <v>4</v>
      </c>
    </row>
    <row r="9" spans="1:7" ht="18" thickBot="1" x14ac:dyDescent="0.25">
      <c r="A9" s="25" t="s">
        <v>13</v>
      </c>
      <c r="B9" s="57"/>
      <c r="C9" s="22" t="s">
        <v>5</v>
      </c>
      <c r="D9" s="22" t="s">
        <v>15</v>
      </c>
      <c r="E9" s="22" t="s">
        <v>18</v>
      </c>
      <c r="F9" s="55"/>
    </row>
    <row r="10" spans="1:7" ht="14.25" customHeight="1" x14ac:dyDescent="0.2">
      <c r="A10" s="28" t="s">
        <v>0</v>
      </c>
      <c r="B10" s="5" t="s">
        <v>29</v>
      </c>
      <c r="C10" s="5">
        <v>5</v>
      </c>
      <c r="D10" s="6">
        <v>0.86315884663341647</v>
      </c>
      <c r="E10" s="7">
        <v>0.70884860985833276</v>
      </c>
      <c r="F10" s="29" t="s">
        <v>3</v>
      </c>
    </row>
    <row r="11" spans="1:7" ht="14.25" customHeight="1" thickBot="1" x14ac:dyDescent="0.25">
      <c r="A11" s="39" t="s">
        <v>6</v>
      </c>
      <c r="B11" s="40" t="s">
        <v>29</v>
      </c>
      <c r="C11" s="40">
        <v>10</v>
      </c>
      <c r="D11" s="41">
        <v>5.2047514178598719</v>
      </c>
      <c r="E11" s="42">
        <v>10.519817376516446</v>
      </c>
      <c r="F11" s="43" t="s">
        <v>2</v>
      </c>
      <c r="G11" s="3"/>
    </row>
    <row r="12" spans="1:7" ht="14.25" customHeight="1" x14ac:dyDescent="0.2">
      <c r="A12" s="34" t="s">
        <v>32</v>
      </c>
      <c r="B12" s="35" t="s">
        <v>29</v>
      </c>
      <c r="C12" s="35">
        <v>5</v>
      </c>
      <c r="D12" s="36">
        <v>0.78285218959195002</v>
      </c>
      <c r="E12" s="37">
        <v>0.53798338211053176</v>
      </c>
      <c r="F12" s="38"/>
      <c r="G12" s="3"/>
    </row>
    <row r="13" spans="1:7" ht="14.25" customHeight="1" x14ac:dyDescent="0.2">
      <c r="A13" s="34" t="s">
        <v>33</v>
      </c>
      <c r="B13" s="35" t="s">
        <v>29</v>
      </c>
      <c r="C13" s="35">
        <v>5</v>
      </c>
      <c r="D13" s="36">
        <v>0.88695304100034911</v>
      </c>
      <c r="E13" s="36">
        <v>0.81308826700986481</v>
      </c>
      <c r="F13" s="38"/>
    </row>
    <row r="14" spans="1:7" ht="14.25" customHeight="1" x14ac:dyDescent="0.2">
      <c r="A14" s="33" t="s">
        <v>34</v>
      </c>
      <c r="B14" s="26" t="s">
        <v>29</v>
      </c>
      <c r="C14" s="26">
        <v>5</v>
      </c>
      <c r="D14" s="27">
        <v>0.65933447316182314</v>
      </c>
      <c r="E14" s="27">
        <v>0.33301270976448299</v>
      </c>
      <c r="F14" s="30"/>
      <c r="G14" s="3"/>
    </row>
    <row r="15" spans="1:7" ht="14.25" customHeight="1" x14ac:dyDescent="0.2">
      <c r="A15" s="34" t="s">
        <v>35</v>
      </c>
      <c r="B15" s="35" t="s">
        <v>29</v>
      </c>
      <c r="C15" s="35">
        <v>5</v>
      </c>
      <c r="D15" s="36">
        <v>1.0634676758304806</v>
      </c>
      <c r="E15" s="36">
        <v>1.289870906192522</v>
      </c>
      <c r="F15" s="38"/>
      <c r="G15" s="3"/>
    </row>
    <row r="16" spans="1:7" ht="14.25" customHeight="1" x14ac:dyDescent="0.2">
      <c r="A16" s="33" t="s">
        <v>36</v>
      </c>
      <c r="B16" s="26" t="s">
        <v>29</v>
      </c>
      <c r="C16" s="26">
        <v>5</v>
      </c>
      <c r="D16" s="27">
        <v>1.9845157411649748</v>
      </c>
      <c r="E16" s="27">
        <v>3.7647908538990791</v>
      </c>
      <c r="F16" s="30"/>
      <c r="G16" s="3"/>
    </row>
    <row r="17" spans="1:7" ht="14.25" customHeight="1" x14ac:dyDescent="0.2">
      <c r="A17" s="34" t="s">
        <v>37</v>
      </c>
      <c r="B17" s="35" t="s">
        <v>29</v>
      </c>
      <c r="C17" s="35">
        <v>5</v>
      </c>
      <c r="D17" s="36">
        <v>0.58197128961175704</v>
      </c>
      <c r="E17" s="36">
        <v>0.11057721193990855</v>
      </c>
      <c r="F17" s="38"/>
    </row>
    <row r="18" spans="1:7" ht="14.25" customHeight="1" x14ac:dyDescent="0.2">
      <c r="A18" s="33" t="s">
        <v>38</v>
      </c>
      <c r="B18" s="26" t="s">
        <v>29</v>
      </c>
      <c r="C18" s="26">
        <v>5</v>
      </c>
      <c r="D18" s="27">
        <v>1.2686114519819423</v>
      </c>
      <c r="E18" s="27">
        <v>0.96132660246913482</v>
      </c>
      <c r="F18" s="30"/>
      <c r="G18" s="44"/>
    </row>
    <row r="19" spans="1:7" ht="14.25" customHeight="1" x14ac:dyDescent="0.2">
      <c r="A19" s="34" t="s">
        <v>39</v>
      </c>
      <c r="B19" s="35" t="s">
        <v>29</v>
      </c>
      <c r="C19" s="35">
        <v>5</v>
      </c>
      <c r="D19" s="36">
        <v>0.57244939979184484</v>
      </c>
      <c r="E19" s="36">
        <v>9.6699713136315493E-2</v>
      </c>
      <c r="F19" s="38"/>
      <c r="G19" s="44"/>
    </row>
    <row r="20" spans="1:7" ht="14.25" customHeight="1" x14ac:dyDescent="0.2">
      <c r="A20" s="33" t="s">
        <v>40</v>
      </c>
      <c r="B20" s="26" t="s">
        <v>29</v>
      </c>
      <c r="C20" s="26">
        <v>5</v>
      </c>
      <c r="D20" s="27">
        <v>2.4983882391194547</v>
      </c>
      <c r="E20" s="27">
        <v>5.4510287915067162</v>
      </c>
      <c r="F20" s="30"/>
    </row>
    <row r="21" spans="1:7" ht="14.25" customHeight="1" x14ac:dyDescent="0.2">
      <c r="A21" s="34" t="s">
        <v>41</v>
      </c>
      <c r="B21" s="35" t="s">
        <v>29</v>
      </c>
      <c r="C21" s="35">
        <v>5</v>
      </c>
      <c r="D21" s="36">
        <v>0.95159881282734193</v>
      </c>
      <c r="E21" s="36">
        <v>0.96965858431108076</v>
      </c>
      <c r="F21" s="38"/>
      <c r="G21" s="44"/>
    </row>
    <row r="22" spans="1:7" ht="14.25" customHeight="1" x14ac:dyDescent="0.2">
      <c r="A22" s="33" t="s">
        <v>42</v>
      </c>
      <c r="B22" s="26" t="s">
        <v>29</v>
      </c>
      <c r="C22" s="26">
        <v>5</v>
      </c>
      <c r="D22" s="27">
        <v>0.49447073473306452</v>
      </c>
      <c r="E22" s="27">
        <v>4.0041369890195598E-2</v>
      </c>
      <c r="F22" s="30"/>
      <c r="G22" s="44"/>
    </row>
    <row r="23" spans="1:7" ht="14.25" customHeight="1" x14ac:dyDescent="0.2">
      <c r="A23" s="33" t="s">
        <v>43</v>
      </c>
      <c r="B23" s="26" t="s">
        <v>29</v>
      </c>
      <c r="C23" s="26">
        <v>5</v>
      </c>
      <c r="D23" s="27">
        <v>2.9598022132709736</v>
      </c>
      <c r="E23" s="27">
        <v>5.6993376499937307</v>
      </c>
      <c r="F23" s="30"/>
      <c r="G23" s="44"/>
    </row>
    <row r="24" spans="1:7" ht="14.25" customHeight="1" x14ac:dyDescent="0.2">
      <c r="A24" s="34" t="s">
        <v>44</v>
      </c>
      <c r="B24" s="35" t="s">
        <v>29</v>
      </c>
      <c r="C24" s="35">
        <v>5</v>
      </c>
      <c r="D24" s="36">
        <v>0.84402211618396428</v>
      </c>
      <c r="E24" s="36">
        <v>0.66813216209354098</v>
      </c>
      <c r="F24" s="38"/>
    </row>
    <row r="25" spans="1:7" ht="14.25" customHeight="1" x14ac:dyDescent="0.2">
      <c r="A25" s="33" t="s">
        <v>45</v>
      </c>
      <c r="B25" s="26" t="s">
        <v>29</v>
      </c>
      <c r="C25" s="26">
        <v>5</v>
      </c>
      <c r="D25" s="27">
        <v>0.68375077806231577</v>
      </c>
      <c r="E25" s="27">
        <v>0.37415880896708997</v>
      </c>
      <c r="F25" s="30"/>
      <c r="G25" s="44"/>
    </row>
    <row r="26" spans="1:7" ht="14.25" customHeight="1" thickBot="1" x14ac:dyDescent="0.25">
      <c r="A26" s="39" t="s">
        <v>46</v>
      </c>
      <c r="B26" s="40" t="s">
        <v>29</v>
      </c>
      <c r="C26" s="40">
        <v>5</v>
      </c>
      <c r="D26" s="41">
        <v>1.5112235887622307</v>
      </c>
      <c r="E26" s="42">
        <v>2.3689632873093998</v>
      </c>
      <c r="F26" s="43"/>
    </row>
    <row r="27" spans="1:7" ht="14.25" customHeight="1" x14ac:dyDescent="0.2">
      <c r="A27" s="34" t="s">
        <v>32</v>
      </c>
      <c r="B27" s="35" t="s">
        <v>29</v>
      </c>
      <c r="C27" s="35">
        <v>10</v>
      </c>
      <c r="D27" s="36">
        <v>0.8129160088930546</v>
      </c>
      <c r="E27" s="36">
        <v>0.60194895509160529</v>
      </c>
      <c r="F27" s="38"/>
      <c r="G27" s="44"/>
    </row>
    <row r="28" spans="1:7" ht="14.25" customHeight="1" x14ac:dyDescent="0.2">
      <c r="A28" s="33" t="s">
        <v>33</v>
      </c>
      <c r="B28" s="26" t="s">
        <v>29</v>
      </c>
      <c r="C28" s="26">
        <v>10</v>
      </c>
      <c r="D28" s="27">
        <v>1.0090900021322029</v>
      </c>
      <c r="E28" s="27">
        <v>1.0586230286307401</v>
      </c>
      <c r="F28" s="30"/>
    </row>
    <row r="29" spans="1:7" ht="14.25" customHeight="1" x14ac:dyDescent="0.2">
      <c r="A29" s="34" t="s">
        <v>34</v>
      </c>
      <c r="B29" s="35" t="s">
        <v>29</v>
      </c>
      <c r="C29" s="35">
        <v>10</v>
      </c>
      <c r="D29" s="36">
        <v>1.1258168783328084</v>
      </c>
      <c r="E29" s="36">
        <v>0.78543388295389904</v>
      </c>
      <c r="F29" s="38"/>
      <c r="G29" s="44"/>
    </row>
    <row r="30" spans="1:7" ht="14.25" customHeight="1" x14ac:dyDescent="0.2">
      <c r="A30" s="33" t="s">
        <v>35</v>
      </c>
      <c r="B30" s="26" t="s">
        <v>29</v>
      </c>
      <c r="C30" s="26">
        <v>10</v>
      </c>
      <c r="D30" s="27">
        <v>0.83018671121795573</v>
      </c>
      <c r="E30" s="27">
        <v>0.57073059102699675</v>
      </c>
      <c r="F30" s="30"/>
      <c r="G30" s="44"/>
    </row>
    <row r="31" spans="1:7" ht="14.25" customHeight="1" x14ac:dyDescent="0.2">
      <c r="A31" s="34" t="s">
        <v>36</v>
      </c>
      <c r="B31" s="35" t="s">
        <v>29</v>
      </c>
      <c r="C31" s="35">
        <v>10</v>
      </c>
      <c r="D31" s="36">
        <v>1.5118509290850186</v>
      </c>
      <c r="E31" s="36">
        <v>1.7446799886692237</v>
      </c>
      <c r="F31" s="38"/>
      <c r="G31" s="44"/>
    </row>
    <row r="32" spans="1:7" ht="14.25" customHeight="1" x14ac:dyDescent="0.2">
      <c r="A32" s="33" t="s">
        <v>37</v>
      </c>
      <c r="B32" s="26" t="s">
        <v>29</v>
      </c>
      <c r="C32" s="26">
        <v>10</v>
      </c>
      <c r="D32" s="27">
        <v>0.72786087081792206</v>
      </c>
      <c r="E32" s="27">
        <v>0.42098057620834467</v>
      </c>
      <c r="F32" s="30"/>
    </row>
    <row r="33" spans="1:7" ht="14.25" customHeight="1" x14ac:dyDescent="0.2">
      <c r="A33" s="34" t="s">
        <v>38</v>
      </c>
      <c r="B33" s="35" t="s">
        <v>29</v>
      </c>
      <c r="C33" s="35">
        <v>10</v>
      </c>
      <c r="D33" s="36">
        <v>1.2620776229484798</v>
      </c>
      <c r="E33" s="36">
        <v>1.6477242964334122</v>
      </c>
      <c r="F33" s="38"/>
      <c r="G33" s="44"/>
    </row>
    <row r="34" spans="1:7" ht="14.25" customHeight="1" x14ac:dyDescent="0.2">
      <c r="A34" s="33" t="s">
        <v>39</v>
      </c>
      <c r="B34" s="26" t="s">
        <v>29</v>
      </c>
      <c r="C34" s="26">
        <v>10</v>
      </c>
      <c r="D34" s="27">
        <v>0.7098743863853787</v>
      </c>
      <c r="E34" s="27">
        <v>0.38271146039442278</v>
      </c>
      <c r="F34" s="30"/>
      <c r="G34" s="44"/>
    </row>
    <row r="35" spans="1:7" ht="14.25" customHeight="1" x14ac:dyDescent="0.2">
      <c r="A35" s="34" t="s">
        <v>40</v>
      </c>
      <c r="B35" s="35" t="s">
        <v>29</v>
      </c>
      <c r="C35" s="35">
        <v>10</v>
      </c>
      <c r="D35" s="36">
        <v>0.98340922090861982</v>
      </c>
      <c r="E35" s="36">
        <v>1.0377708317870915</v>
      </c>
      <c r="F35" s="38"/>
    </row>
    <row r="36" spans="1:7" ht="14.25" customHeight="1" x14ac:dyDescent="0.2">
      <c r="A36" s="33" t="s">
        <v>41</v>
      </c>
      <c r="B36" s="26" t="s">
        <v>29</v>
      </c>
      <c r="C36" s="26">
        <v>10</v>
      </c>
      <c r="D36" s="27">
        <v>1.0674238873692981</v>
      </c>
      <c r="E36" s="27">
        <v>1.2420251859667084</v>
      </c>
      <c r="F36" s="30"/>
      <c r="G36" s="44"/>
    </row>
    <row r="37" spans="1:7" ht="14.25" customHeight="1" x14ac:dyDescent="0.2">
      <c r="A37" s="34" t="s">
        <v>42</v>
      </c>
      <c r="B37" s="35" t="s">
        <v>29</v>
      </c>
      <c r="C37" s="35">
        <v>10</v>
      </c>
      <c r="D37" s="36">
        <v>0.97010279672896726</v>
      </c>
      <c r="E37" s="36">
        <v>1.1259321521908789</v>
      </c>
      <c r="F37" s="38"/>
      <c r="G37" s="44"/>
    </row>
    <row r="38" spans="1:7" ht="14.25" customHeight="1" x14ac:dyDescent="0.2">
      <c r="A38" s="34" t="s">
        <v>43</v>
      </c>
      <c r="B38" s="35" t="s">
        <v>29</v>
      </c>
      <c r="C38" s="35">
        <v>10</v>
      </c>
      <c r="D38" s="36">
        <v>1.4801903398667635</v>
      </c>
      <c r="E38" s="36">
        <v>1.5134831838221177</v>
      </c>
      <c r="F38" s="38"/>
      <c r="G38" s="44"/>
    </row>
    <row r="39" spans="1:7" ht="14.25" customHeight="1" x14ac:dyDescent="0.2">
      <c r="A39" s="33" t="s">
        <v>44</v>
      </c>
      <c r="B39" s="26" t="s">
        <v>29</v>
      </c>
      <c r="C39" s="26">
        <v>10</v>
      </c>
      <c r="D39" s="27">
        <v>0.95637871534709618</v>
      </c>
      <c r="E39" s="27">
        <v>0.90718875605765126</v>
      </c>
      <c r="F39" s="30"/>
    </row>
    <row r="40" spans="1:7" ht="14.25" customHeight="1" x14ac:dyDescent="0.2">
      <c r="A40" s="34" t="s">
        <v>45</v>
      </c>
      <c r="B40" s="35" t="s">
        <v>29</v>
      </c>
      <c r="C40" s="35">
        <v>10</v>
      </c>
      <c r="D40" s="36">
        <v>3.0286670176802231</v>
      </c>
      <c r="E40" s="36">
        <v>6.298110684424663</v>
      </c>
      <c r="F40" s="38"/>
      <c r="G40" s="44"/>
    </row>
    <row r="41" spans="1:7" ht="14.25" customHeight="1" thickBot="1" x14ac:dyDescent="0.25">
      <c r="A41" s="39" t="s">
        <v>46</v>
      </c>
      <c r="B41" s="40" t="s">
        <v>29</v>
      </c>
      <c r="C41" s="40">
        <v>10</v>
      </c>
      <c r="D41" s="41">
        <v>3.31638337243196</v>
      </c>
      <c r="E41" s="42">
        <v>6.3886549602505633</v>
      </c>
      <c r="F41" s="43"/>
    </row>
    <row r="42" spans="1:7" ht="14.25" customHeight="1" x14ac:dyDescent="0.2">
      <c r="A42" s="20" t="s">
        <v>23</v>
      </c>
      <c r="B42"/>
      <c r="C42"/>
    </row>
    <row r="43" spans="1:7" ht="15.75" x14ac:dyDescent="0.25">
      <c r="A43" s="21" t="s">
        <v>24</v>
      </c>
      <c r="B43"/>
      <c r="C43"/>
    </row>
    <row r="44" spans="1:7" x14ac:dyDescent="0.2">
      <c r="A44" s="21"/>
      <c r="B44" s="4"/>
      <c r="C44" s="4"/>
    </row>
    <row r="45" spans="1:7" x14ac:dyDescent="0.2">
      <c r="A45" s="21"/>
      <c r="B45" s="4"/>
      <c r="C45" s="4"/>
    </row>
    <row r="46" spans="1:7" ht="16.5" thickBot="1" x14ac:dyDescent="0.25">
      <c r="A46" s="2" t="s">
        <v>25</v>
      </c>
      <c r="B46"/>
      <c r="C46"/>
      <c r="D46"/>
      <c r="E46"/>
    </row>
    <row r="47" spans="1:7" ht="14.25" x14ac:dyDescent="0.2">
      <c r="A47" s="8" t="s">
        <v>8</v>
      </c>
      <c r="B47" s="58" t="s">
        <v>1</v>
      </c>
      <c r="C47" s="9" t="s">
        <v>9</v>
      </c>
      <c r="D47" s="8" t="s">
        <v>10</v>
      </c>
      <c r="E47" s="9" t="s">
        <v>11</v>
      </c>
      <c r="F47" s="59" t="s">
        <v>12</v>
      </c>
      <c r="G47" s="59" t="s">
        <v>19</v>
      </c>
    </row>
    <row r="48" spans="1:7" ht="14.25" customHeight="1" thickBot="1" x14ac:dyDescent="0.25">
      <c r="A48" s="10" t="s">
        <v>13</v>
      </c>
      <c r="B48" s="57"/>
      <c r="C48" s="11" t="s">
        <v>5</v>
      </c>
      <c r="D48" s="10" t="s">
        <v>14</v>
      </c>
      <c r="E48" s="11" t="s">
        <v>15</v>
      </c>
      <c r="F48" s="60"/>
      <c r="G48" s="60"/>
    </row>
    <row r="49" spans="1:7" ht="15" x14ac:dyDescent="0.2">
      <c r="A49" s="45" t="s">
        <v>0</v>
      </c>
      <c r="B49" s="48" t="s">
        <v>29</v>
      </c>
      <c r="C49" s="48" t="s">
        <v>28</v>
      </c>
      <c r="D49" s="14" t="s">
        <v>16</v>
      </c>
      <c r="E49" s="12">
        <v>0.91543733828327312</v>
      </c>
      <c r="F49" s="12">
        <v>0.8200794431559002</v>
      </c>
      <c r="G49" s="51">
        <v>0.70884860985833276</v>
      </c>
    </row>
    <row r="50" spans="1:7" ht="15" x14ac:dyDescent="0.2">
      <c r="A50" s="46" t="s">
        <v>22</v>
      </c>
      <c r="B50" s="49"/>
      <c r="C50" s="49"/>
      <c r="D50" s="15" t="s">
        <v>17</v>
      </c>
      <c r="E50" s="13">
        <v>0.83893442492865666</v>
      </c>
      <c r="F50" s="13">
        <v>0.65730728708224817</v>
      </c>
      <c r="G50" s="52"/>
    </row>
    <row r="51" spans="1:7" ht="15" x14ac:dyDescent="0.2">
      <c r="A51" s="46" t="s">
        <v>22</v>
      </c>
      <c r="B51" s="49"/>
      <c r="C51" s="49"/>
      <c r="D51" s="15" t="s">
        <v>20</v>
      </c>
      <c r="E51" s="13">
        <v>0.82995228805182375</v>
      </c>
      <c r="F51" s="13">
        <v>0.63819635755707183</v>
      </c>
      <c r="G51" s="52"/>
    </row>
    <row r="52" spans="1:7" ht="15.75" thickBot="1" x14ac:dyDescent="0.25">
      <c r="A52" s="47" t="s">
        <v>22</v>
      </c>
      <c r="B52" s="50"/>
      <c r="C52" s="50"/>
      <c r="D52" s="16" t="s">
        <v>21</v>
      </c>
      <c r="E52" s="31">
        <v>0.86831133526991222</v>
      </c>
      <c r="F52" s="31">
        <v>0.71981135163811105</v>
      </c>
      <c r="G52" s="53"/>
    </row>
    <row r="53" spans="1:7" ht="15" x14ac:dyDescent="0.2">
      <c r="A53" s="45" t="s">
        <v>6</v>
      </c>
      <c r="B53" s="48" t="s">
        <v>29</v>
      </c>
      <c r="C53" s="48" t="s">
        <v>27</v>
      </c>
      <c r="D53" s="14" t="s">
        <v>16</v>
      </c>
      <c r="E53" s="12">
        <v>4.3035906069255665</v>
      </c>
      <c r="F53" s="12">
        <v>8.0289161849480131</v>
      </c>
      <c r="G53" s="51">
        <v>10.519817376516446</v>
      </c>
    </row>
    <row r="54" spans="1:7" ht="15" x14ac:dyDescent="0.2">
      <c r="A54" s="46" t="s">
        <v>22</v>
      </c>
      <c r="B54" s="49"/>
      <c r="C54" s="49"/>
      <c r="D54" s="15" t="s">
        <v>17</v>
      </c>
      <c r="E54" s="13">
        <v>4.3960631705512974</v>
      </c>
      <c r="F54" s="13">
        <v>8.2256663203219098</v>
      </c>
      <c r="G54" s="52"/>
    </row>
    <row r="55" spans="1:7" ht="15" x14ac:dyDescent="0.2">
      <c r="A55" s="46" t="s">
        <v>22</v>
      </c>
      <c r="B55" s="49"/>
      <c r="C55" s="49"/>
      <c r="D55" s="15" t="s">
        <v>20</v>
      </c>
      <c r="E55" s="13">
        <v>8.2862305027291843</v>
      </c>
      <c r="F55" s="13">
        <v>16.50261809091316</v>
      </c>
      <c r="G55" s="52"/>
    </row>
    <row r="56" spans="1:7" ht="15.75" thickBot="1" x14ac:dyDescent="0.25">
      <c r="A56" s="47" t="s">
        <v>22</v>
      </c>
      <c r="B56" s="50"/>
      <c r="C56" s="50"/>
      <c r="D56" s="16" t="s">
        <v>21</v>
      </c>
      <c r="E56" s="31">
        <v>3.8331213912334374</v>
      </c>
      <c r="F56" s="31">
        <v>7.0279178536881659</v>
      </c>
      <c r="G56" s="53"/>
    </row>
    <row r="57" spans="1:7" ht="15" x14ac:dyDescent="0.2">
      <c r="A57" s="45" t="s">
        <v>32</v>
      </c>
      <c r="B57" s="48" t="s">
        <v>29</v>
      </c>
      <c r="C57" s="48" t="s">
        <v>28</v>
      </c>
      <c r="D57" s="14" t="s">
        <v>16</v>
      </c>
      <c r="E57" s="12">
        <v>0.68559452360434203</v>
      </c>
      <c r="F57" s="12">
        <v>0.33105217788157876</v>
      </c>
      <c r="G57" s="51">
        <v>0.53798338211053176</v>
      </c>
    </row>
    <row r="58" spans="1:7" ht="15" x14ac:dyDescent="0.2">
      <c r="A58" s="46"/>
      <c r="B58" s="49"/>
      <c r="C58" s="49"/>
      <c r="D58" s="15" t="s">
        <v>17</v>
      </c>
      <c r="E58" s="13">
        <v>0.76989701521355836</v>
      </c>
      <c r="F58" s="13">
        <v>0.51041918130544328</v>
      </c>
      <c r="G58" s="52"/>
    </row>
    <row r="59" spans="1:7" ht="15" x14ac:dyDescent="0.2">
      <c r="A59" s="46"/>
      <c r="B59" s="49"/>
      <c r="C59" s="49"/>
      <c r="D59" s="15" t="s">
        <v>20</v>
      </c>
      <c r="E59" s="13">
        <v>0.83487065869441934</v>
      </c>
      <c r="F59" s="13">
        <v>0.64866097594557304</v>
      </c>
      <c r="G59" s="52"/>
    </row>
    <row r="60" spans="1:7" ht="15.75" thickBot="1" x14ac:dyDescent="0.25">
      <c r="A60" s="47"/>
      <c r="B60" s="50"/>
      <c r="C60" s="50"/>
      <c r="D60" s="16" t="s">
        <v>21</v>
      </c>
      <c r="E60" s="31">
        <v>0.84104656085548013</v>
      </c>
      <c r="F60" s="31">
        <v>0.66180119330953213</v>
      </c>
      <c r="G60" s="53"/>
    </row>
    <row r="61" spans="1:7" ht="15" x14ac:dyDescent="0.2">
      <c r="A61" s="45" t="s">
        <v>33</v>
      </c>
      <c r="B61" s="48" t="s">
        <v>29</v>
      </c>
      <c r="C61" s="48" t="s">
        <v>28</v>
      </c>
      <c r="D61" s="14" t="s">
        <v>16</v>
      </c>
      <c r="E61" s="12">
        <v>0.79294462552289746</v>
      </c>
      <c r="F61" s="12">
        <v>0.55945665004871803</v>
      </c>
      <c r="G61" s="51">
        <v>0.81308826700986481</v>
      </c>
    </row>
    <row r="62" spans="1:7" ht="15" x14ac:dyDescent="0.2">
      <c r="A62" s="46"/>
      <c r="B62" s="49"/>
      <c r="C62" s="49"/>
      <c r="D62" s="15" t="s">
        <v>17</v>
      </c>
      <c r="E62" s="13">
        <v>0.81135770751748681</v>
      </c>
      <c r="F62" s="13">
        <v>0.5986334202499719</v>
      </c>
      <c r="G62" s="52"/>
    </row>
    <row r="63" spans="1:7" ht="15" x14ac:dyDescent="0.2">
      <c r="A63" s="46"/>
      <c r="B63" s="49"/>
      <c r="C63" s="49"/>
      <c r="D63" s="15" t="s">
        <v>20</v>
      </c>
      <c r="E63" s="13">
        <v>0.8637448604655702</v>
      </c>
      <c r="F63" s="13">
        <v>0.71009544779908551</v>
      </c>
      <c r="G63" s="52"/>
    </row>
    <row r="64" spans="1:7" ht="15.75" thickBot="1" x14ac:dyDescent="0.25">
      <c r="A64" s="47"/>
      <c r="B64" s="50"/>
      <c r="C64" s="50"/>
      <c r="D64" s="16" t="s">
        <v>21</v>
      </c>
      <c r="E64" s="31">
        <v>1.0797649704954417</v>
      </c>
      <c r="F64" s="31">
        <v>1.1697127031817909</v>
      </c>
      <c r="G64" s="53"/>
    </row>
    <row r="65" spans="1:7" ht="15" x14ac:dyDescent="0.2">
      <c r="A65" s="45" t="s">
        <v>34</v>
      </c>
      <c r="B65" s="48" t="s">
        <v>29</v>
      </c>
      <c r="C65" s="48" t="s">
        <v>28</v>
      </c>
      <c r="D65" s="14" t="s">
        <v>16</v>
      </c>
      <c r="E65" s="12">
        <v>0.42127399829006501</v>
      </c>
      <c r="F65" s="12">
        <v>0</v>
      </c>
      <c r="G65" s="51">
        <v>0.33301270976448299</v>
      </c>
    </row>
    <row r="66" spans="1:7" ht="15" x14ac:dyDescent="0.2">
      <c r="A66" s="46"/>
      <c r="B66" s="49"/>
      <c r="C66" s="49"/>
      <c r="D66" s="15" t="s">
        <v>17</v>
      </c>
      <c r="E66" s="13">
        <v>0.71512895815346678</v>
      </c>
      <c r="F66" s="13">
        <v>0.39389140032652503</v>
      </c>
      <c r="G66" s="52"/>
    </row>
    <row r="67" spans="1:7" ht="15" x14ac:dyDescent="0.2">
      <c r="A67" s="46"/>
      <c r="B67" s="49"/>
      <c r="C67" s="49"/>
      <c r="D67" s="15" t="s">
        <v>20</v>
      </c>
      <c r="E67" s="13">
        <v>0.87018126240935623</v>
      </c>
      <c r="F67" s="13">
        <v>0.72378992001990683</v>
      </c>
      <c r="G67" s="52"/>
    </row>
    <row r="68" spans="1:7" ht="15.75" thickBot="1" x14ac:dyDescent="0.25">
      <c r="A68" s="47"/>
      <c r="B68" s="50"/>
      <c r="C68" s="50"/>
      <c r="D68" s="16" t="s">
        <v>21</v>
      </c>
      <c r="E68" s="31">
        <v>0.63075367379440461</v>
      </c>
      <c r="F68" s="31">
        <v>0.21436951871149912</v>
      </c>
      <c r="G68" s="53"/>
    </row>
    <row r="69" spans="1:7" ht="15" x14ac:dyDescent="0.2">
      <c r="A69" s="45" t="s">
        <v>35</v>
      </c>
      <c r="B69" s="48" t="s">
        <v>29</v>
      </c>
      <c r="C69" s="48" t="s">
        <v>28</v>
      </c>
      <c r="D69" s="14" t="s">
        <v>16</v>
      </c>
      <c r="E69" s="12">
        <v>0.74159850184869214</v>
      </c>
      <c r="F69" s="12">
        <v>0.45020957840147258</v>
      </c>
      <c r="G69" s="51">
        <v>1.289870906192522</v>
      </c>
    </row>
    <row r="70" spans="1:7" ht="15" x14ac:dyDescent="0.2">
      <c r="A70" s="46"/>
      <c r="B70" s="49"/>
      <c r="C70" s="49"/>
      <c r="D70" s="15" t="s">
        <v>17</v>
      </c>
      <c r="E70" s="13">
        <v>0.8451527255904665</v>
      </c>
      <c r="F70" s="13">
        <v>0.67053771402226914</v>
      </c>
      <c r="G70" s="52"/>
    </row>
    <row r="71" spans="1:7" ht="15" x14ac:dyDescent="0.2">
      <c r="A71" s="46"/>
      <c r="B71" s="49"/>
      <c r="C71" s="49"/>
      <c r="D71" s="15" t="s">
        <v>20</v>
      </c>
      <c r="E71" s="13">
        <v>1.8081286678544648</v>
      </c>
      <c r="F71" s="13">
        <v>2.7194226975626909</v>
      </c>
      <c r="G71" s="52"/>
    </row>
    <row r="72" spans="1:7" ht="15.75" thickBot="1" x14ac:dyDescent="0.25">
      <c r="A72" s="47"/>
      <c r="B72" s="50"/>
      <c r="C72" s="50"/>
      <c r="D72" s="16" t="s">
        <v>21</v>
      </c>
      <c r="E72" s="31">
        <v>0.85899080802829919</v>
      </c>
      <c r="F72" s="31">
        <v>0.69998044261340253</v>
      </c>
      <c r="G72" s="53"/>
    </row>
    <row r="73" spans="1:7" ht="15" x14ac:dyDescent="0.2">
      <c r="A73" s="45" t="s">
        <v>36</v>
      </c>
      <c r="B73" s="48" t="s">
        <v>29</v>
      </c>
      <c r="C73" s="48" t="s">
        <v>28</v>
      </c>
      <c r="D73" s="14" t="s">
        <v>16</v>
      </c>
      <c r="E73" s="12">
        <v>2.224212758922814</v>
      </c>
      <c r="F73" s="12">
        <v>3.6047079977081151</v>
      </c>
      <c r="G73" s="51">
        <v>3.7647908538990791</v>
      </c>
    </row>
    <row r="74" spans="1:7" ht="15" x14ac:dyDescent="0.2">
      <c r="A74" s="46"/>
      <c r="B74" s="49"/>
      <c r="C74" s="49"/>
      <c r="D74" s="15" t="s">
        <v>17</v>
      </c>
      <c r="E74" s="13">
        <v>1.0397078606621972</v>
      </c>
      <c r="F74" s="13">
        <v>1.0844848099195685</v>
      </c>
      <c r="G74" s="52"/>
    </row>
    <row r="75" spans="1:7" ht="15" x14ac:dyDescent="0.2">
      <c r="A75" s="46"/>
      <c r="B75" s="49"/>
      <c r="C75" s="49"/>
      <c r="D75" s="15" t="s">
        <v>20</v>
      </c>
      <c r="E75" s="13">
        <v>1.9021180154577428</v>
      </c>
      <c r="F75" s="13">
        <v>2.9194000328888148</v>
      </c>
      <c r="G75" s="52"/>
    </row>
    <row r="76" spans="1:7" ht="15.75" thickBot="1" x14ac:dyDescent="0.25">
      <c r="A76" s="47"/>
      <c r="B76" s="50"/>
      <c r="C76" s="50"/>
      <c r="D76" s="16" t="s">
        <v>21</v>
      </c>
      <c r="E76" s="31">
        <v>2.7720243296171447</v>
      </c>
      <c r="F76" s="31">
        <v>4.7702645311003087</v>
      </c>
      <c r="G76" s="53"/>
    </row>
    <row r="77" spans="1:7" ht="15" x14ac:dyDescent="0.2">
      <c r="A77" s="45" t="s">
        <v>37</v>
      </c>
      <c r="B77" s="48" t="s">
        <v>29</v>
      </c>
      <c r="C77" s="48" t="s">
        <v>28</v>
      </c>
      <c r="D77" s="14" t="s">
        <v>16</v>
      </c>
      <c r="E77" s="12">
        <v>0.5540407270182911</v>
      </c>
      <c r="F77" s="12">
        <v>5.1150483017640587E-2</v>
      </c>
      <c r="G77" s="51">
        <v>0.11057721193990855</v>
      </c>
    </row>
    <row r="78" spans="1:7" ht="15" x14ac:dyDescent="0.2">
      <c r="A78" s="46"/>
      <c r="B78" s="49"/>
      <c r="C78" s="49"/>
      <c r="D78" s="15" t="s">
        <v>17</v>
      </c>
      <c r="E78" s="13">
        <v>0.54106148254060216</v>
      </c>
      <c r="F78" s="13">
        <v>2.3535069235323683E-2</v>
      </c>
      <c r="G78" s="52"/>
    </row>
    <row r="79" spans="1:7" ht="15" x14ac:dyDescent="0.2">
      <c r="A79" s="46"/>
      <c r="B79" s="49"/>
      <c r="C79" s="49"/>
      <c r="D79" s="15" t="s">
        <v>20</v>
      </c>
      <c r="E79" s="13">
        <v>0.65242524993693274</v>
      </c>
      <c r="F79" s="13">
        <v>0.26047925518496323</v>
      </c>
      <c r="G79" s="52"/>
    </row>
    <row r="80" spans="1:7" ht="15.75" thickBot="1" x14ac:dyDescent="0.25">
      <c r="A80" s="47"/>
      <c r="B80" s="50"/>
      <c r="C80" s="50"/>
      <c r="D80" s="16" t="s">
        <v>21</v>
      </c>
      <c r="E80" s="31">
        <v>0.58035769895120215</v>
      </c>
      <c r="F80" s="31">
        <v>0.10714404032170666</v>
      </c>
      <c r="G80" s="53"/>
    </row>
    <row r="81" spans="1:7" ht="15" x14ac:dyDescent="0.2">
      <c r="A81" s="45" t="s">
        <v>38</v>
      </c>
      <c r="B81" s="48" t="s">
        <v>29</v>
      </c>
      <c r="C81" s="48" t="s">
        <v>28</v>
      </c>
      <c r="D81" s="14" t="s">
        <v>16</v>
      </c>
      <c r="E81" s="12">
        <v>1.2075269428071851</v>
      </c>
      <c r="F81" s="12">
        <v>1.4415466868237981</v>
      </c>
      <c r="G81" s="51">
        <v>0.96132660246913482</v>
      </c>
    </row>
    <row r="82" spans="1:7" ht="15" x14ac:dyDescent="0.2">
      <c r="A82" s="46"/>
      <c r="B82" s="49"/>
      <c r="C82" s="49"/>
      <c r="D82" s="15" t="s">
        <v>17</v>
      </c>
      <c r="E82" s="13">
        <v>2.1289752984462891</v>
      </c>
      <c r="F82" s="13">
        <v>3.4020751030772107</v>
      </c>
      <c r="G82" s="52"/>
    </row>
    <row r="83" spans="1:7" ht="15" x14ac:dyDescent="0.2">
      <c r="A83" s="46"/>
      <c r="B83" s="49"/>
      <c r="C83" s="49"/>
      <c r="D83" s="15" t="s">
        <v>20</v>
      </c>
      <c r="E83" s="13">
        <v>0.94095621624781534</v>
      </c>
      <c r="F83" s="13">
        <v>0.87437492818684115</v>
      </c>
      <c r="G83" s="52"/>
    </row>
    <row r="84" spans="1:7" ht="15.75" thickBot="1" x14ac:dyDescent="0.25">
      <c r="A84" s="47"/>
      <c r="B84" s="50"/>
      <c r="C84" s="50"/>
      <c r="D84" s="16" t="s">
        <v>21</v>
      </c>
      <c r="E84" s="31">
        <v>0.79698735042647972</v>
      </c>
      <c r="F84" s="31">
        <v>0.56805819239676536</v>
      </c>
      <c r="G84" s="53"/>
    </row>
    <row r="85" spans="1:7" ht="15" x14ac:dyDescent="0.2">
      <c r="A85" s="45" t="s">
        <v>39</v>
      </c>
      <c r="B85" s="48" t="s">
        <v>29</v>
      </c>
      <c r="C85" s="48" t="s">
        <v>28</v>
      </c>
      <c r="D85" s="14" t="s">
        <v>16</v>
      </c>
      <c r="E85" s="12">
        <v>0.62505909889893241</v>
      </c>
      <c r="F85" s="12">
        <v>0.20225340191262209</v>
      </c>
      <c r="G85" s="51">
        <v>9.6699713136315493E-2</v>
      </c>
    </row>
    <row r="86" spans="1:7" ht="15" x14ac:dyDescent="0.2">
      <c r="A86" s="46"/>
      <c r="B86" s="49"/>
      <c r="C86" s="49"/>
      <c r="D86" s="15" t="s">
        <v>17</v>
      </c>
      <c r="E86" s="13">
        <v>0.60660730465587609</v>
      </c>
      <c r="F86" s="13">
        <v>0.16299426522526822</v>
      </c>
      <c r="G86" s="52"/>
    </row>
    <row r="87" spans="1:7" ht="15" x14ac:dyDescent="0.2">
      <c r="A87" s="46"/>
      <c r="B87" s="49"/>
      <c r="C87" s="49"/>
      <c r="D87" s="15" t="s">
        <v>20</v>
      </c>
      <c r="E87" s="13">
        <v>0.54012905714146475</v>
      </c>
      <c r="F87" s="13">
        <v>2.1551185407371758E-2</v>
      </c>
      <c r="G87" s="52"/>
    </row>
    <row r="88" spans="1:7" ht="15.75" thickBot="1" x14ac:dyDescent="0.25">
      <c r="A88" s="47"/>
      <c r="B88" s="50"/>
      <c r="C88" s="50"/>
      <c r="D88" s="16" t="s">
        <v>21</v>
      </c>
      <c r="E88" s="31">
        <v>0.5180021384711061</v>
      </c>
      <c r="F88" s="31">
        <v>0</v>
      </c>
      <c r="G88" s="53"/>
    </row>
    <row r="89" spans="1:7" ht="15" x14ac:dyDescent="0.2">
      <c r="A89" s="45" t="s">
        <v>40</v>
      </c>
      <c r="B89" s="48" t="s">
        <v>29</v>
      </c>
      <c r="C89" s="48" t="s">
        <v>28</v>
      </c>
      <c r="D89" s="14" t="s">
        <v>16</v>
      </c>
      <c r="E89" s="12">
        <v>0.70448787280457448</v>
      </c>
      <c r="F89" s="12">
        <v>0.37125079320122228</v>
      </c>
      <c r="G89" s="51">
        <v>5.4510287915067162</v>
      </c>
    </row>
    <row r="90" spans="1:7" ht="15" x14ac:dyDescent="0.2">
      <c r="A90" s="46"/>
      <c r="B90" s="49"/>
      <c r="C90" s="49"/>
      <c r="D90" s="15" t="s">
        <v>17</v>
      </c>
      <c r="E90" s="13">
        <v>0.71760236045334802</v>
      </c>
      <c r="F90" s="13">
        <v>0.39915395841137874</v>
      </c>
      <c r="G90" s="52"/>
    </row>
    <row r="91" spans="1:7" ht="15" x14ac:dyDescent="0.2">
      <c r="A91" s="46"/>
      <c r="B91" s="49"/>
      <c r="C91" s="49"/>
      <c r="D91" s="15" t="s">
        <v>20</v>
      </c>
      <c r="E91" s="13">
        <v>7.9856197540394405</v>
      </c>
      <c r="F91" s="13">
        <v>15.863020753275405</v>
      </c>
      <c r="G91" s="52"/>
    </row>
    <row r="92" spans="1:7" ht="15.75" thickBot="1" x14ac:dyDescent="0.25">
      <c r="A92" s="47"/>
      <c r="B92" s="50"/>
      <c r="C92" s="50"/>
      <c r="D92" s="16" t="s">
        <v>21</v>
      </c>
      <c r="E92" s="31">
        <v>0.58584296918045609</v>
      </c>
      <c r="F92" s="31">
        <v>0.11881482804352354</v>
      </c>
      <c r="G92" s="53"/>
    </row>
    <row r="93" spans="1:7" ht="15" x14ac:dyDescent="0.2">
      <c r="A93" s="45" t="s">
        <v>41</v>
      </c>
      <c r="B93" s="48" t="s">
        <v>29</v>
      </c>
      <c r="C93" s="48" t="s">
        <v>28</v>
      </c>
      <c r="D93" s="14" t="s">
        <v>16</v>
      </c>
      <c r="E93" s="12">
        <v>0.98708998145012206</v>
      </c>
      <c r="F93" s="12">
        <v>0.97253187542579156</v>
      </c>
      <c r="G93" s="51">
        <v>0.96965858431108076</v>
      </c>
    </row>
    <row r="94" spans="1:7" ht="15" x14ac:dyDescent="0.2">
      <c r="A94" s="46"/>
      <c r="B94" s="49"/>
      <c r="C94" s="49"/>
      <c r="D94" s="15" t="s">
        <v>17</v>
      </c>
      <c r="E94" s="13">
        <v>0.84917664743074373</v>
      </c>
      <c r="F94" s="13">
        <v>0.67909924985264625</v>
      </c>
      <c r="G94" s="52"/>
    </row>
    <row r="95" spans="1:7" ht="15" x14ac:dyDescent="0.2">
      <c r="A95" s="46"/>
      <c r="B95" s="49"/>
      <c r="C95" s="49"/>
      <c r="D95" s="15" t="s">
        <v>20</v>
      </c>
      <c r="E95" s="13">
        <v>0.97281042861263856</v>
      </c>
      <c r="F95" s="13">
        <v>0.94214984811199698</v>
      </c>
      <c r="G95" s="52"/>
    </row>
    <row r="96" spans="1:7" ht="15.75" thickBot="1" x14ac:dyDescent="0.25">
      <c r="A96" s="47"/>
      <c r="B96" s="50"/>
      <c r="C96" s="50"/>
      <c r="D96" s="16" t="s">
        <v>21</v>
      </c>
      <c r="E96" s="31">
        <v>0.99731819381586329</v>
      </c>
      <c r="F96" s="31">
        <v>0.99429402939545375</v>
      </c>
      <c r="G96" s="53"/>
    </row>
    <row r="97" spans="1:7" ht="15" x14ac:dyDescent="0.2">
      <c r="A97" s="45" t="s">
        <v>42</v>
      </c>
      <c r="B97" s="48" t="s">
        <v>29</v>
      </c>
      <c r="C97" s="48" t="s">
        <v>28</v>
      </c>
      <c r="D97" s="14" t="s">
        <v>16</v>
      </c>
      <c r="E97" s="12">
        <v>0.42632727548959137</v>
      </c>
      <c r="F97" s="12">
        <v>0</v>
      </c>
      <c r="G97" s="51">
        <v>4.0041369890195598E-2</v>
      </c>
    </row>
    <row r="98" spans="1:7" ht="15" x14ac:dyDescent="0.2">
      <c r="A98" s="46"/>
      <c r="B98" s="49"/>
      <c r="C98" s="49"/>
      <c r="D98" s="15" t="s">
        <v>17</v>
      </c>
      <c r="E98" s="13">
        <v>0.58264645623736222</v>
      </c>
      <c r="F98" s="13">
        <v>0.11201373667523871</v>
      </c>
      <c r="G98" s="52"/>
    </row>
    <row r="99" spans="1:7" ht="15" x14ac:dyDescent="0.2">
      <c r="A99" s="46"/>
      <c r="B99" s="49"/>
      <c r="C99" s="49"/>
      <c r="D99" s="15" t="s">
        <v>20</v>
      </c>
      <c r="E99" s="13">
        <v>0.41627788804909904</v>
      </c>
      <c r="F99" s="13">
        <v>0</v>
      </c>
      <c r="G99" s="52"/>
    </row>
    <row r="100" spans="1:7" ht="15.75" thickBot="1" x14ac:dyDescent="0.25">
      <c r="A100" s="47"/>
      <c r="B100" s="50"/>
      <c r="C100" s="50"/>
      <c r="D100" s="16" t="s">
        <v>21</v>
      </c>
      <c r="E100" s="31">
        <v>0.55263131915620556</v>
      </c>
      <c r="F100" s="31">
        <v>4.8151742885543684E-2</v>
      </c>
      <c r="G100" s="53"/>
    </row>
    <row r="101" spans="1:7" ht="15" x14ac:dyDescent="0.2">
      <c r="A101" s="45" t="s">
        <v>43</v>
      </c>
      <c r="B101" s="48" t="s">
        <v>29</v>
      </c>
      <c r="C101" s="48" t="s">
        <v>28</v>
      </c>
      <c r="D101" s="14" t="s">
        <v>16</v>
      </c>
      <c r="E101" s="12">
        <v>1.9229932022393541</v>
      </c>
      <c r="F101" s="12">
        <v>2.9638153239135194</v>
      </c>
      <c r="G101" s="51">
        <v>5.6993376499937307</v>
      </c>
    </row>
    <row r="102" spans="1:7" ht="15" x14ac:dyDescent="0.2">
      <c r="A102" s="46"/>
      <c r="B102" s="49"/>
      <c r="C102" s="49"/>
      <c r="D102" s="15" t="s">
        <v>17</v>
      </c>
      <c r="E102" s="13">
        <v>2.2131427665927332</v>
      </c>
      <c r="F102" s="13">
        <v>3.5811548225377305</v>
      </c>
      <c r="G102" s="52"/>
    </row>
    <row r="103" spans="1:7" ht="15" x14ac:dyDescent="0.2">
      <c r="A103" s="46"/>
      <c r="B103" s="49"/>
      <c r="C103" s="49"/>
      <c r="D103" s="15" t="s">
        <v>20</v>
      </c>
      <c r="E103" s="13">
        <v>1.5405818105996565</v>
      </c>
      <c r="F103" s="13">
        <v>2.1501740651056522</v>
      </c>
      <c r="G103" s="52"/>
    </row>
    <row r="104" spans="1:7" ht="15.75" thickBot="1" x14ac:dyDescent="0.25">
      <c r="A104" s="47"/>
      <c r="B104" s="50"/>
      <c r="C104" s="50"/>
      <c r="D104" s="16" t="s">
        <v>21</v>
      </c>
      <c r="E104" s="31">
        <v>6.1624910736521503</v>
      </c>
      <c r="F104" s="31">
        <v>11.984023560962022</v>
      </c>
      <c r="G104" s="53"/>
    </row>
    <row r="105" spans="1:7" ht="15" x14ac:dyDescent="0.2">
      <c r="A105" s="45" t="s">
        <v>44</v>
      </c>
      <c r="B105" s="48" t="s">
        <v>29</v>
      </c>
      <c r="C105" s="48" t="s">
        <v>28</v>
      </c>
      <c r="D105" s="14" t="s">
        <v>16</v>
      </c>
      <c r="E105" s="12">
        <v>0.88086469365287656</v>
      </c>
      <c r="F105" s="12">
        <v>0.74652062479335435</v>
      </c>
      <c r="G105" s="51">
        <v>0.66813216209354098</v>
      </c>
    </row>
    <row r="106" spans="1:7" ht="15" x14ac:dyDescent="0.2">
      <c r="A106" s="46"/>
      <c r="B106" s="49"/>
      <c r="C106" s="49"/>
      <c r="D106" s="15" t="s">
        <v>17</v>
      </c>
      <c r="E106" s="13">
        <v>0.73799545220183382</v>
      </c>
      <c r="F106" s="13">
        <v>0.44254351532305064</v>
      </c>
      <c r="G106" s="52"/>
    </row>
    <row r="107" spans="1:7" ht="15" x14ac:dyDescent="0.2">
      <c r="A107" s="46"/>
      <c r="B107" s="49"/>
      <c r="C107" s="49"/>
      <c r="D107" s="15" t="s">
        <v>20</v>
      </c>
      <c r="E107" s="13">
        <v>0.74499230263948224</v>
      </c>
      <c r="F107" s="13">
        <v>0.45743043114783455</v>
      </c>
      <c r="G107" s="52"/>
    </row>
    <row r="108" spans="1:7" ht="15.75" thickBot="1" x14ac:dyDescent="0.25">
      <c r="A108" s="47"/>
      <c r="B108" s="50"/>
      <c r="C108" s="50"/>
      <c r="D108" s="16" t="s">
        <v>21</v>
      </c>
      <c r="E108" s="31">
        <v>1.0122360162416646</v>
      </c>
      <c r="F108" s="31">
        <v>1.0260340771099246</v>
      </c>
      <c r="G108" s="53"/>
    </row>
    <row r="109" spans="1:7" ht="15" x14ac:dyDescent="0.2">
      <c r="A109" s="45" t="s">
        <v>45</v>
      </c>
      <c r="B109" s="48" t="s">
        <v>29</v>
      </c>
      <c r="C109" s="48" t="s">
        <v>28</v>
      </c>
      <c r="D109" s="14" t="s">
        <v>16</v>
      </c>
      <c r="E109" s="12">
        <v>0.44586952901589494</v>
      </c>
      <c r="F109" s="12">
        <v>0</v>
      </c>
      <c r="G109" s="51">
        <v>0.37415880896708997</v>
      </c>
    </row>
    <row r="110" spans="1:7" ht="15" x14ac:dyDescent="0.2">
      <c r="A110" s="46"/>
      <c r="B110" s="49"/>
      <c r="C110" s="49"/>
      <c r="D110" s="15" t="s">
        <v>17</v>
      </c>
      <c r="E110" s="13">
        <v>0.67359077474074891</v>
      </c>
      <c r="F110" s="13">
        <v>0.30551228668244446</v>
      </c>
      <c r="G110" s="52"/>
    </row>
    <row r="111" spans="1:7" ht="15" x14ac:dyDescent="0.2">
      <c r="A111" s="46"/>
      <c r="B111" s="49"/>
      <c r="C111" s="49"/>
      <c r="D111" s="15" t="s">
        <v>20</v>
      </c>
      <c r="E111" s="13">
        <v>1.08982778611738</v>
      </c>
      <c r="F111" s="13">
        <v>1.1911229491859148</v>
      </c>
      <c r="G111" s="52"/>
    </row>
    <row r="112" spans="1:7" ht="15.75" thickBot="1" x14ac:dyDescent="0.25">
      <c r="A112" s="47"/>
      <c r="B112" s="50"/>
      <c r="C112" s="50"/>
      <c r="D112" s="16" t="s">
        <v>21</v>
      </c>
      <c r="E112" s="31">
        <v>0.52571502237523959</v>
      </c>
      <c r="F112" s="31">
        <v>0</v>
      </c>
      <c r="G112" s="53"/>
    </row>
    <row r="113" spans="1:7" ht="15" x14ac:dyDescent="0.2">
      <c r="A113" s="45" t="s">
        <v>46</v>
      </c>
      <c r="B113" s="48" t="s">
        <v>29</v>
      </c>
      <c r="C113" s="48" t="s">
        <v>28</v>
      </c>
      <c r="D113" s="14" t="s">
        <v>16</v>
      </c>
      <c r="E113" s="12">
        <v>2.6193803098661612</v>
      </c>
      <c r="F113" s="12">
        <v>4.4454900209918327</v>
      </c>
      <c r="G113" s="51">
        <v>2.3689632873093998</v>
      </c>
    </row>
    <row r="114" spans="1:7" ht="15" x14ac:dyDescent="0.2">
      <c r="A114" s="46"/>
      <c r="B114" s="49"/>
      <c r="C114" s="49"/>
      <c r="D114" s="15" t="s">
        <v>17</v>
      </c>
      <c r="E114" s="13">
        <v>1.114656119942669</v>
      </c>
      <c r="F114" s="13">
        <v>1.2439491913673808</v>
      </c>
      <c r="G114" s="52"/>
    </row>
    <row r="115" spans="1:7" ht="15" x14ac:dyDescent="0.2">
      <c r="A115" s="46"/>
      <c r="B115" s="49"/>
      <c r="C115" s="49"/>
      <c r="D115" s="15" t="s">
        <v>20</v>
      </c>
      <c r="E115" s="13">
        <v>1.2138017259217111</v>
      </c>
      <c r="F115" s="13">
        <v>1.45489728919513</v>
      </c>
      <c r="G115" s="52"/>
    </row>
    <row r="116" spans="1:7" ht="15.75" thickBot="1" x14ac:dyDescent="0.25">
      <c r="A116" s="47"/>
      <c r="B116" s="50"/>
      <c r="C116" s="50"/>
      <c r="D116" s="16" t="s">
        <v>21</v>
      </c>
      <c r="E116" s="31">
        <v>1.0970561993183812</v>
      </c>
      <c r="F116" s="31">
        <v>1.2065025517412364</v>
      </c>
      <c r="G116" s="53"/>
    </row>
    <row r="117" spans="1:7" ht="15" x14ac:dyDescent="0.2">
      <c r="A117" s="45" t="s">
        <v>32</v>
      </c>
      <c r="B117" s="48" t="s">
        <v>29</v>
      </c>
      <c r="C117" s="48" t="s">
        <v>27</v>
      </c>
      <c r="D117" s="14" t="s">
        <v>16</v>
      </c>
      <c r="E117" s="12">
        <v>0.86932469981545413</v>
      </c>
      <c r="F117" s="12">
        <v>0.72196744641585986</v>
      </c>
      <c r="G117" s="51">
        <v>0.60194895509160529</v>
      </c>
    </row>
    <row r="118" spans="1:7" ht="15" x14ac:dyDescent="0.2">
      <c r="A118" s="46"/>
      <c r="B118" s="49"/>
      <c r="C118" s="49"/>
      <c r="D118" s="15" t="s">
        <v>17</v>
      </c>
      <c r="E118" s="13">
        <v>0.78793606932806159</v>
      </c>
      <c r="F118" s="13">
        <v>0.54880014750651396</v>
      </c>
      <c r="G118" s="52"/>
    </row>
    <row r="119" spans="1:7" ht="15" x14ac:dyDescent="0.2">
      <c r="A119" s="46"/>
      <c r="B119" s="49"/>
      <c r="C119" s="49"/>
      <c r="D119" s="15" t="s">
        <v>20</v>
      </c>
      <c r="E119" s="13">
        <v>0.85358478553255479</v>
      </c>
      <c r="F119" s="13">
        <v>0.68847826709054205</v>
      </c>
      <c r="G119" s="52"/>
    </row>
    <row r="120" spans="1:7" ht="15.75" thickBot="1" x14ac:dyDescent="0.25">
      <c r="A120" s="47"/>
      <c r="B120" s="50"/>
      <c r="C120" s="50"/>
      <c r="D120" s="16" t="s">
        <v>21</v>
      </c>
      <c r="E120" s="31">
        <v>0.74081848089614766</v>
      </c>
      <c r="F120" s="31">
        <v>0.44854995935350561</v>
      </c>
      <c r="G120" s="53"/>
    </row>
    <row r="121" spans="1:7" ht="15" x14ac:dyDescent="0.2">
      <c r="A121" s="45" t="s">
        <v>33</v>
      </c>
      <c r="B121" s="48" t="s">
        <v>29</v>
      </c>
      <c r="C121" s="48" t="s">
        <v>27</v>
      </c>
      <c r="D121" s="14" t="s">
        <v>16</v>
      </c>
      <c r="E121" s="12">
        <v>1.0101231614685537</v>
      </c>
      <c r="F121" s="12">
        <v>1.0215386414224548</v>
      </c>
      <c r="G121" s="51">
        <v>1.0586230286307401</v>
      </c>
    </row>
    <row r="122" spans="1:7" ht="15" x14ac:dyDescent="0.2">
      <c r="A122" s="46"/>
      <c r="B122" s="49"/>
      <c r="C122" s="49"/>
      <c r="D122" s="15" t="s">
        <v>17</v>
      </c>
      <c r="E122" s="13">
        <v>0.95370153815946823</v>
      </c>
      <c r="F122" s="13">
        <v>0.90149263438184735</v>
      </c>
      <c r="G122" s="52"/>
    </row>
    <row r="123" spans="1:7" ht="15" x14ac:dyDescent="0.2">
      <c r="A123" s="46"/>
      <c r="B123" s="49"/>
      <c r="C123" s="49"/>
      <c r="D123" s="15" t="s">
        <v>20</v>
      </c>
      <c r="E123" s="13">
        <v>0.99374221353767078</v>
      </c>
      <c r="F123" s="13">
        <v>0.98668556071844848</v>
      </c>
      <c r="G123" s="52"/>
    </row>
    <row r="124" spans="1:7" ht="15.75" thickBot="1" x14ac:dyDescent="0.25">
      <c r="A124" s="47"/>
      <c r="B124" s="50"/>
      <c r="C124" s="50"/>
      <c r="D124" s="16" t="s">
        <v>21</v>
      </c>
      <c r="E124" s="31">
        <v>1.0787930953631188</v>
      </c>
      <c r="F124" s="31">
        <v>1.1676448837513167</v>
      </c>
      <c r="G124" s="53"/>
    </row>
    <row r="125" spans="1:7" ht="15" x14ac:dyDescent="0.2">
      <c r="A125" s="45" t="s">
        <v>34</v>
      </c>
      <c r="B125" s="48" t="s">
        <v>29</v>
      </c>
      <c r="C125" s="48" t="s">
        <v>27</v>
      </c>
      <c r="D125" s="14" t="s">
        <v>16</v>
      </c>
      <c r="E125" s="12">
        <v>0.85142368824914272</v>
      </c>
      <c r="F125" s="12">
        <v>0.6838801877641334</v>
      </c>
      <c r="G125" s="51">
        <v>0.78543388295389904</v>
      </c>
    </row>
    <row r="126" spans="1:7" ht="15" x14ac:dyDescent="0.2">
      <c r="A126" s="46"/>
      <c r="B126" s="49"/>
      <c r="C126" s="49"/>
      <c r="D126" s="15" t="s">
        <v>17</v>
      </c>
      <c r="E126" s="13">
        <v>1.8058057383662358</v>
      </c>
      <c r="F126" s="13">
        <v>2.7144802943962465</v>
      </c>
      <c r="G126" s="52"/>
    </row>
    <row r="127" spans="1:7" ht="15" x14ac:dyDescent="0.2">
      <c r="A127" s="46"/>
      <c r="B127" s="49"/>
      <c r="C127" s="49"/>
      <c r="D127" s="15" t="s">
        <v>20</v>
      </c>
      <c r="E127" s="13">
        <v>0.82257226611897905</v>
      </c>
      <c r="F127" s="13">
        <v>0.62249418323187033</v>
      </c>
      <c r="G127" s="52"/>
    </row>
    <row r="128" spans="1:7" ht="15.75" thickBot="1" x14ac:dyDescent="0.25">
      <c r="A128" s="47"/>
      <c r="B128" s="50"/>
      <c r="C128" s="50"/>
      <c r="D128" s="16" t="s">
        <v>21</v>
      </c>
      <c r="E128" s="31">
        <v>1.0234658205968759</v>
      </c>
      <c r="F128" s="31">
        <v>1.0499272778656934</v>
      </c>
      <c r="G128" s="53"/>
    </row>
    <row r="129" spans="1:7" ht="15" x14ac:dyDescent="0.2">
      <c r="A129" s="45" t="s">
        <v>35</v>
      </c>
      <c r="B129" s="48" t="s">
        <v>29</v>
      </c>
      <c r="C129" s="48" t="s">
        <v>27</v>
      </c>
      <c r="D129" s="14" t="s">
        <v>16</v>
      </c>
      <c r="E129" s="12">
        <v>0.70985626469507035</v>
      </c>
      <c r="F129" s="12">
        <v>0.38267290360653261</v>
      </c>
      <c r="G129" s="51">
        <v>0.57073059102699675</v>
      </c>
    </row>
    <row r="130" spans="1:7" ht="15" x14ac:dyDescent="0.2">
      <c r="A130" s="46"/>
      <c r="B130" s="49"/>
      <c r="C130" s="49"/>
      <c r="D130" s="15" t="s">
        <v>17</v>
      </c>
      <c r="E130" s="13">
        <v>0.92601671152375742</v>
      </c>
      <c r="F130" s="13">
        <v>0.84258874792288807</v>
      </c>
      <c r="G130" s="52"/>
    </row>
    <row r="131" spans="1:7" ht="15" x14ac:dyDescent="0.2">
      <c r="A131" s="46"/>
      <c r="B131" s="49"/>
      <c r="C131" s="49"/>
      <c r="D131" s="15" t="s">
        <v>20</v>
      </c>
      <c r="E131" s="13">
        <v>0.96023914144660405</v>
      </c>
      <c r="F131" s="13">
        <v>0.91540242860979582</v>
      </c>
      <c r="G131" s="52"/>
    </row>
    <row r="132" spans="1:7" ht="15.75" thickBot="1" x14ac:dyDescent="0.25">
      <c r="A132" s="47"/>
      <c r="B132" s="50"/>
      <c r="C132" s="50"/>
      <c r="D132" s="16" t="s">
        <v>21</v>
      </c>
      <c r="E132" s="31">
        <v>0.72463472720639099</v>
      </c>
      <c r="F132" s="31">
        <v>0.41411644086466165</v>
      </c>
      <c r="G132" s="53"/>
    </row>
    <row r="133" spans="1:7" ht="15" x14ac:dyDescent="0.2">
      <c r="A133" s="45" t="s">
        <v>36</v>
      </c>
      <c r="B133" s="48" t="s">
        <v>29</v>
      </c>
      <c r="C133" s="48" t="s">
        <v>27</v>
      </c>
      <c r="D133" s="14" t="s">
        <v>16</v>
      </c>
      <c r="E133" s="12">
        <v>1.3373681370128168</v>
      </c>
      <c r="F133" s="12">
        <v>1.7178045468357803</v>
      </c>
      <c r="G133" s="51">
        <v>1.7446799886692237</v>
      </c>
    </row>
    <row r="134" spans="1:7" ht="15" x14ac:dyDescent="0.2">
      <c r="A134" s="46"/>
      <c r="B134" s="49"/>
      <c r="C134" s="49"/>
      <c r="D134" s="15" t="s">
        <v>17</v>
      </c>
      <c r="E134" s="13">
        <v>1.9974049323164689</v>
      </c>
      <c r="F134" s="13">
        <v>3.1221381538648276</v>
      </c>
      <c r="G134" s="52"/>
    </row>
    <row r="135" spans="1:7" ht="15" x14ac:dyDescent="0.2">
      <c r="A135" s="46"/>
      <c r="B135" s="49"/>
      <c r="C135" s="49"/>
      <c r="D135" s="15" t="s">
        <v>20</v>
      </c>
      <c r="E135" s="13">
        <v>1.884981682185225</v>
      </c>
      <c r="F135" s="13">
        <v>2.8829397493302662</v>
      </c>
      <c r="G135" s="52"/>
    </row>
    <row r="136" spans="1:7" ht="15.75" thickBot="1" x14ac:dyDescent="0.25">
      <c r="A136" s="47"/>
      <c r="B136" s="50"/>
      <c r="C136" s="50"/>
      <c r="D136" s="16" t="s">
        <v>21</v>
      </c>
      <c r="E136" s="31">
        <v>0.82764896482556327</v>
      </c>
      <c r="F136" s="31">
        <v>0.633295669841624</v>
      </c>
      <c r="G136" s="53"/>
    </row>
    <row r="137" spans="1:7" ht="15" x14ac:dyDescent="0.2">
      <c r="A137" s="45" t="s">
        <v>37</v>
      </c>
      <c r="B137" s="48" t="s">
        <v>29</v>
      </c>
      <c r="C137" s="48" t="s">
        <v>27</v>
      </c>
      <c r="D137" s="14" t="s">
        <v>16</v>
      </c>
      <c r="E137" s="12">
        <v>0.64011132599201126</v>
      </c>
      <c r="F137" s="12">
        <v>0.23427941700427923</v>
      </c>
      <c r="G137" s="51">
        <v>0.42098057620834467</v>
      </c>
    </row>
    <row r="138" spans="1:7" ht="15" x14ac:dyDescent="0.2">
      <c r="A138" s="46"/>
      <c r="B138" s="49"/>
      <c r="C138" s="49"/>
      <c r="D138" s="15" t="s">
        <v>17</v>
      </c>
      <c r="E138" s="13">
        <v>0.82062004256990151</v>
      </c>
      <c r="F138" s="13">
        <v>0.61834051610617335</v>
      </c>
      <c r="G138" s="52"/>
    </row>
    <row r="139" spans="1:7" ht="15" x14ac:dyDescent="0.2">
      <c r="A139" s="46"/>
      <c r="B139" s="49"/>
      <c r="C139" s="49"/>
      <c r="D139" s="15" t="s">
        <v>20</v>
      </c>
      <c r="E139" s="13">
        <v>0.82906962006125018</v>
      </c>
      <c r="F139" s="13">
        <v>0.63631834055585146</v>
      </c>
      <c r="G139" s="52"/>
    </row>
    <row r="140" spans="1:7" ht="15.75" thickBot="1" x14ac:dyDescent="0.25">
      <c r="A140" s="47"/>
      <c r="B140" s="50"/>
      <c r="C140" s="50"/>
      <c r="D140" s="16" t="s">
        <v>21</v>
      </c>
      <c r="E140" s="31">
        <v>0.62164249464852517</v>
      </c>
      <c r="F140" s="31">
        <v>0.19498403116707477</v>
      </c>
      <c r="G140" s="53"/>
    </row>
    <row r="141" spans="1:7" ht="15" x14ac:dyDescent="0.2">
      <c r="A141" s="45" t="s">
        <v>38</v>
      </c>
      <c r="B141" s="48" t="s">
        <v>29</v>
      </c>
      <c r="C141" s="48" t="s">
        <v>27</v>
      </c>
      <c r="D141" s="14" t="s">
        <v>16</v>
      </c>
      <c r="E141" s="12">
        <v>0.78407960382421804</v>
      </c>
      <c r="F141" s="12">
        <v>0.54059490175365543</v>
      </c>
      <c r="G141" s="51">
        <v>1.6477242964334122</v>
      </c>
    </row>
    <row r="142" spans="1:7" ht="15" x14ac:dyDescent="0.2">
      <c r="A142" s="46"/>
      <c r="B142" s="49"/>
      <c r="C142" s="49"/>
      <c r="D142" s="15" t="s">
        <v>17</v>
      </c>
      <c r="E142" s="13">
        <v>1.1350192338228082</v>
      </c>
      <c r="F142" s="13">
        <v>1.287274965580443</v>
      </c>
      <c r="G142" s="52"/>
    </row>
    <row r="143" spans="1:7" ht="15" x14ac:dyDescent="0.2">
      <c r="A143" s="46"/>
      <c r="B143" s="49"/>
      <c r="C143" s="49"/>
      <c r="D143" s="15" t="s">
        <v>20</v>
      </c>
      <c r="E143" s="13">
        <v>1.8042827855558685</v>
      </c>
      <c r="F143" s="13">
        <v>2.7112399692678055</v>
      </c>
      <c r="G143" s="52"/>
    </row>
    <row r="144" spans="1:7" ht="15.75" thickBot="1" x14ac:dyDescent="0.25">
      <c r="A144" s="47"/>
      <c r="B144" s="50"/>
      <c r="C144" s="50"/>
      <c r="D144" s="16" t="s">
        <v>21</v>
      </c>
      <c r="E144" s="31">
        <v>1.3249288685910245</v>
      </c>
      <c r="F144" s="31">
        <v>1.6913380182787756</v>
      </c>
      <c r="G144" s="53"/>
    </row>
    <row r="145" spans="1:7" ht="15" x14ac:dyDescent="0.2">
      <c r="A145" s="45" t="s">
        <v>39</v>
      </c>
      <c r="B145" s="48" t="s">
        <v>29</v>
      </c>
      <c r="C145" s="48" t="s">
        <v>27</v>
      </c>
      <c r="D145" s="14" t="s">
        <v>16</v>
      </c>
      <c r="E145" s="12">
        <v>0.60430127754576346</v>
      </c>
      <c r="F145" s="12">
        <v>0.15808782456545412</v>
      </c>
      <c r="G145" s="51">
        <v>0.38271146039442278</v>
      </c>
    </row>
    <row r="146" spans="1:7" ht="15" x14ac:dyDescent="0.2">
      <c r="A146" s="46"/>
      <c r="B146" s="49"/>
      <c r="C146" s="49"/>
      <c r="D146" s="15" t="s">
        <v>17</v>
      </c>
      <c r="E146" s="13">
        <v>0.83018584228622871</v>
      </c>
      <c r="F146" s="13">
        <v>0.6386932814600611</v>
      </c>
      <c r="G146" s="52"/>
    </row>
    <row r="147" spans="1:7" ht="15" x14ac:dyDescent="0.2">
      <c r="A147" s="46"/>
      <c r="B147" s="49"/>
      <c r="C147" s="49"/>
      <c r="D147" s="15" t="s">
        <v>20</v>
      </c>
      <c r="E147" s="13">
        <v>0.70131029365833564</v>
      </c>
      <c r="F147" s="13">
        <v>0.36448998650709707</v>
      </c>
      <c r="G147" s="52"/>
    </row>
    <row r="148" spans="1:7" ht="15.75" thickBot="1" x14ac:dyDescent="0.25">
      <c r="A148" s="47"/>
      <c r="B148" s="50"/>
      <c r="C148" s="50"/>
      <c r="D148" s="16" t="s">
        <v>21</v>
      </c>
      <c r="E148" s="31">
        <v>0.70370013205118698</v>
      </c>
      <c r="F148" s="31">
        <v>0.36957474904507864</v>
      </c>
      <c r="G148" s="53"/>
    </row>
    <row r="149" spans="1:7" ht="15" x14ac:dyDescent="0.2">
      <c r="A149" s="45" t="s">
        <v>40</v>
      </c>
      <c r="B149" s="48" t="s">
        <v>29</v>
      </c>
      <c r="C149" s="48" t="s">
        <v>27</v>
      </c>
      <c r="D149" s="14" t="s">
        <v>16</v>
      </c>
      <c r="E149" s="12">
        <v>1.1500125027645158</v>
      </c>
      <c r="F149" s="12">
        <v>1.3191755377968422</v>
      </c>
      <c r="G149" s="51">
        <v>1.0377708317870915</v>
      </c>
    </row>
    <row r="150" spans="1:7" ht="15" x14ac:dyDescent="0.2">
      <c r="A150" s="46"/>
      <c r="B150" s="49"/>
      <c r="C150" s="49"/>
      <c r="D150" s="15" t="s">
        <v>17</v>
      </c>
      <c r="E150" s="13">
        <v>0.88038001081468031</v>
      </c>
      <c r="F150" s="13">
        <v>0.74548938471208581</v>
      </c>
      <c r="G150" s="52"/>
    </row>
    <row r="151" spans="1:7" ht="15" x14ac:dyDescent="0.2">
      <c r="A151" s="46"/>
      <c r="B151" s="49"/>
      <c r="C151" s="49"/>
      <c r="D151" s="15" t="s">
        <v>20</v>
      </c>
      <c r="E151" s="13">
        <v>0.92519317908231247</v>
      </c>
      <c r="F151" s="13">
        <v>0.84083655123896273</v>
      </c>
      <c r="G151" s="52"/>
    </row>
    <row r="152" spans="1:7" ht="15.75" thickBot="1" x14ac:dyDescent="0.25">
      <c r="A152" s="47"/>
      <c r="B152" s="50"/>
      <c r="C152" s="50"/>
      <c r="D152" s="16" t="s">
        <v>21</v>
      </c>
      <c r="E152" s="31">
        <v>0.97805119097297055</v>
      </c>
      <c r="F152" s="31">
        <v>0.95330040632546931</v>
      </c>
      <c r="G152" s="53"/>
    </row>
    <row r="153" spans="1:7" ht="15" x14ac:dyDescent="0.2">
      <c r="A153" s="45" t="s">
        <v>41</v>
      </c>
      <c r="B153" s="48" t="s">
        <v>29</v>
      </c>
      <c r="C153" s="48" t="s">
        <v>27</v>
      </c>
      <c r="D153" s="14" t="s">
        <v>16</v>
      </c>
      <c r="E153" s="12">
        <v>1.8886386698610651</v>
      </c>
      <c r="F153" s="12">
        <v>2.8907205741724789</v>
      </c>
      <c r="G153" s="51">
        <v>1.2420251859667084</v>
      </c>
    </row>
    <row r="154" spans="1:7" ht="15" x14ac:dyDescent="0.2">
      <c r="A154" s="46"/>
      <c r="B154" s="49"/>
      <c r="C154" s="49"/>
      <c r="D154" s="15" t="s">
        <v>17</v>
      </c>
      <c r="E154" s="13">
        <v>0.92844003726413316</v>
      </c>
      <c r="F154" s="13">
        <v>0.8477447601364535</v>
      </c>
      <c r="G154" s="52"/>
    </row>
    <row r="155" spans="1:7" ht="15" x14ac:dyDescent="0.2">
      <c r="A155" s="46"/>
      <c r="B155" s="49"/>
      <c r="C155" s="49"/>
      <c r="D155" s="15" t="s">
        <v>20</v>
      </c>
      <c r="E155" s="13">
        <v>0.72225061149945402</v>
      </c>
      <c r="F155" s="13">
        <v>0.40904385425415746</v>
      </c>
      <c r="G155" s="52"/>
    </row>
    <row r="156" spans="1:7" ht="15.75" thickBot="1" x14ac:dyDescent="0.25">
      <c r="A156" s="47"/>
      <c r="B156" s="50"/>
      <c r="C156" s="50"/>
      <c r="D156" s="16" t="s">
        <v>21</v>
      </c>
      <c r="E156" s="31">
        <v>0.73036623085254004</v>
      </c>
      <c r="F156" s="31">
        <v>0.42631112947348943</v>
      </c>
      <c r="G156" s="53"/>
    </row>
    <row r="157" spans="1:7" ht="15" x14ac:dyDescent="0.2">
      <c r="A157" s="45" t="s">
        <v>42</v>
      </c>
      <c r="B157" s="48" t="s">
        <v>29</v>
      </c>
      <c r="C157" s="48" t="s">
        <v>27</v>
      </c>
      <c r="D157" s="14" t="s">
        <v>16</v>
      </c>
      <c r="E157" s="12">
        <v>1.007009361724611</v>
      </c>
      <c r="F157" s="12">
        <v>1.0149135355842787</v>
      </c>
      <c r="G157" s="51">
        <v>1.1259321521908789</v>
      </c>
    </row>
    <row r="158" spans="1:7" ht="15" x14ac:dyDescent="0.2">
      <c r="A158" s="46"/>
      <c r="B158" s="49"/>
      <c r="C158" s="49"/>
      <c r="D158" s="15" t="s">
        <v>17</v>
      </c>
      <c r="E158" s="13">
        <v>0.70284685232673005</v>
      </c>
      <c r="F158" s="13">
        <v>0.3677592602696384</v>
      </c>
      <c r="G158" s="52"/>
    </row>
    <row r="159" spans="1:7" ht="15" x14ac:dyDescent="0.2">
      <c r="A159" s="46"/>
      <c r="B159" s="49"/>
      <c r="C159" s="49"/>
      <c r="D159" s="15" t="s">
        <v>20</v>
      </c>
      <c r="E159" s="13">
        <v>0.81730934157375934</v>
      </c>
      <c r="F159" s="13">
        <v>0.6112964714335305</v>
      </c>
      <c r="G159" s="52"/>
    </row>
    <row r="160" spans="1:7" ht="15.75" thickBot="1" x14ac:dyDescent="0.25">
      <c r="A160" s="47"/>
      <c r="B160" s="50"/>
      <c r="C160" s="50"/>
      <c r="D160" s="16" t="s">
        <v>21</v>
      </c>
      <c r="E160" s="31">
        <v>1.3532456312907688</v>
      </c>
      <c r="F160" s="31">
        <v>1.7515864495548272</v>
      </c>
      <c r="G160" s="53"/>
    </row>
    <row r="161" spans="1:7" ht="15" x14ac:dyDescent="0.2">
      <c r="A161" s="45" t="s">
        <v>43</v>
      </c>
      <c r="B161" s="48" t="s">
        <v>29</v>
      </c>
      <c r="C161" s="48" t="s">
        <v>27</v>
      </c>
      <c r="D161" s="14" t="s">
        <v>16</v>
      </c>
      <c r="E161" s="12">
        <v>0.7994216362667832</v>
      </c>
      <c r="F161" s="12">
        <v>0.5732375239718791</v>
      </c>
      <c r="G161" s="51">
        <v>1.5134831838221177</v>
      </c>
    </row>
    <row r="162" spans="1:7" ht="15" x14ac:dyDescent="0.2">
      <c r="A162" s="46"/>
      <c r="B162" s="49"/>
      <c r="C162" s="49"/>
      <c r="D162" s="15" t="s">
        <v>17</v>
      </c>
      <c r="E162" s="13">
        <v>2.1967500702778673</v>
      </c>
      <c r="F162" s="13">
        <v>3.5462767452720581</v>
      </c>
      <c r="G162" s="52"/>
    </row>
    <row r="163" spans="1:7" ht="15" x14ac:dyDescent="0.2">
      <c r="A163" s="46"/>
      <c r="B163" s="49"/>
      <c r="C163" s="49"/>
      <c r="D163" s="15" t="s">
        <v>20</v>
      </c>
      <c r="E163" s="13">
        <v>2.1792001304740825</v>
      </c>
      <c r="F163" s="13">
        <v>3.5089364478171969</v>
      </c>
      <c r="G163" s="52"/>
    </row>
    <row r="164" spans="1:7" ht="15.75" thickBot="1" x14ac:dyDescent="0.25">
      <c r="A164" s="47"/>
      <c r="B164" s="50"/>
      <c r="C164" s="50"/>
      <c r="D164" s="16" t="s">
        <v>21</v>
      </c>
      <c r="E164" s="31">
        <v>0.74538952244832046</v>
      </c>
      <c r="F164" s="31">
        <v>0.45827557967727756</v>
      </c>
      <c r="G164" s="53"/>
    </row>
    <row r="165" spans="1:7" ht="15" x14ac:dyDescent="0.2">
      <c r="A165" s="45" t="s">
        <v>44</v>
      </c>
      <c r="B165" s="48" t="s">
        <v>29</v>
      </c>
      <c r="C165" s="48" t="s">
        <v>27</v>
      </c>
      <c r="D165" s="14" t="s">
        <v>16</v>
      </c>
      <c r="E165" s="12">
        <v>1.1389005541199455</v>
      </c>
      <c r="F165" s="12">
        <v>1.2955330938722245</v>
      </c>
      <c r="G165" s="51">
        <v>0.90718875605765126</v>
      </c>
    </row>
    <row r="166" spans="1:7" ht="15" x14ac:dyDescent="0.2">
      <c r="A166" s="46"/>
      <c r="B166" s="49"/>
      <c r="C166" s="49"/>
      <c r="D166" s="15" t="s">
        <v>17</v>
      </c>
      <c r="E166" s="13">
        <v>1.0521376794841606</v>
      </c>
      <c r="F166" s="13">
        <v>1.1109312329450225</v>
      </c>
      <c r="G166" s="52"/>
    </row>
    <row r="167" spans="1:7" ht="15" x14ac:dyDescent="0.2">
      <c r="A167" s="46"/>
      <c r="B167" s="49"/>
      <c r="C167" s="49"/>
      <c r="D167" s="15" t="s">
        <v>20</v>
      </c>
      <c r="E167" s="13">
        <v>0.76515483211926438</v>
      </c>
      <c r="F167" s="13">
        <v>0.50032943004098807</v>
      </c>
      <c r="G167" s="52"/>
    </row>
    <row r="168" spans="1:7" ht="15.75" thickBot="1" x14ac:dyDescent="0.25">
      <c r="A168" s="47"/>
      <c r="B168" s="50"/>
      <c r="C168" s="50"/>
      <c r="D168" s="16" t="s">
        <v>21</v>
      </c>
      <c r="E168" s="31">
        <v>0.86932179566501411</v>
      </c>
      <c r="F168" s="31">
        <v>0.72196126737237043</v>
      </c>
      <c r="G168" s="53"/>
    </row>
    <row r="169" spans="1:7" ht="15" x14ac:dyDescent="0.2">
      <c r="A169" s="45" t="s">
        <v>45</v>
      </c>
      <c r="B169" s="48" t="s">
        <v>29</v>
      </c>
      <c r="C169" s="48" t="s">
        <v>27</v>
      </c>
      <c r="D169" s="14" t="s">
        <v>16</v>
      </c>
      <c r="E169" s="12">
        <v>3.3273463119064455</v>
      </c>
      <c r="F169" s="12">
        <v>5.9518006636307357</v>
      </c>
      <c r="G169" s="51">
        <v>6.298110684424663</v>
      </c>
    </row>
    <row r="170" spans="1:7" ht="15" x14ac:dyDescent="0.2">
      <c r="A170" s="46"/>
      <c r="B170" s="49"/>
      <c r="C170" s="49"/>
      <c r="D170" s="15" t="s">
        <v>17</v>
      </c>
      <c r="E170" s="13">
        <v>1.644332005682116</v>
      </c>
      <c r="F170" s="13">
        <v>2.3709191610257787</v>
      </c>
      <c r="G170" s="52"/>
    </row>
    <row r="171" spans="1:7" ht="15" x14ac:dyDescent="0.2">
      <c r="A171" s="46"/>
      <c r="B171" s="49"/>
      <c r="C171" s="49"/>
      <c r="D171" s="15" t="s">
        <v>20</v>
      </c>
      <c r="E171" s="13">
        <v>5.0766861748674792</v>
      </c>
      <c r="F171" s="13">
        <v>9.6738003720584658</v>
      </c>
      <c r="G171" s="52"/>
    </row>
    <row r="172" spans="1:7" ht="15.75" thickBot="1" x14ac:dyDescent="0.25">
      <c r="A172" s="47"/>
      <c r="B172" s="50"/>
      <c r="C172" s="50"/>
      <c r="D172" s="16" t="s">
        <v>21</v>
      </c>
      <c r="E172" s="31">
        <v>2.0663035782648507</v>
      </c>
      <c r="F172" s="31">
        <v>3.268731017584789</v>
      </c>
      <c r="G172" s="53"/>
    </row>
    <row r="173" spans="1:7" ht="15" x14ac:dyDescent="0.2">
      <c r="A173" s="45" t="s">
        <v>46</v>
      </c>
      <c r="B173" s="48" t="s">
        <v>29</v>
      </c>
      <c r="C173" s="48" t="s">
        <v>27</v>
      </c>
      <c r="D173" s="14" t="s">
        <v>16</v>
      </c>
      <c r="E173" s="12">
        <v>3.5095247423244316</v>
      </c>
      <c r="F173" s="12">
        <v>6.3394143453711314</v>
      </c>
      <c r="G173" s="51">
        <v>6.3886549602505633</v>
      </c>
    </row>
    <row r="174" spans="1:7" ht="15" x14ac:dyDescent="0.2">
      <c r="A174" s="46"/>
      <c r="B174" s="49"/>
      <c r="C174" s="49"/>
      <c r="D174" s="15" t="s">
        <v>17</v>
      </c>
      <c r="E174" s="13">
        <v>2.6675299957745446</v>
      </c>
      <c r="F174" s="13">
        <v>4.5479361612224354</v>
      </c>
      <c r="G174" s="52"/>
    </row>
    <row r="175" spans="1:7" ht="15" x14ac:dyDescent="0.2">
      <c r="A175" s="46"/>
      <c r="B175" s="49"/>
      <c r="C175" s="49"/>
      <c r="D175" s="15" t="s">
        <v>20</v>
      </c>
      <c r="E175" s="13">
        <v>2.5961956895135438</v>
      </c>
      <c r="F175" s="13">
        <v>4.3961610415181784</v>
      </c>
      <c r="G175" s="52"/>
    </row>
    <row r="176" spans="1:7" ht="15.75" thickBot="1" x14ac:dyDescent="0.25">
      <c r="A176" s="47"/>
      <c r="B176" s="50"/>
      <c r="C176" s="50"/>
      <c r="D176" s="16" t="s">
        <v>21</v>
      </c>
      <c r="E176" s="31">
        <v>4.4922830621153196</v>
      </c>
      <c r="F176" s="31">
        <v>8.430389493862382</v>
      </c>
      <c r="G176" s="53"/>
    </row>
  </sheetData>
  <mergeCells count="133">
    <mergeCell ref="F8:F9"/>
    <mergeCell ref="B8:B9"/>
    <mergeCell ref="B47:B48"/>
    <mergeCell ref="F47:F48"/>
    <mergeCell ref="G47:G48"/>
    <mergeCell ref="B69:B72"/>
    <mergeCell ref="C69:C72"/>
    <mergeCell ref="G69:G72"/>
    <mergeCell ref="B61:B64"/>
    <mergeCell ref="C61:C64"/>
    <mergeCell ref="G61:G64"/>
    <mergeCell ref="B65:B68"/>
    <mergeCell ref="C65:C68"/>
    <mergeCell ref="G65:G68"/>
    <mergeCell ref="B73:B76"/>
    <mergeCell ref="C73:C76"/>
    <mergeCell ref="G73:G76"/>
    <mergeCell ref="A49:A52"/>
    <mergeCell ref="B49:B52"/>
    <mergeCell ref="C49:C52"/>
    <mergeCell ref="G49:G52"/>
    <mergeCell ref="A53:A56"/>
    <mergeCell ref="B53:B56"/>
    <mergeCell ref="C53:C56"/>
    <mergeCell ref="G53:G56"/>
    <mergeCell ref="B57:B60"/>
    <mergeCell ref="C57:C60"/>
    <mergeCell ref="G57:G60"/>
    <mergeCell ref="A85:A88"/>
    <mergeCell ref="B85:B88"/>
    <mergeCell ref="C85:C88"/>
    <mergeCell ref="G85:G88"/>
    <mergeCell ref="A89:A92"/>
    <mergeCell ref="B89:B92"/>
    <mergeCell ref="C89:C92"/>
    <mergeCell ref="G89:G92"/>
    <mergeCell ref="A77:A80"/>
    <mergeCell ref="B77:B80"/>
    <mergeCell ref="C77:C80"/>
    <mergeCell ref="G77:G80"/>
    <mergeCell ref="A81:A84"/>
    <mergeCell ref="B81:B84"/>
    <mergeCell ref="C81:C84"/>
    <mergeCell ref="G81:G84"/>
    <mergeCell ref="A101:A104"/>
    <mergeCell ref="B101:B104"/>
    <mergeCell ref="C101:C104"/>
    <mergeCell ref="G101:G104"/>
    <mergeCell ref="A93:A96"/>
    <mergeCell ref="B93:B96"/>
    <mergeCell ref="C93:C96"/>
    <mergeCell ref="G93:G96"/>
    <mergeCell ref="A97:A100"/>
    <mergeCell ref="B97:B100"/>
    <mergeCell ref="C97:C100"/>
    <mergeCell ref="G97:G100"/>
    <mergeCell ref="A113:A116"/>
    <mergeCell ref="B113:B116"/>
    <mergeCell ref="C113:C116"/>
    <mergeCell ref="G113:G116"/>
    <mergeCell ref="B105:B108"/>
    <mergeCell ref="C105:C108"/>
    <mergeCell ref="G105:G108"/>
    <mergeCell ref="A109:A112"/>
    <mergeCell ref="B109:B112"/>
    <mergeCell ref="C109:C112"/>
    <mergeCell ref="G109:G112"/>
    <mergeCell ref="A125:A128"/>
    <mergeCell ref="B125:B128"/>
    <mergeCell ref="C125:C128"/>
    <mergeCell ref="G125:G128"/>
    <mergeCell ref="A129:A132"/>
    <mergeCell ref="B129:B132"/>
    <mergeCell ref="C129:C132"/>
    <mergeCell ref="G129:G132"/>
    <mergeCell ref="A117:A120"/>
    <mergeCell ref="B117:B120"/>
    <mergeCell ref="C117:C120"/>
    <mergeCell ref="G117:G120"/>
    <mergeCell ref="A121:A124"/>
    <mergeCell ref="B121:B124"/>
    <mergeCell ref="C121:C124"/>
    <mergeCell ref="G121:G124"/>
    <mergeCell ref="A141:A144"/>
    <mergeCell ref="B141:B144"/>
    <mergeCell ref="C141:C144"/>
    <mergeCell ref="G141:G144"/>
    <mergeCell ref="A145:A148"/>
    <mergeCell ref="B145:B148"/>
    <mergeCell ref="C145:C148"/>
    <mergeCell ref="G145:G148"/>
    <mergeCell ref="A133:A136"/>
    <mergeCell ref="B133:B136"/>
    <mergeCell ref="C133:C136"/>
    <mergeCell ref="G133:G136"/>
    <mergeCell ref="A137:A140"/>
    <mergeCell ref="B137:B140"/>
    <mergeCell ref="C137:C140"/>
    <mergeCell ref="G137:G140"/>
    <mergeCell ref="C157:C160"/>
    <mergeCell ref="G157:G160"/>
    <mergeCell ref="A149:A152"/>
    <mergeCell ref="B149:B152"/>
    <mergeCell ref="C149:C152"/>
    <mergeCell ref="G149:G152"/>
    <mergeCell ref="A153:A156"/>
    <mergeCell ref="B153:B156"/>
    <mergeCell ref="C153:C156"/>
    <mergeCell ref="G153:G156"/>
    <mergeCell ref="A173:A176"/>
    <mergeCell ref="B173:B176"/>
    <mergeCell ref="C173:C176"/>
    <mergeCell ref="G173:G176"/>
    <mergeCell ref="A57:A60"/>
    <mergeCell ref="A61:A64"/>
    <mergeCell ref="A65:A68"/>
    <mergeCell ref="A69:A72"/>
    <mergeCell ref="A73:A76"/>
    <mergeCell ref="A105:A108"/>
    <mergeCell ref="A169:A172"/>
    <mergeCell ref="B169:B172"/>
    <mergeCell ref="C169:C172"/>
    <mergeCell ref="G169:G172"/>
    <mergeCell ref="A161:A164"/>
    <mergeCell ref="B161:B164"/>
    <mergeCell ref="C161:C164"/>
    <mergeCell ref="G161:G164"/>
    <mergeCell ref="A165:A168"/>
    <mergeCell ref="B165:B168"/>
    <mergeCell ref="C165:C168"/>
    <mergeCell ref="G165:G168"/>
    <mergeCell ref="A157:A160"/>
    <mergeCell ref="B157:B160"/>
  </mergeCells>
  <pageMargins left="0.7" right="0.7" top="0.75" bottom="0.75" header="0.3" footer="0.3"/>
  <pageSetup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2"/>
  <sheetViews>
    <sheetView tabSelected="1" workbookViewId="0"/>
  </sheetViews>
  <sheetFormatPr defaultRowHeight="12.75" x14ac:dyDescent="0.2"/>
  <cols>
    <col min="1" max="1" width="66.7109375" style="61" bestFit="1" customWidth="1"/>
    <col min="2" max="5" width="9.140625" style="61"/>
    <col min="6" max="6" width="11.5703125" style="61" bestFit="1" customWidth="1"/>
    <col min="7" max="7" width="15.5703125" style="61" bestFit="1" customWidth="1"/>
    <col min="8" max="16384" width="9.140625" style="61"/>
  </cols>
  <sheetData>
    <row r="1" spans="1:19" x14ac:dyDescent="0.2">
      <c r="A1" s="61" t="s">
        <v>52</v>
      </c>
      <c r="B1" s="62"/>
      <c r="C1" s="62"/>
      <c r="D1" s="63"/>
      <c r="L1" s="62"/>
      <c r="N1" s="62"/>
      <c r="O1" s="64"/>
    </row>
    <row r="2" spans="1:19" x14ac:dyDescent="0.2">
      <c r="B2" s="62"/>
      <c r="C2" s="62"/>
      <c r="D2" s="63"/>
      <c r="L2" s="62"/>
      <c r="N2" s="62"/>
      <c r="O2" s="64"/>
    </row>
    <row r="3" spans="1:19" ht="13.5" thickBot="1" x14ac:dyDescent="0.25">
      <c r="A3" s="65" t="s">
        <v>53</v>
      </c>
      <c r="B3" s="66" t="s">
        <v>54</v>
      </c>
      <c r="C3" s="66" t="s">
        <v>55</v>
      </c>
      <c r="D3" s="67" t="s">
        <v>56</v>
      </c>
      <c r="E3" s="65" t="s">
        <v>57</v>
      </c>
      <c r="F3" s="65" t="s">
        <v>58</v>
      </c>
      <c r="G3" s="65" t="s">
        <v>59</v>
      </c>
      <c r="H3" s="65" t="s">
        <v>60</v>
      </c>
      <c r="I3" s="65" t="s">
        <v>61</v>
      </c>
      <c r="J3" s="65" t="s">
        <v>62</v>
      </c>
      <c r="K3" s="65" t="s">
        <v>63</v>
      </c>
      <c r="L3" s="66" t="s">
        <v>64</v>
      </c>
      <c r="M3" s="68" t="s">
        <v>65</v>
      </c>
      <c r="N3" s="66" t="s">
        <v>66</v>
      </c>
      <c r="O3" s="69" t="s">
        <v>67</v>
      </c>
      <c r="P3" s="65" t="s">
        <v>68</v>
      </c>
      <c r="Q3" s="65" t="s">
        <v>69</v>
      </c>
      <c r="R3" s="65" t="s">
        <v>70</v>
      </c>
      <c r="S3" s="65" t="s">
        <v>71</v>
      </c>
    </row>
    <row r="4" spans="1:19" x14ac:dyDescent="0.2">
      <c r="A4" s="61" t="s">
        <v>72</v>
      </c>
      <c r="F4" s="70">
        <v>0.68914351851851852</v>
      </c>
      <c r="G4" s="61" t="s">
        <v>0</v>
      </c>
      <c r="H4" s="61">
        <v>1</v>
      </c>
      <c r="I4" s="61">
        <v>0.64</v>
      </c>
      <c r="J4" s="61" t="s">
        <v>73</v>
      </c>
      <c r="K4" s="61" t="s">
        <v>74</v>
      </c>
      <c r="L4" s="61">
        <v>215947.641</v>
      </c>
      <c r="M4" s="61">
        <v>1</v>
      </c>
      <c r="N4" s="61">
        <v>35866.538999999997</v>
      </c>
      <c r="O4" s="61">
        <v>6.0208664403999999</v>
      </c>
      <c r="P4" s="61">
        <v>0.73</v>
      </c>
    </row>
    <row r="5" spans="1:19" x14ac:dyDescent="0.2">
      <c r="A5" s="61" t="s">
        <v>75</v>
      </c>
      <c r="F5" s="70">
        <v>0.69109953703703697</v>
      </c>
      <c r="G5" s="61" t="s">
        <v>0</v>
      </c>
      <c r="H5" s="61">
        <v>1</v>
      </c>
      <c r="I5" s="61">
        <v>0.64</v>
      </c>
      <c r="J5" s="61" t="s">
        <v>73</v>
      </c>
      <c r="K5" s="61" t="s">
        <v>74</v>
      </c>
      <c r="L5" s="61">
        <v>218485.266</v>
      </c>
      <c r="M5" s="61">
        <v>1</v>
      </c>
      <c r="N5" s="61">
        <v>31839.85</v>
      </c>
      <c r="O5" s="61">
        <v>6.862006762</v>
      </c>
      <c r="P5" s="61">
        <v>0.73</v>
      </c>
    </row>
    <row r="6" spans="1:19" x14ac:dyDescent="0.2">
      <c r="A6" s="61" t="s">
        <v>76</v>
      </c>
      <c r="F6" s="70">
        <v>0.69306712962962969</v>
      </c>
      <c r="G6" s="61" t="s">
        <v>0</v>
      </c>
      <c r="H6" s="61">
        <v>1</v>
      </c>
      <c r="I6" s="61">
        <v>0.64</v>
      </c>
      <c r="J6" s="61" t="s">
        <v>73</v>
      </c>
      <c r="K6" s="61" t="s">
        <v>74</v>
      </c>
      <c r="L6" s="61">
        <v>236937.734</v>
      </c>
      <c r="M6" s="61">
        <v>1</v>
      </c>
      <c r="N6" s="61">
        <v>33131.983999999997</v>
      </c>
      <c r="O6" s="61">
        <v>7.1513294826999996</v>
      </c>
      <c r="P6" s="61">
        <v>0.73</v>
      </c>
    </row>
    <row r="7" spans="1:19" x14ac:dyDescent="0.2">
      <c r="A7" s="61" t="s">
        <v>77</v>
      </c>
      <c r="F7" s="70">
        <v>0.69504629629629633</v>
      </c>
      <c r="G7" s="61" t="s">
        <v>0</v>
      </c>
      <c r="H7" s="61">
        <v>1</v>
      </c>
      <c r="I7" s="61">
        <v>0.64</v>
      </c>
      <c r="J7" s="61" t="s">
        <v>73</v>
      </c>
      <c r="K7" s="61" t="s">
        <v>74</v>
      </c>
      <c r="L7" s="61">
        <v>207661.21900000001</v>
      </c>
      <c r="M7" s="61">
        <v>1</v>
      </c>
      <c r="N7" s="61">
        <v>28825.697</v>
      </c>
      <c r="O7" s="61">
        <v>7.2040311462000002</v>
      </c>
      <c r="P7" s="61">
        <v>0.73</v>
      </c>
    </row>
    <row r="8" spans="1:19" x14ac:dyDescent="0.2">
      <c r="A8" s="61" t="s">
        <v>78</v>
      </c>
      <c r="F8" s="70">
        <v>0.67932870370370368</v>
      </c>
      <c r="G8" s="61" t="s">
        <v>0</v>
      </c>
      <c r="H8" s="61">
        <v>1</v>
      </c>
      <c r="I8" s="61">
        <v>0.64</v>
      </c>
      <c r="J8" s="61" t="s">
        <v>73</v>
      </c>
      <c r="K8" s="61" t="s">
        <v>74</v>
      </c>
      <c r="L8" s="61">
        <v>323875.15600000002</v>
      </c>
      <c r="M8" s="61">
        <v>1</v>
      </c>
      <c r="N8" s="61">
        <v>43539.925999999999</v>
      </c>
      <c r="O8" s="61">
        <v>7.4385784670000001</v>
      </c>
      <c r="P8" s="61">
        <v>0.73</v>
      </c>
    </row>
    <row r="9" spans="1:19" x14ac:dyDescent="0.2">
      <c r="A9" s="61" t="s">
        <v>79</v>
      </c>
      <c r="F9" s="70">
        <v>0.68128472222222225</v>
      </c>
      <c r="G9" s="61" t="s">
        <v>0</v>
      </c>
      <c r="H9" s="61">
        <v>1</v>
      </c>
      <c r="I9" s="61">
        <v>0.64</v>
      </c>
      <c r="J9" s="61" t="s">
        <v>73</v>
      </c>
      <c r="K9" s="61" t="s">
        <v>74</v>
      </c>
      <c r="L9" s="61">
        <v>282597.81300000002</v>
      </c>
      <c r="M9" s="61">
        <v>1</v>
      </c>
      <c r="N9" s="61">
        <v>34815.976999999999</v>
      </c>
      <c r="O9" s="61">
        <v>8.1169002668000001</v>
      </c>
      <c r="P9" s="61">
        <v>0.73</v>
      </c>
    </row>
    <row r="10" spans="1:19" x14ac:dyDescent="0.2">
      <c r="A10" s="61" t="s">
        <v>80</v>
      </c>
      <c r="F10" s="70">
        <v>0.68325231481481474</v>
      </c>
      <c r="G10" s="61" t="s">
        <v>0</v>
      </c>
      <c r="H10" s="61">
        <v>1</v>
      </c>
      <c r="I10" s="61">
        <v>0.64</v>
      </c>
      <c r="J10" s="61" t="s">
        <v>73</v>
      </c>
      <c r="K10" s="61" t="s">
        <v>74</v>
      </c>
      <c r="L10" s="61">
        <v>369125.90600000002</v>
      </c>
      <c r="M10" s="61">
        <v>1</v>
      </c>
      <c r="N10" s="61">
        <v>44989.324000000001</v>
      </c>
      <c r="O10" s="61">
        <v>8.2047444411000008</v>
      </c>
      <c r="P10" s="61">
        <v>0.73</v>
      </c>
    </row>
    <row r="11" spans="1:19" x14ac:dyDescent="0.2">
      <c r="A11" s="61" t="s">
        <v>81</v>
      </c>
      <c r="F11" s="70">
        <v>0.68520833333333331</v>
      </c>
      <c r="G11" s="61" t="s">
        <v>0</v>
      </c>
      <c r="H11" s="61">
        <v>1</v>
      </c>
      <c r="I11" s="61">
        <v>0.64</v>
      </c>
      <c r="J11" s="61" t="s">
        <v>73</v>
      </c>
      <c r="K11" s="61" t="s">
        <v>74</v>
      </c>
      <c r="L11" s="61">
        <v>278204.18800000002</v>
      </c>
      <c r="M11" s="61">
        <v>1</v>
      </c>
      <c r="N11" s="61">
        <v>35474.866999999998</v>
      </c>
      <c r="O11" s="61">
        <v>7.8422898103999996</v>
      </c>
      <c r="P11" s="61">
        <v>0.73</v>
      </c>
    </row>
    <row r="12" spans="1:19" x14ac:dyDescent="0.2">
      <c r="A12" s="61" t="s">
        <v>82</v>
      </c>
      <c r="F12" s="70">
        <v>0.67145833333333327</v>
      </c>
      <c r="G12" s="61" t="s">
        <v>0</v>
      </c>
      <c r="H12" s="61">
        <v>1</v>
      </c>
      <c r="I12" s="61">
        <v>0.64</v>
      </c>
      <c r="J12" s="61" t="s">
        <v>73</v>
      </c>
      <c r="K12" s="61" t="s">
        <v>74</v>
      </c>
      <c r="L12" s="61">
        <v>5.5330000000000004</v>
      </c>
      <c r="M12" s="61">
        <v>1</v>
      </c>
      <c r="N12" s="61">
        <v>39748.824000000001</v>
      </c>
      <c r="O12" s="61">
        <v>1.3919909999999999E-4</v>
      </c>
      <c r="P12" s="61">
        <v>0.71</v>
      </c>
    </row>
    <row r="13" spans="1:19" x14ac:dyDescent="0.2">
      <c r="A13" s="61" t="s">
        <v>83</v>
      </c>
      <c r="F13" s="70">
        <v>0.67343750000000002</v>
      </c>
      <c r="G13" s="61" t="s">
        <v>0</v>
      </c>
      <c r="H13" s="61">
        <v>1</v>
      </c>
      <c r="I13" s="61">
        <v>0.64</v>
      </c>
      <c r="J13" s="61" t="s">
        <v>73</v>
      </c>
      <c r="K13" s="61" t="s">
        <v>84</v>
      </c>
      <c r="L13" s="61">
        <v>7.6999999999999999E-2</v>
      </c>
      <c r="M13" s="61">
        <v>1</v>
      </c>
      <c r="N13" s="61">
        <v>32602.035</v>
      </c>
      <c r="O13" s="61">
        <v>2.3618E-6</v>
      </c>
      <c r="P13" s="61">
        <v>0.72</v>
      </c>
    </row>
    <row r="14" spans="1:19" x14ac:dyDescent="0.2">
      <c r="B14" s="62"/>
      <c r="C14" s="62"/>
      <c r="D14" s="63"/>
      <c r="L14" s="62"/>
      <c r="N14" s="62"/>
      <c r="O14" s="64"/>
    </row>
    <row r="15" spans="1:19" ht="13.5" thickBot="1" x14ac:dyDescent="0.25">
      <c r="B15" s="62"/>
      <c r="C15" s="62"/>
      <c r="D15" s="63"/>
      <c r="L15" s="62"/>
      <c r="N15" s="62"/>
      <c r="O15" s="64"/>
    </row>
    <row r="16" spans="1:19" ht="13.5" thickBot="1" x14ac:dyDescent="0.25">
      <c r="A16" s="71" t="str">
        <f t="shared" ref="A16:A26" si="0">A3</f>
        <v>SampleName</v>
      </c>
      <c r="B16" s="72" t="str">
        <f t="shared" ref="B16:B26" si="1">L3</f>
        <v>Area</v>
      </c>
      <c r="C16" s="72" t="str">
        <f t="shared" ref="C16:D26" si="2">N3</f>
        <v>ISTD Area</v>
      </c>
      <c r="D16" s="73" t="str">
        <f t="shared" si="2"/>
        <v>ISTDResponseRatio</v>
      </c>
      <c r="E16" s="74" t="s">
        <v>47</v>
      </c>
      <c r="F16" s="74" t="s">
        <v>48</v>
      </c>
      <c r="G16" s="75" t="s">
        <v>49</v>
      </c>
      <c r="L16" s="62"/>
      <c r="N16" s="62"/>
      <c r="O16" s="64"/>
    </row>
    <row r="17" spans="1:15" ht="13.5" thickBot="1" x14ac:dyDescent="0.25">
      <c r="A17" s="76" t="str">
        <f t="shared" si="0"/>
        <v xml:space="preserve">Verapamil_Human_Ref Plasma__1_____XP1-A10_Inj EPA_061820_5uM_11  </v>
      </c>
      <c r="B17" s="77">
        <f t="shared" si="1"/>
        <v>215947.641</v>
      </c>
      <c r="C17" s="77">
        <f t="shared" si="2"/>
        <v>35866.538999999997</v>
      </c>
      <c r="D17" s="78">
        <f t="shared" si="2"/>
        <v>6.0208664403999999</v>
      </c>
      <c r="E17" s="79">
        <f>D17-$E$26</f>
        <v>6.0207956599500001</v>
      </c>
      <c r="F17" s="80">
        <f>AVERAGE($E$17:$E$20)/E21</f>
        <v>0.91543733828327312</v>
      </c>
      <c r="G17" s="81">
        <f>(F17-1+$G$24)/$G$24</f>
        <v>0.8200794431559002</v>
      </c>
      <c r="L17" s="62"/>
      <c r="N17" s="62"/>
      <c r="O17" s="64"/>
    </row>
    <row r="18" spans="1:15" ht="13.5" thickBot="1" x14ac:dyDescent="0.25">
      <c r="A18" s="82" t="str">
        <f t="shared" si="0"/>
        <v xml:space="preserve">Verapamil_Human_Ref Plasma__2_____XP1-B10_Inj EPA_061820_5uM_12  </v>
      </c>
      <c r="B18" s="83">
        <f t="shared" si="1"/>
        <v>218485.266</v>
      </c>
      <c r="C18" s="83">
        <f t="shared" si="2"/>
        <v>31839.85</v>
      </c>
      <c r="D18" s="84">
        <f t="shared" si="2"/>
        <v>6.862006762</v>
      </c>
      <c r="E18" s="85">
        <f t="shared" ref="E18:E24" si="3">D18-$E$26</f>
        <v>6.8619359815500003</v>
      </c>
      <c r="F18" s="86">
        <f t="shared" ref="F18:F20" si="4">AVERAGE($E$17:$E$20)/E22</f>
        <v>0.83893442492865666</v>
      </c>
      <c r="G18" s="81">
        <f t="shared" ref="G18:G20" si="5">(F18-1+$G$24)/$G$24</f>
        <v>0.65730728708224817</v>
      </c>
      <c r="L18" s="62"/>
      <c r="N18" s="62"/>
      <c r="O18" s="64"/>
    </row>
    <row r="19" spans="1:15" ht="13.5" thickBot="1" x14ac:dyDescent="0.25">
      <c r="A19" s="82" t="str">
        <f t="shared" si="0"/>
        <v xml:space="preserve">Verapamil_Human_Ref Plasma__3_____XP1-A6_Inj EPA_061820_5uM_13  </v>
      </c>
      <c r="B19" s="83">
        <f t="shared" si="1"/>
        <v>236937.734</v>
      </c>
      <c r="C19" s="83">
        <f t="shared" si="2"/>
        <v>33131.983999999997</v>
      </c>
      <c r="D19" s="84">
        <f t="shared" si="2"/>
        <v>7.1513294826999996</v>
      </c>
      <c r="E19" s="85">
        <f t="shared" si="3"/>
        <v>7.1512587022499998</v>
      </c>
      <c r="F19" s="86">
        <f t="shared" si="4"/>
        <v>0.82995228805182375</v>
      </c>
      <c r="G19" s="81">
        <f t="shared" si="5"/>
        <v>0.63819635755707183</v>
      </c>
      <c r="L19" s="62"/>
      <c r="N19" s="62"/>
      <c r="O19" s="64"/>
    </row>
    <row r="20" spans="1:15" ht="13.5" thickBot="1" x14ac:dyDescent="0.25">
      <c r="A20" s="82" t="str">
        <f t="shared" si="0"/>
        <v xml:space="preserve">Verapamil_Human_Ref Plasma__4_____XP1F15_Inj EPA_061820_5uM_14  </v>
      </c>
      <c r="B20" s="83">
        <f t="shared" si="1"/>
        <v>207661.21900000001</v>
      </c>
      <c r="C20" s="83">
        <f t="shared" si="2"/>
        <v>28825.697</v>
      </c>
      <c r="D20" s="84">
        <f t="shared" si="2"/>
        <v>7.2040311462000002</v>
      </c>
      <c r="E20" s="85">
        <f t="shared" si="3"/>
        <v>7.2039603657500004</v>
      </c>
      <c r="F20" s="87">
        <f t="shared" si="4"/>
        <v>0.86831133526991222</v>
      </c>
      <c r="G20" s="81">
        <f t="shared" si="5"/>
        <v>0.71981135163811105</v>
      </c>
      <c r="L20" s="62"/>
      <c r="N20" s="62"/>
      <c r="O20" s="64"/>
    </row>
    <row r="21" spans="1:15" ht="13.5" thickBot="1" x14ac:dyDescent="0.25">
      <c r="A21" s="82" t="str">
        <f t="shared" si="0"/>
        <v xml:space="preserve">Verapamil_Human_Plasma__1_____XP1-A10_Inj EPA_061820_5uM_6  </v>
      </c>
      <c r="B21" s="83">
        <f t="shared" si="1"/>
        <v>323875.15600000002</v>
      </c>
      <c r="C21" s="83">
        <f t="shared" si="2"/>
        <v>43539.925999999999</v>
      </c>
      <c r="D21" s="84">
        <f t="shared" si="2"/>
        <v>7.4385784670000001</v>
      </c>
      <c r="E21" s="85">
        <f t="shared" si="3"/>
        <v>7.4385076865500004</v>
      </c>
      <c r="F21" s="88" t="s">
        <v>50</v>
      </c>
      <c r="G21" s="89" t="s">
        <v>50</v>
      </c>
      <c r="L21" s="62"/>
      <c r="N21" s="62"/>
      <c r="O21" s="64"/>
    </row>
    <row r="22" spans="1:15" ht="13.5" thickBot="1" x14ac:dyDescent="0.25">
      <c r="A22" s="82" t="str">
        <f t="shared" si="0"/>
        <v xml:space="preserve">Verapamil_Human_Plasma__2_____XP1-B10_Inj EPA_061820_5uM_7  </v>
      </c>
      <c r="B22" s="83">
        <f t="shared" si="1"/>
        <v>282597.81300000002</v>
      </c>
      <c r="C22" s="83">
        <f t="shared" si="2"/>
        <v>34815.976999999999</v>
      </c>
      <c r="D22" s="84">
        <f t="shared" si="2"/>
        <v>8.1169002668000001</v>
      </c>
      <c r="E22" s="85">
        <f t="shared" si="3"/>
        <v>8.1168294863499995</v>
      </c>
      <c r="F22" s="90">
        <f>AVERAGE(F17:F20)</f>
        <v>0.86315884663341647</v>
      </c>
      <c r="G22" s="91">
        <f>AVERAGE(G17:G20)</f>
        <v>0.70884860985833276</v>
      </c>
      <c r="L22" s="62"/>
      <c r="N22" s="62"/>
      <c r="O22" s="64"/>
    </row>
    <row r="23" spans="1:15" ht="13.5" thickBot="1" x14ac:dyDescent="0.25">
      <c r="A23" s="82" t="str">
        <f t="shared" si="0"/>
        <v xml:space="preserve">Verapamil_Human_Plasma__3_____XP1-A6_Inj EPA_061820_5uM_8  </v>
      </c>
      <c r="B23" s="83">
        <f t="shared" si="1"/>
        <v>369125.90600000002</v>
      </c>
      <c r="C23" s="83">
        <f t="shared" si="2"/>
        <v>44989.324000000001</v>
      </c>
      <c r="D23" s="84">
        <f t="shared" si="2"/>
        <v>8.2047444411000008</v>
      </c>
      <c r="E23" s="85">
        <f t="shared" si="3"/>
        <v>8.2046736606500001</v>
      </c>
      <c r="L23" s="62"/>
      <c r="N23" s="62"/>
      <c r="O23" s="64"/>
    </row>
    <row r="24" spans="1:15" ht="13.5" thickBot="1" x14ac:dyDescent="0.25">
      <c r="A24" s="82" t="str">
        <f t="shared" si="0"/>
        <v xml:space="preserve">Verapamil_Human_Plasma__4_____XP1F15_Inj EPA_061820_5uM_9  </v>
      </c>
      <c r="B24" s="83">
        <f t="shared" si="1"/>
        <v>278204.18800000002</v>
      </c>
      <c r="C24" s="83">
        <f t="shared" si="2"/>
        <v>35474.866999999998</v>
      </c>
      <c r="D24" s="84">
        <f t="shared" si="2"/>
        <v>7.8422898103999996</v>
      </c>
      <c r="E24" s="85">
        <f t="shared" si="3"/>
        <v>7.8422190299499999</v>
      </c>
      <c r="F24" s="88" t="s">
        <v>51</v>
      </c>
      <c r="G24" s="75">
        <v>0.47</v>
      </c>
      <c r="L24" s="62"/>
      <c r="N24" s="62"/>
      <c r="O24" s="64"/>
    </row>
    <row r="25" spans="1:15" x14ac:dyDescent="0.2">
      <c r="A25" s="82" t="str">
        <f t="shared" si="0"/>
        <v xml:space="preserve">BLANK_Human___1_____X_Inj EPA_061820_5uM_2  </v>
      </c>
      <c r="B25" s="83">
        <f t="shared" si="1"/>
        <v>5.5330000000000004</v>
      </c>
      <c r="C25" s="83">
        <f t="shared" si="2"/>
        <v>39748.824000000001</v>
      </c>
      <c r="D25" s="84">
        <f t="shared" si="2"/>
        <v>1.3919909999999999E-4</v>
      </c>
      <c r="E25" s="85"/>
      <c r="K25" s="92"/>
      <c r="L25" s="62"/>
      <c r="N25" s="62"/>
      <c r="O25" s="64"/>
    </row>
    <row r="26" spans="1:15" ht="13.5" thickBot="1" x14ac:dyDescent="0.25">
      <c r="A26" s="93" t="str">
        <f t="shared" si="0"/>
        <v xml:space="preserve">BLANK_Human___2_____X_Inj EPA_061820_5uM_3  </v>
      </c>
      <c r="B26" s="94">
        <f t="shared" si="1"/>
        <v>7.6999999999999999E-2</v>
      </c>
      <c r="C26" s="94">
        <f t="shared" si="2"/>
        <v>32602.035</v>
      </c>
      <c r="D26" s="95">
        <f t="shared" si="2"/>
        <v>2.3618E-6</v>
      </c>
      <c r="E26" s="96">
        <f>AVERAGE(D25:D26)</f>
        <v>7.0780449999999987E-5</v>
      </c>
      <c r="L26" s="62"/>
      <c r="N26" s="62"/>
      <c r="O26" s="64"/>
    </row>
    <row r="31" spans="1:15" x14ac:dyDescent="0.2">
      <c r="B31" s="62"/>
      <c r="C31" s="62"/>
      <c r="D31" s="63"/>
      <c r="L31" s="62"/>
      <c r="N31" s="62"/>
      <c r="O31" s="64"/>
    </row>
    <row r="32" spans="1:15" x14ac:dyDescent="0.2">
      <c r="B32" s="62"/>
      <c r="C32" s="62"/>
      <c r="D32" s="63"/>
      <c r="L32" s="62"/>
      <c r="N32" s="62"/>
      <c r="O32" s="64"/>
    </row>
    <row r="33" spans="1:19" ht="13.5" thickBot="1" x14ac:dyDescent="0.25">
      <c r="A33" s="65" t="s">
        <v>53</v>
      </c>
      <c r="B33" s="66" t="s">
        <v>54</v>
      </c>
      <c r="C33" s="66" t="s">
        <v>55</v>
      </c>
      <c r="D33" s="67" t="s">
        <v>56</v>
      </c>
      <c r="E33" s="65" t="s">
        <v>57</v>
      </c>
      <c r="F33" s="65" t="s">
        <v>58</v>
      </c>
      <c r="G33" s="65" t="s">
        <v>59</v>
      </c>
      <c r="H33" s="65" t="s">
        <v>60</v>
      </c>
      <c r="I33" s="65" t="s">
        <v>61</v>
      </c>
      <c r="J33" s="65" t="s">
        <v>62</v>
      </c>
      <c r="K33" s="65" t="s">
        <v>63</v>
      </c>
      <c r="L33" s="66" t="s">
        <v>64</v>
      </c>
      <c r="M33" s="68" t="s">
        <v>65</v>
      </c>
      <c r="N33" s="66" t="s">
        <v>66</v>
      </c>
      <c r="O33" s="69" t="s">
        <v>67</v>
      </c>
      <c r="P33" s="65" t="s">
        <v>68</v>
      </c>
      <c r="Q33" s="65" t="s">
        <v>69</v>
      </c>
      <c r="R33" s="65" t="s">
        <v>70</v>
      </c>
      <c r="S33" s="65" t="s">
        <v>71</v>
      </c>
    </row>
    <row r="34" spans="1:19" x14ac:dyDescent="0.2">
      <c r="A34" s="61" t="s">
        <v>85</v>
      </c>
      <c r="F34" s="70">
        <v>0.71065972222222218</v>
      </c>
      <c r="G34" s="61" t="s">
        <v>6</v>
      </c>
      <c r="H34" s="61">
        <v>1</v>
      </c>
      <c r="I34" s="61">
        <v>0.64</v>
      </c>
      <c r="J34" s="61" t="s">
        <v>86</v>
      </c>
      <c r="K34" s="61" t="s">
        <v>74</v>
      </c>
      <c r="L34" s="61">
        <v>44635.608999999997</v>
      </c>
      <c r="M34" s="61">
        <v>1</v>
      </c>
      <c r="N34" s="61">
        <v>26708.471000000001</v>
      </c>
      <c r="O34" s="61">
        <v>1.6712154357</v>
      </c>
      <c r="P34" s="61">
        <v>0.67</v>
      </c>
    </row>
    <row r="35" spans="1:19" x14ac:dyDescent="0.2">
      <c r="A35" s="61" t="s">
        <v>87</v>
      </c>
      <c r="F35" s="70">
        <v>0.71262731481481489</v>
      </c>
      <c r="G35" s="61" t="s">
        <v>6</v>
      </c>
      <c r="H35" s="61">
        <v>1</v>
      </c>
      <c r="I35" s="61">
        <v>0.64</v>
      </c>
      <c r="J35" s="61" t="s">
        <v>86</v>
      </c>
      <c r="K35" s="61" t="s">
        <v>74</v>
      </c>
      <c r="L35" s="61">
        <v>67553.883000000002</v>
      </c>
      <c r="M35" s="61">
        <v>1</v>
      </c>
      <c r="N35" s="61">
        <v>43330.862999999998</v>
      </c>
      <c r="O35" s="61">
        <v>1.5590246378999999</v>
      </c>
      <c r="P35" s="61">
        <v>0.67</v>
      </c>
    </row>
    <row r="36" spans="1:19" x14ac:dyDescent="0.2">
      <c r="A36" s="61" t="s">
        <v>88</v>
      </c>
      <c r="F36" s="70">
        <v>0.71459490740740739</v>
      </c>
      <c r="G36" s="61" t="s">
        <v>6</v>
      </c>
      <c r="H36" s="61">
        <v>1</v>
      </c>
      <c r="I36" s="61">
        <v>0.64</v>
      </c>
      <c r="J36" s="61" t="s">
        <v>86</v>
      </c>
      <c r="K36" s="61" t="s">
        <v>74</v>
      </c>
      <c r="L36" s="61">
        <v>43325.586000000003</v>
      </c>
      <c r="M36" s="61">
        <v>1</v>
      </c>
      <c r="N36" s="61">
        <v>30311.484</v>
      </c>
      <c r="O36" s="61">
        <v>1.4293455906000001</v>
      </c>
      <c r="P36" s="61">
        <v>0.67</v>
      </c>
    </row>
    <row r="37" spans="1:19" x14ac:dyDescent="0.2">
      <c r="A37" s="61" t="s">
        <v>89</v>
      </c>
      <c r="F37" s="70">
        <v>0.71655092592592595</v>
      </c>
      <c r="G37" s="61" t="s">
        <v>6</v>
      </c>
      <c r="H37" s="61">
        <v>1</v>
      </c>
      <c r="I37" s="61">
        <v>0.64</v>
      </c>
      <c r="J37" s="61" t="s">
        <v>86</v>
      </c>
      <c r="K37" s="61" t="s">
        <v>74</v>
      </c>
      <c r="L37" s="61">
        <v>44520.063000000002</v>
      </c>
      <c r="M37" s="61">
        <v>1</v>
      </c>
      <c r="N37" s="61">
        <v>28241.120999999999</v>
      </c>
      <c r="O37" s="61">
        <v>1.576426906</v>
      </c>
      <c r="P37" s="61">
        <v>0.67</v>
      </c>
    </row>
    <row r="38" spans="1:19" x14ac:dyDescent="0.2">
      <c r="A38" s="61" t="s">
        <v>90</v>
      </c>
      <c r="F38" s="70">
        <v>0.7009375000000001</v>
      </c>
      <c r="G38" s="61" t="s">
        <v>6</v>
      </c>
      <c r="H38" s="61">
        <v>1</v>
      </c>
      <c r="I38" s="61">
        <v>0.64</v>
      </c>
      <c r="J38" s="61" t="s">
        <v>86</v>
      </c>
      <c r="K38" s="61" t="s">
        <v>74</v>
      </c>
      <c r="L38" s="61">
        <v>11092.017</v>
      </c>
      <c r="M38" s="61">
        <v>1</v>
      </c>
      <c r="N38" s="61">
        <v>30618.155999999999</v>
      </c>
      <c r="O38" s="61">
        <v>0.36226926929999997</v>
      </c>
      <c r="P38" s="61">
        <v>0.67</v>
      </c>
    </row>
    <row r="39" spans="1:19" x14ac:dyDescent="0.2">
      <c r="A39" s="61" t="s">
        <v>91</v>
      </c>
      <c r="F39" s="70">
        <v>0.7029050925925926</v>
      </c>
      <c r="G39" s="61" t="s">
        <v>6</v>
      </c>
      <c r="H39" s="61">
        <v>1</v>
      </c>
      <c r="I39" s="61">
        <v>0.64</v>
      </c>
      <c r="J39" s="61" t="s">
        <v>86</v>
      </c>
      <c r="K39" s="61" t="s">
        <v>74</v>
      </c>
      <c r="L39" s="61">
        <v>10741.056</v>
      </c>
      <c r="M39" s="61">
        <v>1</v>
      </c>
      <c r="N39" s="61">
        <v>30286.425999999999</v>
      </c>
      <c r="O39" s="61">
        <v>0.3546491752</v>
      </c>
      <c r="P39" s="61">
        <v>0.67</v>
      </c>
    </row>
    <row r="40" spans="1:19" x14ac:dyDescent="0.2">
      <c r="A40" s="61" t="s">
        <v>92</v>
      </c>
      <c r="F40" s="70">
        <v>0.70486111111111116</v>
      </c>
      <c r="G40" s="61" t="s">
        <v>6</v>
      </c>
      <c r="H40" s="61">
        <v>1</v>
      </c>
      <c r="I40" s="61">
        <v>0.64</v>
      </c>
      <c r="J40" s="61" t="s">
        <v>86</v>
      </c>
      <c r="K40" s="61" t="s">
        <v>74</v>
      </c>
      <c r="L40" s="61">
        <v>8279.2340000000004</v>
      </c>
      <c r="M40" s="61">
        <v>1</v>
      </c>
      <c r="N40" s="61">
        <v>44001.358999999997</v>
      </c>
      <c r="O40" s="61">
        <v>0.1881585976</v>
      </c>
      <c r="P40" s="61">
        <v>0.67</v>
      </c>
    </row>
    <row r="41" spans="1:19" x14ac:dyDescent="0.2">
      <c r="A41" s="61" t="s">
        <v>93</v>
      </c>
      <c r="F41" s="70">
        <v>0.70682870370370365</v>
      </c>
      <c r="G41" s="61" t="s">
        <v>6</v>
      </c>
      <c r="H41" s="61">
        <v>1</v>
      </c>
      <c r="I41" s="61">
        <v>0.64</v>
      </c>
      <c r="J41" s="61" t="s">
        <v>86</v>
      </c>
      <c r="K41" s="61" t="s">
        <v>74</v>
      </c>
      <c r="L41" s="61">
        <v>12625.776</v>
      </c>
      <c r="M41" s="61">
        <v>1</v>
      </c>
      <c r="N41" s="61">
        <v>31042.050999999999</v>
      </c>
      <c r="O41" s="61">
        <v>0.4067313722</v>
      </c>
      <c r="P41" s="61">
        <v>0.67</v>
      </c>
    </row>
    <row r="42" spans="1:19" x14ac:dyDescent="0.2">
      <c r="A42" s="61" t="s">
        <v>82</v>
      </c>
      <c r="F42" s="70">
        <v>0.67145833333333327</v>
      </c>
      <c r="G42" s="61" t="s">
        <v>6</v>
      </c>
      <c r="H42" s="61">
        <v>1</v>
      </c>
      <c r="I42" s="61">
        <v>0.64</v>
      </c>
      <c r="J42" s="61" t="s">
        <v>86</v>
      </c>
      <c r="K42" s="61" t="s">
        <v>74</v>
      </c>
      <c r="L42" s="61">
        <v>0.52800000000000002</v>
      </c>
      <c r="M42" s="61">
        <v>1</v>
      </c>
      <c r="N42" s="61">
        <v>39748.824000000001</v>
      </c>
      <c r="O42" s="61">
        <v>1.3283400000000001E-5</v>
      </c>
      <c r="P42" s="61">
        <v>0.7</v>
      </c>
    </row>
    <row r="43" spans="1:19" x14ac:dyDescent="0.2">
      <c r="A43" s="61" t="s">
        <v>83</v>
      </c>
      <c r="F43" s="70">
        <v>0.67343750000000002</v>
      </c>
      <c r="G43" s="61" t="s">
        <v>6</v>
      </c>
      <c r="H43" s="61">
        <v>1</v>
      </c>
      <c r="I43" s="61">
        <v>0.64</v>
      </c>
      <c r="J43" s="61" t="s">
        <v>86</v>
      </c>
      <c r="K43" s="61" t="s">
        <v>74</v>
      </c>
      <c r="L43" s="61">
        <v>0.66200000000000003</v>
      </c>
      <c r="M43" s="61">
        <v>1</v>
      </c>
      <c r="N43" s="61">
        <v>32602.035</v>
      </c>
      <c r="O43" s="61">
        <v>2.0305500000000001E-5</v>
      </c>
      <c r="P43" s="61">
        <v>0.64</v>
      </c>
    </row>
    <row r="44" spans="1:19" x14ac:dyDescent="0.2">
      <c r="B44" s="62"/>
      <c r="C44" s="62"/>
      <c r="D44" s="63"/>
      <c r="L44" s="62"/>
      <c r="N44" s="62"/>
      <c r="O44" s="64"/>
    </row>
    <row r="45" spans="1:19" ht="13.5" thickBot="1" x14ac:dyDescent="0.25">
      <c r="B45" s="62"/>
      <c r="C45" s="62"/>
      <c r="D45" s="63"/>
      <c r="L45" s="62"/>
      <c r="N45" s="62"/>
      <c r="O45" s="64"/>
    </row>
    <row r="46" spans="1:19" ht="13.5" thickBot="1" x14ac:dyDescent="0.25">
      <c r="A46" s="71" t="str">
        <f>A33</f>
        <v>SampleName</v>
      </c>
      <c r="B46" s="72" t="str">
        <f>L33</f>
        <v>Area</v>
      </c>
      <c r="C46" s="72" t="str">
        <f>N33</f>
        <v>ISTD Area</v>
      </c>
      <c r="D46" s="73" t="str">
        <f>O33</f>
        <v>ISTDResponseRatio</v>
      </c>
      <c r="E46" s="74" t="s">
        <v>47</v>
      </c>
      <c r="F46" s="74" t="s">
        <v>48</v>
      </c>
      <c r="G46" s="75" t="s">
        <v>49</v>
      </c>
      <c r="L46" s="62"/>
      <c r="N46" s="62"/>
      <c r="O46" s="64"/>
    </row>
    <row r="47" spans="1:19" ht="13.5" thickBot="1" x14ac:dyDescent="0.25">
      <c r="A47" s="76" t="str">
        <f t="shared" ref="A47:A56" si="6">A34</f>
        <v xml:space="preserve">Methazolamide_Human_Ref Plasma__1_____XP1-A10_Inj EPA_061820_5uM_22  </v>
      </c>
      <c r="B47" s="77">
        <f t="shared" ref="B47:B56" si="7">L34</f>
        <v>44635.608999999997</v>
      </c>
      <c r="C47" s="77">
        <f t="shared" ref="C47:D56" si="8">N34</f>
        <v>26708.471000000001</v>
      </c>
      <c r="D47" s="78">
        <f t="shared" si="8"/>
        <v>1.6712154357</v>
      </c>
      <c r="E47" s="79">
        <f>D47-$E$26</f>
        <v>1.67114465525</v>
      </c>
      <c r="F47" s="80">
        <f>AVERAGE($E$17:$E$20)/E51</f>
        <v>18.800430943252955</v>
      </c>
      <c r="G47" s="81">
        <f>(F47-1+$G$24)/$G$24</f>
        <v>38.873257326070117</v>
      </c>
      <c r="L47" s="62"/>
      <c r="N47" s="62"/>
      <c r="O47" s="64"/>
    </row>
    <row r="48" spans="1:19" ht="13.5" thickBot="1" x14ac:dyDescent="0.25">
      <c r="A48" s="82" t="str">
        <f t="shared" si="6"/>
        <v xml:space="preserve">Methazolamide_Human_Ref Plasma__2_____XP1-B10_Inj EPA_061820_5uM_23  </v>
      </c>
      <c r="B48" s="83">
        <f t="shared" si="7"/>
        <v>67553.883000000002</v>
      </c>
      <c r="C48" s="83">
        <f t="shared" si="8"/>
        <v>43330.862999999998</v>
      </c>
      <c r="D48" s="84">
        <f t="shared" si="8"/>
        <v>1.5590246378999999</v>
      </c>
      <c r="E48" s="85">
        <f t="shared" ref="E48:E54" si="9">D48-$E$26</f>
        <v>1.5589538574499999</v>
      </c>
      <c r="F48" s="86">
        <f t="shared" ref="F48:F50" si="10">AVERAGE($E$17:$E$20)/E52</f>
        <v>19.204463041737544</v>
      </c>
      <c r="G48" s="81">
        <f t="shared" ref="G48:G50" si="11">(F48-1+$G$24)/$G$24</f>
        <v>39.732900088803284</v>
      </c>
      <c r="L48" s="62"/>
      <c r="N48" s="62"/>
      <c r="O48" s="64"/>
    </row>
    <row r="49" spans="1:19" ht="13.5" thickBot="1" x14ac:dyDescent="0.25">
      <c r="A49" s="82" t="str">
        <f t="shared" si="6"/>
        <v xml:space="preserve">Methazolamide_Human_Ref Plasma__3_____XP1-A6_Inj EPA_061820_5uM_24  </v>
      </c>
      <c r="B49" s="83">
        <f t="shared" si="7"/>
        <v>43325.586000000003</v>
      </c>
      <c r="C49" s="83">
        <f t="shared" si="8"/>
        <v>30311.484</v>
      </c>
      <c r="D49" s="84">
        <f t="shared" si="8"/>
        <v>1.4293455906000001</v>
      </c>
      <c r="E49" s="85">
        <f t="shared" si="9"/>
        <v>1.4292748101500001</v>
      </c>
      <c r="F49" s="86">
        <f t="shared" si="10"/>
        <v>36.203767902439075</v>
      </c>
      <c r="G49" s="81">
        <f t="shared" si="11"/>
        <v>75.901633834976764</v>
      </c>
      <c r="L49" s="62"/>
      <c r="N49" s="62"/>
      <c r="O49" s="64"/>
    </row>
    <row r="50" spans="1:19" ht="13.5" thickBot="1" x14ac:dyDescent="0.25">
      <c r="A50" s="82" t="str">
        <f t="shared" si="6"/>
        <v xml:space="preserve">Methazolamide_Human_Ref Plasma__4_____XP1F15_Inj EPA_061820_5uM_25  </v>
      </c>
      <c r="B50" s="83">
        <f t="shared" si="7"/>
        <v>44520.063000000002</v>
      </c>
      <c r="C50" s="83">
        <f t="shared" si="8"/>
        <v>28241.120999999999</v>
      </c>
      <c r="D50" s="84">
        <f t="shared" si="8"/>
        <v>1.576426906</v>
      </c>
      <c r="E50" s="85">
        <f t="shared" si="9"/>
        <v>1.57635612555</v>
      </c>
      <c r="F50" s="87">
        <f t="shared" si="10"/>
        <v>16.744891970159781</v>
      </c>
      <c r="G50" s="81">
        <f t="shared" si="11"/>
        <v>34.499770149276131</v>
      </c>
      <c r="L50" s="62"/>
      <c r="N50" s="62"/>
      <c r="O50" s="64"/>
    </row>
    <row r="51" spans="1:19" ht="13.5" thickBot="1" x14ac:dyDescent="0.25">
      <c r="A51" s="82" t="str">
        <f t="shared" si="6"/>
        <v xml:space="preserve">Methazolamide_Human_Plasma__1_____XP1-A10_Inj EPA_061820_5uM_17  </v>
      </c>
      <c r="B51" s="83">
        <f t="shared" si="7"/>
        <v>11092.017</v>
      </c>
      <c r="C51" s="83">
        <f t="shared" si="8"/>
        <v>30618.155999999999</v>
      </c>
      <c r="D51" s="84">
        <f>O38</f>
        <v>0.36226926929999997</v>
      </c>
      <c r="E51" s="85">
        <f t="shared" si="9"/>
        <v>0.36219848885</v>
      </c>
      <c r="F51" s="88" t="s">
        <v>50</v>
      </c>
      <c r="G51" s="89" t="s">
        <v>50</v>
      </c>
      <c r="L51" s="62"/>
      <c r="N51" s="62"/>
      <c r="O51" s="64"/>
    </row>
    <row r="52" spans="1:19" ht="13.5" thickBot="1" x14ac:dyDescent="0.25">
      <c r="A52" s="82" t="str">
        <f t="shared" si="6"/>
        <v xml:space="preserve">Methazolamide_Human_Plasma__2_____XP1-B10_Inj EPA_061820_5uM_18  </v>
      </c>
      <c r="B52" s="83">
        <f t="shared" si="7"/>
        <v>10741.056</v>
      </c>
      <c r="C52" s="83">
        <f t="shared" si="8"/>
        <v>30286.425999999999</v>
      </c>
      <c r="D52" s="84">
        <f t="shared" si="8"/>
        <v>0.3546491752</v>
      </c>
      <c r="E52" s="85">
        <f t="shared" si="9"/>
        <v>0.35457839475000003</v>
      </c>
      <c r="F52" s="90">
        <f>AVERAGE(F47:F50)</f>
        <v>22.738388464397339</v>
      </c>
      <c r="G52" s="91">
        <f>AVERAGE(G47, G49:G50)</f>
        <v>49.758220436774337</v>
      </c>
      <c r="L52" s="62"/>
      <c r="N52" s="62"/>
      <c r="O52" s="64"/>
    </row>
    <row r="53" spans="1:19" ht="13.5" thickBot="1" x14ac:dyDescent="0.25">
      <c r="A53" s="82" t="str">
        <f t="shared" si="6"/>
        <v xml:space="preserve">Methazolamide_Human_Plasma__3_____XP1-A6_Inj EPA_061820_5uM_19  </v>
      </c>
      <c r="B53" s="83">
        <f t="shared" si="7"/>
        <v>8279.2340000000004</v>
      </c>
      <c r="C53" s="83">
        <f t="shared" si="8"/>
        <v>44001.358999999997</v>
      </c>
      <c r="D53" s="84">
        <f t="shared" si="8"/>
        <v>0.1881585976</v>
      </c>
      <c r="E53" s="85">
        <f t="shared" si="9"/>
        <v>0.18808781715</v>
      </c>
      <c r="L53" s="62"/>
      <c r="N53" s="62"/>
      <c r="O53" s="64"/>
    </row>
    <row r="54" spans="1:19" ht="13.5" thickBot="1" x14ac:dyDescent="0.25">
      <c r="A54" s="82" t="str">
        <f t="shared" si="6"/>
        <v xml:space="preserve">Methazolamide_Human_Plasma__4_____XP1F15_Inj EPA_061820_5uM_20  </v>
      </c>
      <c r="B54" s="83">
        <f t="shared" si="7"/>
        <v>12625.776</v>
      </c>
      <c r="C54" s="83">
        <f t="shared" si="8"/>
        <v>31042.050999999999</v>
      </c>
      <c r="D54" s="84">
        <f t="shared" si="8"/>
        <v>0.4067313722</v>
      </c>
      <c r="E54" s="85">
        <f t="shared" si="9"/>
        <v>0.40666059175000002</v>
      </c>
      <c r="F54" s="88" t="s">
        <v>51</v>
      </c>
      <c r="G54" s="75">
        <v>0.47</v>
      </c>
      <c r="L54" s="62"/>
      <c r="N54" s="62"/>
      <c r="O54" s="64"/>
    </row>
    <row r="55" spans="1:19" x14ac:dyDescent="0.2">
      <c r="A55" s="82" t="str">
        <f t="shared" si="6"/>
        <v xml:space="preserve">BLANK_Human___1_____X_Inj EPA_061820_5uM_2  </v>
      </c>
      <c r="B55" s="84">
        <f>L42</f>
        <v>0.52800000000000002</v>
      </c>
      <c r="C55" s="83">
        <f t="shared" si="8"/>
        <v>39748.824000000001</v>
      </c>
      <c r="D55" s="84">
        <f>O42</f>
        <v>1.3283400000000001E-5</v>
      </c>
      <c r="E55" s="85"/>
      <c r="L55" s="62"/>
      <c r="N55" s="62"/>
      <c r="O55" s="64"/>
    </row>
    <row r="56" spans="1:19" ht="13.5" thickBot="1" x14ac:dyDescent="0.25">
      <c r="A56" s="93" t="str">
        <f t="shared" si="6"/>
        <v xml:space="preserve">BLANK_Human___2_____X_Inj EPA_061820_5uM_3  </v>
      </c>
      <c r="B56" s="95">
        <f t="shared" si="7"/>
        <v>0.66200000000000003</v>
      </c>
      <c r="C56" s="94">
        <f t="shared" si="8"/>
        <v>32602.035</v>
      </c>
      <c r="D56" s="95">
        <f t="shared" si="8"/>
        <v>2.0305500000000001E-5</v>
      </c>
      <c r="E56" s="96">
        <f>AVERAGE(D55:D56)</f>
        <v>1.679445E-5</v>
      </c>
      <c r="L56" s="62"/>
      <c r="N56" s="62"/>
      <c r="O56" s="64"/>
    </row>
    <row r="61" spans="1:19" ht="13.5" thickBot="1" x14ac:dyDescent="0.25">
      <c r="A61" s="65" t="s">
        <v>53</v>
      </c>
      <c r="B61" s="66" t="s">
        <v>54</v>
      </c>
      <c r="C61" s="66" t="s">
        <v>55</v>
      </c>
      <c r="D61" s="67" t="s">
        <v>56</v>
      </c>
      <c r="E61" s="65" t="s">
        <v>57</v>
      </c>
      <c r="F61" s="65" t="s">
        <v>58</v>
      </c>
      <c r="G61" s="65" t="s">
        <v>59</v>
      </c>
      <c r="H61" s="65" t="s">
        <v>60</v>
      </c>
      <c r="I61" s="65" t="s">
        <v>61</v>
      </c>
      <c r="J61" s="65" t="s">
        <v>62</v>
      </c>
      <c r="K61" s="65" t="s">
        <v>63</v>
      </c>
      <c r="L61" s="66" t="s">
        <v>64</v>
      </c>
      <c r="M61" s="68" t="s">
        <v>65</v>
      </c>
      <c r="N61" s="66" t="s">
        <v>66</v>
      </c>
      <c r="O61" s="69" t="s">
        <v>67</v>
      </c>
      <c r="P61" s="65" t="s">
        <v>68</v>
      </c>
      <c r="Q61" s="65" t="s">
        <v>69</v>
      </c>
      <c r="R61" s="65" t="s">
        <v>70</v>
      </c>
      <c r="S61" s="65" t="s">
        <v>71</v>
      </c>
    </row>
    <row r="62" spans="1:19" x14ac:dyDescent="0.2">
      <c r="A62" s="61" t="s">
        <v>144</v>
      </c>
      <c r="F62" s="70">
        <v>0.7322685185185186</v>
      </c>
      <c r="G62" s="61" t="s">
        <v>32</v>
      </c>
      <c r="H62" s="61">
        <v>1</v>
      </c>
      <c r="I62" s="61">
        <v>0.64</v>
      </c>
      <c r="J62" s="61" t="s">
        <v>94</v>
      </c>
      <c r="K62" s="61" t="s">
        <v>74</v>
      </c>
      <c r="L62" s="61">
        <v>451745.31300000002</v>
      </c>
      <c r="M62" s="61">
        <v>1</v>
      </c>
      <c r="N62" s="61">
        <v>30066.724999999999</v>
      </c>
      <c r="O62" s="61">
        <v>15.024759530700001</v>
      </c>
      <c r="P62" s="61">
        <v>0.75</v>
      </c>
    </row>
    <row r="63" spans="1:19" x14ac:dyDescent="0.2">
      <c r="A63" s="61" t="s">
        <v>145</v>
      </c>
      <c r="F63" s="70">
        <v>0.73423611111111109</v>
      </c>
      <c r="G63" s="61" t="s">
        <v>32</v>
      </c>
      <c r="H63" s="61">
        <v>1</v>
      </c>
      <c r="I63" s="61">
        <v>0.64</v>
      </c>
      <c r="J63" s="61" t="s">
        <v>94</v>
      </c>
      <c r="K63" s="61" t="s">
        <v>74</v>
      </c>
      <c r="L63" s="61">
        <v>391566.71899999998</v>
      </c>
      <c r="M63" s="61">
        <v>1</v>
      </c>
      <c r="N63" s="61">
        <v>27581.311000000002</v>
      </c>
      <c r="O63" s="61">
        <v>14.1968131609</v>
      </c>
      <c r="P63" s="61">
        <v>0.75</v>
      </c>
    </row>
    <row r="64" spans="1:19" x14ac:dyDescent="0.2">
      <c r="A64" s="61" t="s">
        <v>146</v>
      </c>
      <c r="F64" s="70">
        <v>0.73619212962962965</v>
      </c>
      <c r="G64" s="61" t="s">
        <v>32</v>
      </c>
      <c r="H64" s="61">
        <v>1</v>
      </c>
      <c r="I64" s="61">
        <v>0.64</v>
      </c>
      <c r="J64" s="61" t="s">
        <v>94</v>
      </c>
      <c r="K64" s="61" t="s">
        <v>74</v>
      </c>
      <c r="L64" s="61">
        <v>360083.59399999998</v>
      </c>
      <c r="M64" s="61">
        <v>1</v>
      </c>
      <c r="N64" s="61">
        <v>24900.07</v>
      </c>
      <c r="O64" s="61">
        <v>14.461147860200001</v>
      </c>
      <c r="P64" s="61">
        <v>0.75</v>
      </c>
    </row>
    <row r="65" spans="1:16" x14ac:dyDescent="0.2">
      <c r="A65" s="61" t="s">
        <v>147</v>
      </c>
      <c r="F65" s="70">
        <v>0.7381712962962963</v>
      </c>
      <c r="G65" s="61" t="s">
        <v>32</v>
      </c>
      <c r="H65" s="61">
        <v>1</v>
      </c>
      <c r="I65" s="61">
        <v>0.64</v>
      </c>
      <c r="J65" s="61" t="s">
        <v>94</v>
      </c>
      <c r="K65" s="61" t="s">
        <v>74</v>
      </c>
      <c r="L65" s="61">
        <v>408993.78100000002</v>
      </c>
      <c r="M65" s="61">
        <v>1</v>
      </c>
      <c r="N65" s="61">
        <v>29039.75</v>
      </c>
      <c r="O65" s="61">
        <v>14.0839291316</v>
      </c>
      <c r="P65" s="61">
        <v>0.75</v>
      </c>
    </row>
    <row r="66" spans="1:16" x14ac:dyDescent="0.2">
      <c r="A66" s="61" t="s">
        <v>148</v>
      </c>
      <c r="F66" s="70">
        <v>0.72245370370370365</v>
      </c>
      <c r="G66" s="61" t="s">
        <v>32</v>
      </c>
      <c r="H66" s="61">
        <v>1</v>
      </c>
      <c r="I66" s="61">
        <v>0.64</v>
      </c>
      <c r="J66" s="61" t="s">
        <v>94</v>
      </c>
      <c r="K66" s="61" t="s">
        <v>74</v>
      </c>
      <c r="L66" s="61">
        <v>519768.31300000002</v>
      </c>
      <c r="M66" s="61">
        <v>1</v>
      </c>
      <c r="N66" s="61">
        <v>24675.498</v>
      </c>
      <c r="O66" s="61">
        <v>21.064146830999999</v>
      </c>
      <c r="P66" s="61">
        <v>0.75</v>
      </c>
    </row>
    <row r="67" spans="1:16" x14ac:dyDescent="0.2">
      <c r="A67" s="61" t="s">
        <v>149</v>
      </c>
      <c r="F67" s="70">
        <v>0.72440972222222222</v>
      </c>
      <c r="G67" s="61" t="s">
        <v>32</v>
      </c>
      <c r="H67" s="61">
        <v>1</v>
      </c>
      <c r="I67" s="61">
        <v>0.64</v>
      </c>
      <c r="J67" s="61" t="s">
        <v>94</v>
      </c>
      <c r="K67" s="61" t="s">
        <v>74</v>
      </c>
      <c r="L67" s="61">
        <v>572154.56299999997</v>
      </c>
      <c r="M67" s="61">
        <v>1</v>
      </c>
      <c r="N67" s="61">
        <v>30502.342000000001</v>
      </c>
      <c r="O67" s="61">
        <v>18.7577256527</v>
      </c>
      <c r="P67" s="61">
        <v>0.75</v>
      </c>
    </row>
    <row r="68" spans="1:16" x14ac:dyDescent="0.2">
      <c r="A68" s="61" t="s">
        <v>150</v>
      </c>
      <c r="F68" s="70">
        <v>0.72638888888888886</v>
      </c>
      <c r="G68" s="61" t="s">
        <v>32</v>
      </c>
      <c r="H68" s="61">
        <v>1</v>
      </c>
      <c r="I68" s="61">
        <v>0.64</v>
      </c>
      <c r="J68" s="61" t="s">
        <v>94</v>
      </c>
      <c r="K68" s="61" t="s">
        <v>74</v>
      </c>
      <c r="L68" s="61">
        <v>518448.84399999998</v>
      </c>
      <c r="M68" s="61">
        <v>1</v>
      </c>
      <c r="N68" s="61">
        <v>29971.678</v>
      </c>
      <c r="O68" s="61">
        <v>17.297958559400001</v>
      </c>
      <c r="P68" s="61">
        <v>0.75</v>
      </c>
    </row>
    <row r="69" spans="1:16" x14ac:dyDescent="0.2">
      <c r="A69" s="61" t="s">
        <v>151</v>
      </c>
      <c r="F69" s="70">
        <v>0.72834490740740743</v>
      </c>
      <c r="G69" s="61" t="s">
        <v>32</v>
      </c>
      <c r="H69" s="61">
        <v>1</v>
      </c>
      <c r="I69" s="61">
        <v>0.64</v>
      </c>
      <c r="J69" s="61" t="s">
        <v>94</v>
      </c>
      <c r="K69" s="61" t="s">
        <v>74</v>
      </c>
      <c r="L69" s="61">
        <v>722003.43799999997</v>
      </c>
      <c r="M69" s="61">
        <v>1</v>
      </c>
      <c r="N69" s="61">
        <v>42047.98</v>
      </c>
      <c r="O69" s="61">
        <v>17.170942290199999</v>
      </c>
      <c r="P69" s="61">
        <v>0.75</v>
      </c>
    </row>
    <row r="70" spans="1:16" x14ac:dyDescent="0.2">
      <c r="A70" s="61" t="s">
        <v>82</v>
      </c>
      <c r="F70" s="70">
        <v>0.67145833333333327</v>
      </c>
      <c r="G70" s="61" t="s">
        <v>32</v>
      </c>
      <c r="H70" s="61">
        <v>1</v>
      </c>
      <c r="I70" s="61">
        <v>0.64</v>
      </c>
      <c r="J70" s="61" t="s">
        <v>94</v>
      </c>
      <c r="K70" s="61" t="s">
        <v>74</v>
      </c>
      <c r="L70" s="61">
        <v>30.016999999999999</v>
      </c>
      <c r="M70" s="61">
        <v>1</v>
      </c>
      <c r="N70" s="61">
        <v>39748.824000000001</v>
      </c>
      <c r="O70" s="61">
        <v>7.5516699999999995E-4</v>
      </c>
      <c r="P70" s="61">
        <v>0.73</v>
      </c>
    </row>
    <row r="71" spans="1:16" x14ac:dyDescent="0.2">
      <c r="A71" s="61" t="s">
        <v>83</v>
      </c>
      <c r="F71" s="70">
        <v>0.67343750000000002</v>
      </c>
      <c r="G71" s="61" t="s">
        <v>32</v>
      </c>
      <c r="H71" s="61">
        <v>1</v>
      </c>
      <c r="I71" s="61">
        <v>0.64</v>
      </c>
      <c r="J71" s="61" t="s">
        <v>94</v>
      </c>
      <c r="K71" s="61" t="s">
        <v>74</v>
      </c>
      <c r="L71" s="61">
        <v>16.59</v>
      </c>
      <c r="M71" s="61">
        <v>1</v>
      </c>
      <c r="N71" s="61">
        <v>32602.035</v>
      </c>
      <c r="O71" s="61">
        <v>5.0886390000000001E-4</v>
      </c>
      <c r="P71" s="61">
        <v>0.73</v>
      </c>
    </row>
    <row r="72" spans="1:16" x14ac:dyDescent="0.2">
      <c r="B72" s="62"/>
      <c r="C72" s="62"/>
      <c r="D72" s="63"/>
      <c r="L72" s="62"/>
      <c r="N72" s="62"/>
      <c r="O72" s="64"/>
    </row>
    <row r="73" spans="1:16" ht="13.5" thickBot="1" x14ac:dyDescent="0.25">
      <c r="B73" s="62"/>
      <c r="C73" s="62"/>
      <c r="D73" s="63"/>
      <c r="L73" s="62"/>
      <c r="N73" s="62"/>
      <c r="O73" s="64"/>
    </row>
    <row r="74" spans="1:16" ht="13.5" thickBot="1" x14ac:dyDescent="0.25">
      <c r="A74" s="71" t="str">
        <f t="shared" ref="A74:A84" si="12">A61</f>
        <v>SampleName</v>
      </c>
      <c r="B74" s="72" t="str">
        <f t="shared" ref="B74:B84" si="13">L61</f>
        <v>Area</v>
      </c>
      <c r="C74" s="72" t="str">
        <f t="shared" ref="C74:D84" si="14">N61</f>
        <v>ISTD Area</v>
      </c>
      <c r="D74" s="73" t="str">
        <f t="shared" si="14"/>
        <v>ISTDResponseRatio</v>
      </c>
      <c r="E74" s="74" t="s">
        <v>47</v>
      </c>
      <c r="F74" s="74" t="s">
        <v>48</v>
      </c>
      <c r="G74" s="75" t="s">
        <v>49</v>
      </c>
      <c r="L74" s="62"/>
      <c r="N74" s="62"/>
      <c r="O74" s="64"/>
    </row>
    <row r="75" spans="1:16" ht="13.5" thickBot="1" x14ac:dyDescent="0.25">
      <c r="A75" s="76" t="str">
        <f t="shared" si="12"/>
        <v xml:space="preserve">DTXSID7042190_Human_Ref Plasma__1_____XP1-A10_Inj EPA_061820_5uM_33  </v>
      </c>
      <c r="B75" s="77">
        <f t="shared" si="13"/>
        <v>451745.31300000002</v>
      </c>
      <c r="C75" s="77">
        <f t="shared" si="14"/>
        <v>30066.724999999999</v>
      </c>
      <c r="D75" s="78">
        <f t="shared" si="14"/>
        <v>15.024759530700001</v>
      </c>
      <c r="E75" s="79">
        <f>D75-$E$26</f>
        <v>15.02468875025</v>
      </c>
      <c r="F75" s="80">
        <f>AVERAGE($E$17:$E$20)/E79</f>
        <v>0.32327492841525318</v>
      </c>
      <c r="G75" s="81">
        <f>(F75-1+$G$24)/$G$24</f>
        <v>-0.43984057783988695</v>
      </c>
      <c r="L75" s="62"/>
      <c r="N75" s="62"/>
      <c r="O75" s="64"/>
    </row>
    <row r="76" spans="1:16" ht="13.5" thickBot="1" x14ac:dyDescent="0.25">
      <c r="A76" s="82" t="str">
        <f t="shared" si="12"/>
        <v xml:space="preserve">DTXSID7042190_Human_Ref Plasma__2_____XP1-B10_Inj EPA_061820_5uM_34  </v>
      </c>
      <c r="B76" s="83">
        <f t="shared" si="13"/>
        <v>391566.71899999998</v>
      </c>
      <c r="C76" s="83">
        <f t="shared" si="14"/>
        <v>27581.311000000002</v>
      </c>
      <c r="D76" s="84">
        <f t="shared" si="14"/>
        <v>14.1968131609</v>
      </c>
      <c r="E76" s="85">
        <f t="shared" ref="E76:E82" si="15">D76-$E$26</f>
        <v>14.196742380449999</v>
      </c>
      <c r="F76" s="86">
        <f t="shared" ref="F76:F78" si="16">AVERAGE($E$17:$E$20)/E80</f>
        <v>0.36302446781068187</v>
      </c>
      <c r="G76" s="81">
        <f t="shared" ref="G76:G78" si="17">(F76-1+$G$24)/$G$24</f>
        <v>-0.35526708976450672</v>
      </c>
      <c r="L76" s="62"/>
      <c r="N76" s="62"/>
      <c r="O76" s="64"/>
    </row>
    <row r="77" spans="1:16" ht="13.5" thickBot="1" x14ac:dyDescent="0.25">
      <c r="A77" s="82" t="str">
        <f t="shared" si="12"/>
        <v xml:space="preserve">DTXSID7042190_Human_Ref Plasma__3_____XP1-A6_Inj EPA_061820_5uM_35  </v>
      </c>
      <c r="B77" s="83">
        <f t="shared" si="13"/>
        <v>360083.59399999998</v>
      </c>
      <c r="C77" s="83">
        <f t="shared" si="14"/>
        <v>24900.07</v>
      </c>
      <c r="D77" s="84">
        <f t="shared" si="14"/>
        <v>14.461147860200001</v>
      </c>
      <c r="E77" s="85">
        <f t="shared" si="15"/>
        <v>14.46107707975</v>
      </c>
      <c r="F77" s="86">
        <f t="shared" si="16"/>
        <v>0.39366006788768415</v>
      </c>
      <c r="G77" s="81">
        <f t="shared" si="17"/>
        <v>-0.29008496194109762</v>
      </c>
      <c r="L77" s="62"/>
      <c r="N77" s="62"/>
      <c r="O77" s="64"/>
    </row>
    <row r="78" spans="1:16" ht="13.5" thickBot="1" x14ac:dyDescent="0.25">
      <c r="A78" s="82" t="str">
        <f t="shared" si="12"/>
        <v xml:space="preserve">DTXSID7042190_Human_Ref Plasma__4_____XP1F15_Inj EPA_061820_5uM_36  </v>
      </c>
      <c r="B78" s="83">
        <f t="shared" si="13"/>
        <v>408993.78100000002</v>
      </c>
      <c r="C78" s="83">
        <f t="shared" si="14"/>
        <v>29039.75</v>
      </c>
      <c r="D78" s="84">
        <f t="shared" si="14"/>
        <v>14.0839291316</v>
      </c>
      <c r="E78" s="85">
        <f t="shared" si="15"/>
        <v>14.083858351149999</v>
      </c>
      <c r="F78" s="87">
        <f t="shared" si="16"/>
        <v>0.39657204781413818</v>
      </c>
      <c r="G78" s="81">
        <f t="shared" si="17"/>
        <v>-0.28388925996991893</v>
      </c>
      <c r="L78" s="62"/>
      <c r="N78" s="62"/>
      <c r="O78" s="64"/>
    </row>
    <row r="79" spans="1:16" ht="13.5" thickBot="1" x14ac:dyDescent="0.25">
      <c r="A79" s="82" t="str">
        <f t="shared" si="12"/>
        <v xml:space="preserve">DTXSID7042190_Human_Plasma__1_____XP1-A10_Inj EPA_061820_5uM_28  </v>
      </c>
      <c r="B79" s="83">
        <f t="shared" si="13"/>
        <v>519768.31300000002</v>
      </c>
      <c r="C79" s="83">
        <f t="shared" si="14"/>
        <v>24675.498</v>
      </c>
      <c r="D79" s="84">
        <f t="shared" si="14"/>
        <v>21.064146830999999</v>
      </c>
      <c r="E79" s="85">
        <f t="shared" si="15"/>
        <v>21.06407605055</v>
      </c>
      <c r="F79" s="88" t="s">
        <v>50</v>
      </c>
      <c r="G79" s="89" t="s">
        <v>50</v>
      </c>
      <c r="L79" s="62"/>
      <c r="N79" s="62"/>
      <c r="O79" s="64"/>
    </row>
    <row r="80" spans="1:16" ht="13.5" thickBot="1" x14ac:dyDescent="0.25">
      <c r="A80" s="82" t="str">
        <f t="shared" si="12"/>
        <v xml:space="preserve">DTXSID7042190_Human_Plasma__2_____XP1-B10_Inj EPA_061820_5uM_29  </v>
      </c>
      <c r="B80" s="83">
        <f t="shared" si="13"/>
        <v>572154.56299999997</v>
      </c>
      <c r="C80" s="83">
        <f t="shared" si="14"/>
        <v>30502.342000000001</v>
      </c>
      <c r="D80" s="84">
        <f t="shared" si="14"/>
        <v>18.7577256527</v>
      </c>
      <c r="E80" s="85">
        <f t="shared" si="15"/>
        <v>18.757654872250001</v>
      </c>
      <c r="F80" s="90">
        <f>AVERAGE(F75:F78)</f>
        <v>0.36913287798193933</v>
      </c>
      <c r="G80" s="91">
        <f>AVERAGE(G75:G78)</f>
        <v>-0.34227047237885255</v>
      </c>
      <c r="L80" s="62"/>
      <c r="N80" s="62"/>
      <c r="O80" s="64"/>
    </row>
    <row r="81" spans="1:19" ht="13.5" thickBot="1" x14ac:dyDescent="0.25">
      <c r="A81" s="82" t="str">
        <f t="shared" si="12"/>
        <v xml:space="preserve">DTXSID7042190_Human_Plasma__3_____XP1-A6_Inj EPA_061820_5uM_30  </v>
      </c>
      <c r="B81" s="83">
        <f t="shared" si="13"/>
        <v>518448.84399999998</v>
      </c>
      <c r="C81" s="83">
        <f t="shared" si="14"/>
        <v>29971.678</v>
      </c>
      <c r="D81" s="84">
        <f t="shared" si="14"/>
        <v>17.297958559400001</v>
      </c>
      <c r="E81" s="85">
        <f t="shared" si="15"/>
        <v>17.297887778950003</v>
      </c>
      <c r="L81" s="62"/>
      <c r="N81" s="62"/>
      <c r="O81" s="64"/>
    </row>
    <row r="82" spans="1:19" ht="13.5" thickBot="1" x14ac:dyDescent="0.25">
      <c r="A82" s="82" t="str">
        <f t="shared" si="12"/>
        <v xml:space="preserve">DTXSID7042190_Human_Plasma__4_____XP1F15_Inj EPA_061820_5uM_31  </v>
      </c>
      <c r="B82" s="83">
        <f t="shared" si="13"/>
        <v>722003.43799999997</v>
      </c>
      <c r="C82" s="83">
        <f t="shared" si="14"/>
        <v>42047.98</v>
      </c>
      <c r="D82" s="84">
        <f t="shared" si="14"/>
        <v>17.170942290199999</v>
      </c>
      <c r="E82" s="85">
        <f t="shared" si="15"/>
        <v>17.17087150975</v>
      </c>
      <c r="F82" s="88" t="s">
        <v>51</v>
      </c>
      <c r="G82" s="75">
        <v>0.47</v>
      </c>
      <c r="L82" s="62"/>
      <c r="N82" s="62"/>
      <c r="O82" s="64"/>
    </row>
    <row r="83" spans="1:19" x14ac:dyDescent="0.2">
      <c r="A83" s="82" t="str">
        <f t="shared" si="12"/>
        <v xml:space="preserve">BLANK_Human___1_____X_Inj EPA_061820_5uM_2  </v>
      </c>
      <c r="B83" s="83">
        <f t="shared" si="13"/>
        <v>30.016999999999999</v>
      </c>
      <c r="C83" s="83">
        <f t="shared" si="14"/>
        <v>39748.824000000001</v>
      </c>
      <c r="D83" s="84">
        <f t="shared" si="14"/>
        <v>7.5516699999999995E-4</v>
      </c>
      <c r="E83" s="85"/>
      <c r="K83" s="92"/>
      <c r="L83" s="62"/>
      <c r="N83" s="62"/>
      <c r="O83" s="64"/>
    </row>
    <row r="84" spans="1:19" ht="13.5" thickBot="1" x14ac:dyDescent="0.25">
      <c r="A84" s="93" t="str">
        <f t="shared" si="12"/>
        <v xml:space="preserve">BLANK_Human___2_____X_Inj EPA_061820_5uM_3  </v>
      </c>
      <c r="B84" s="94">
        <f t="shared" si="13"/>
        <v>16.59</v>
      </c>
      <c r="C84" s="94">
        <f t="shared" si="14"/>
        <v>32602.035</v>
      </c>
      <c r="D84" s="95">
        <f t="shared" si="14"/>
        <v>5.0886390000000001E-4</v>
      </c>
      <c r="E84" s="96">
        <f>AVERAGE(D83:D84)</f>
        <v>6.3201545000000003E-4</v>
      </c>
      <c r="L84" s="62"/>
      <c r="N84" s="62"/>
      <c r="O84" s="64"/>
    </row>
    <row r="89" spans="1:19" ht="13.5" thickBot="1" x14ac:dyDescent="0.25">
      <c r="A89" s="65" t="s">
        <v>53</v>
      </c>
      <c r="B89" s="66" t="s">
        <v>54</v>
      </c>
      <c r="C89" s="66" t="s">
        <v>55</v>
      </c>
      <c r="D89" s="67" t="s">
        <v>56</v>
      </c>
      <c r="E89" s="65" t="s">
        <v>57</v>
      </c>
      <c r="F89" s="65" t="s">
        <v>58</v>
      </c>
      <c r="G89" s="65" t="s">
        <v>59</v>
      </c>
      <c r="H89" s="65" t="s">
        <v>60</v>
      </c>
      <c r="I89" s="65" t="s">
        <v>61</v>
      </c>
      <c r="J89" s="65" t="s">
        <v>62</v>
      </c>
      <c r="K89" s="65" t="s">
        <v>63</v>
      </c>
      <c r="L89" s="66" t="s">
        <v>64</v>
      </c>
      <c r="M89" s="68" t="s">
        <v>65</v>
      </c>
      <c r="N89" s="66" t="s">
        <v>66</v>
      </c>
      <c r="O89" s="69" t="s">
        <v>67</v>
      </c>
      <c r="P89" s="65" t="s">
        <v>68</v>
      </c>
      <c r="Q89" s="65" t="s">
        <v>69</v>
      </c>
      <c r="R89" s="65" t="s">
        <v>70</v>
      </c>
      <c r="S89" s="65" t="s">
        <v>71</v>
      </c>
    </row>
    <row r="90" spans="1:19" x14ac:dyDescent="0.2">
      <c r="A90" s="61" t="s">
        <v>152</v>
      </c>
      <c r="F90" s="70">
        <v>0.75388888888888894</v>
      </c>
      <c r="G90" s="61" t="s">
        <v>33</v>
      </c>
      <c r="H90" s="61">
        <v>1</v>
      </c>
      <c r="I90" s="61">
        <v>0.64</v>
      </c>
      <c r="J90" s="61" t="s">
        <v>95</v>
      </c>
      <c r="K90" s="61" t="s">
        <v>74</v>
      </c>
      <c r="L90" s="61">
        <v>29932.245999999999</v>
      </c>
      <c r="M90" s="61">
        <v>1</v>
      </c>
      <c r="N90" s="61">
        <v>26239.482</v>
      </c>
      <c r="O90" s="61">
        <v>1.1407331136000001</v>
      </c>
      <c r="P90" s="61">
        <v>0.6</v>
      </c>
    </row>
    <row r="91" spans="1:19" x14ac:dyDescent="0.2">
      <c r="A91" s="61" t="s">
        <v>153</v>
      </c>
      <c r="F91" s="70">
        <v>0.75583333333333336</v>
      </c>
      <c r="G91" s="61" t="s">
        <v>33</v>
      </c>
      <c r="H91" s="61">
        <v>1</v>
      </c>
      <c r="I91" s="61">
        <v>0.64</v>
      </c>
      <c r="J91" s="61" t="s">
        <v>95</v>
      </c>
      <c r="K91" s="61" t="s">
        <v>74</v>
      </c>
      <c r="L91" s="61">
        <v>29944.418000000001</v>
      </c>
      <c r="M91" s="61">
        <v>1</v>
      </c>
      <c r="N91" s="61">
        <v>29784.103999999999</v>
      </c>
      <c r="O91" s="61">
        <v>1.0053825355999999</v>
      </c>
      <c r="P91" s="61">
        <v>0.6</v>
      </c>
    </row>
    <row r="92" spans="1:19" x14ac:dyDescent="0.2">
      <c r="A92" s="61" t="s">
        <v>154</v>
      </c>
      <c r="F92" s="70">
        <v>0.75780092592592585</v>
      </c>
      <c r="G92" s="61" t="s">
        <v>33</v>
      </c>
      <c r="H92" s="61">
        <v>1</v>
      </c>
      <c r="I92" s="61">
        <v>0.64</v>
      </c>
      <c r="J92" s="61" t="s">
        <v>95</v>
      </c>
      <c r="K92" s="61" t="s">
        <v>74</v>
      </c>
      <c r="L92" s="61">
        <v>36752.523000000001</v>
      </c>
      <c r="M92" s="61">
        <v>1</v>
      </c>
      <c r="N92" s="61">
        <v>38043.023000000001</v>
      </c>
      <c r="O92" s="61">
        <v>0.96607787980000004</v>
      </c>
      <c r="P92" s="61">
        <v>0.6</v>
      </c>
    </row>
    <row r="93" spans="1:19" x14ac:dyDescent="0.2">
      <c r="A93" s="61" t="s">
        <v>155</v>
      </c>
      <c r="F93" s="70">
        <v>0.75976851851851857</v>
      </c>
      <c r="G93" s="61" t="s">
        <v>33</v>
      </c>
      <c r="H93" s="61">
        <v>1</v>
      </c>
      <c r="I93" s="61">
        <v>0.64</v>
      </c>
      <c r="J93" s="61" t="s">
        <v>95</v>
      </c>
      <c r="K93" s="61" t="s">
        <v>74</v>
      </c>
      <c r="L93" s="61">
        <v>28350.166000000001</v>
      </c>
      <c r="M93" s="61">
        <v>1</v>
      </c>
      <c r="N93" s="61">
        <v>25473.51</v>
      </c>
      <c r="O93" s="61">
        <v>1.1129273507999999</v>
      </c>
      <c r="P93" s="61">
        <v>0.6</v>
      </c>
    </row>
    <row r="94" spans="1:19" x14ac:dyDescent="0.2">
      <c r="A94" s="61" t="s">
        <v>156</v>
      </c>
      <c r="F94" s="70">
        <v>0.74406250000000007</v>
      </c>
      <c r="G94" s="61" t="s">
        <v>33</v>
      </c>
      <c r="H94" s="61">
        <v>1</v>
      </c>
      <c r="I94" s="61">
        <v>0.64</v>
      </c>
      <c r="J94" s="61" t="s">
        <v>95</v>
      </c>
      <c r="K94" s="61" t="s">
        <v>74</v>
      </c>
      <c r="L94" s="61">
        <v>50783.976999999999</v>
      </c>
      <c r="M94" s="61">
        <v>1</v>
      </c>
      <c r="N94" s="61">
        <v>38123.417999999998</v>
      </c>
      <c r="O94" s="61">
        <v>1.3320940162999999</v>
      </c>
      <c r="P94" s="61">
        <v>0.6</v>
      </c>
    </row>
    <row r="95" spans="1:19" x14ac:dyDescent="0.2">
      <c r="A95" s="61" t="s">
        <v>157</v>
      </c>
      <c r="F95" s="70">
        <v>0.74601851851851853</v>
      </c>
      <c r="G95" s="61" t="s">
        <v>33</v>
      </c>
      <c r="H95" s="61">
        <v>1</v>
      </c>
      <c r="I95" s="61">
        <v>0.64</v>
      </c>
      <c r="J95" s="61" t="s">
        <v>95</v>
      </c>
      <c r="K95" s="61" t="s">
        <v>74</v>
      </c>
      <c r="L95" s="61">
        <v>31578.93</v>
      </c>
      <c r="M95" s="61">
        <v>1</v>
      </c>
      <c r="N95" s="61">
        <v>24256.710999999999</v>
      </c>
      <c r="O95" s="61">
        <v>1.3018636368000001</v>
      </c>
      <c r="P95" s="61">
        <v>0.6</v>
      </c>
    </row>
    <row r="96" spans="1:19" x14ac:dyDescent="0.2">
      <c r="A96" s="61" t="s">
        <v>158</v>
      </c>
      <c r="F96" s="70">
        <v>0.74798611111111113</v>
      </c>
      <c r="G96" s="61" t="s">
        <v>33</v>
      </c>
      <c r="H96" s="61">
        <v>1</v>
      </c>
      <c r="I96" s="61">
        <v>0.64</v>
      </c>
      <c r="J96" s="61" t="s">
        <v>95</v>
      </c>
      <c r="K96" s="61" t="s">
        <v>74</v>
      </c>
      <c r="L96" s="61">
        <v>35064.758000000002</v>
      </c>
      <c r="M96" s="61">
        <v>1</v>
      </c>
      <c r="N96" s="61">
        <v>28673.328000000001</v>
      </c>
      <c r="O96" s="61">
        <v>1.2229050635000001</v>
      </c>
      <c r="P96" s="61">
        <v>0.6</v>
      </c>
    </row>
    <row r="97" spans="1:16" x14ac:dyDescent="0.2">
      <c r="A97" s="61" t="s">
        <v>159</v>
      </c>
      <c r="F97" s="70">
        <v>0.74994212962962958</v>
      </c>
      <c r="G97" s="61" t="s">
        <v>33</v>
      </c>
      <c r="H97" s="61">
        <v>1</v>
      </c>
      <c r="I97" s="61">
        <v>0.64</v>
      </c>
      <c r="J97" s="61" t="s">
        <v>95</v>
      </c>
      <c r="K97" s="61" t="s">
        <v>74</v>
      </c>
      <c r="L97" s="61">
        <v>34633.597999999998</v>
      </c>
      <c r="M97" s="61">
        <v>1</v>
      </c>
      <c r="N97" s="61">
        <v>35403.578000000001</v>
      </c>
      <c r="O97" s="61">
        <v>0.97825135080000003</v>
      </c>
      <c r="P97" s="61">
        <v>0.6</v>
      </c>
    </row>
    <row r="98" spans="1:16" x14ac:dyDescent="0.2">
      <c r="A98" s="61" t="s">
        <v>82</v>
      </c>
      <c r="F98" s="70">
        <v>0.67145833333333327</v>
      </c>
      <c r="G98" s="61" t="s">
        <v>33</v>
      </c>
      <c r="H98" s="61">
        <v>1</v>
      </c>
      <c r="I98" s="61">
        <v>0.64</v>
      </c>
      <c r="J98" s="61" t="s">
        <v>95</v>
      </c>
      <c r="K98" s="61" t="s">
        <v>84</v>
      </c>
      <c r="L98" s="61">
        <v>1.091</v>
      </c>
      <c r="M98" s="61">
        <v>1</v>
      </c>
      <c r="N98" s="61">
        <v>39748.824000000001</v>
      </c>
      <c r="O98" s="61">
        <v>2.7447400000000001E-5</v>
      </c>
      <c r="P98" s="61">
        <v>0.65</v>
      </c>
    </row>
    <row r="99" spans="1:16" x14ac:dyDescent="0.2">
      <c r="A99" s="61" t="s">
        <v>83</v>
      </c>
      <c r="F99" s="70">
        <v>0.67343750000000002</v>
      </c>
      <c r="G99" s="61" t="s">
        <v>33</v>
      </c>
      <c r="H99" s="61">
        <v>1</v>
      </c>
      <c r="I99" s="61">
        <v>0.64</v>
      </c>
      <c r="J99" s="61" t="s">
        <v>95</v>
      </c>
      <c r="K99" s="61" t="s">
        <v>74</v>
      </c>
      <c r="L99" s="61">
        <v>0.185</v>
      </c>
      <c r="M99" s="61">
        <v>1</v>
      </c>
      <c r="N99" s="61">
        <v>32602.035</v>
      </c>
      <c r="O99" s="61">
        <v>5.6744999999999996E-6</v>
      </c>
      <c r="P99" s="61">
        <v>0.63</v>
      </c>
    </row>
    <row r="100" spans="1:16" x14ac:dyDescent="0.2">
      <c r="B100" s="62"/>
      <c r="C100" s="62"/>
      <c r="D100" s="63"/>
      <c r="L100" s="62"/>
      <c r="N100" s="62"/>
      <c r="O100" s="64"/>
    </row>
    <row r="101" spans="1:16" ht="13.5" thickBot="1" x14ac:dyDescent="0.25">
      <c r="B101" s="62"/>
      <c r="C101" s="62"/>
      <c r="D101" s="63"/>
      <c r="L101" s="62"/>
      <c r="N101" s="62"/>
      <c r="O101" s="64"/>
    </row>
    <row r="102" spans="1:16" ht="13.5" thickBot="1" x14ac:dyDescent="0.25">
      <c r="A102" s="71" t="str">
        <f>A89</f>
        <v>SampleName</v>
      </c>
      <c r="B102" s="72" t="str">
        <f>L89</f>
        <v>Area</v>
      </c>
      <c r="C102" s="72" t="str">
        <f>N89</f>
        <v>ISTD Area</v>
      </c>
      <c r="D102" s="73" t="str">
        <f>O89</f>
        <v>ISTDResponseRatio</v>
      </c>
      <c r="E102" s="74" t="s">
        <v>47</v>
      </c>
      <c r="F102" s="74" t="s">
        <v>48</v>
      </c>
      <c r="G102" s="75" t="s">
        <v>49</v>
      </c>
      <c r="L102" s="62"/>
      <c r="N102" s="62"/>
      <c r="O102" s="64"/>
    </row>
    <row r="103" spans="1:16" ht="13.5" thickBot="1" x14ac:dyDescent="0.25">
      <c r="A103" s="76" t="str">
        <f t="shared" ref="A103:A112" si="18">A90</f>
        <v xml:space="preserve">DTXSID0020577_Human_Ref Plasma__1_____XP1-A10_Inj EPA_061820_5uM_44  </v>
      </c>
      <c r="B103" s="77">
        <f t="shared" ref="B103:B112" si="19">L90</f>
        <v>29932.245999999999</v>
      </c>
      <c r="C103" s="77">
        <f t="shared" ref="C103:D112" si="20">N90</f>
        <v>26239.482</v>
      </c>
      <c r="D103" s="78">
        <f t="shared" si="20"/>
        <v>1.1407331136000001</v>
      </c>
      <c r="E103" s="79">
        <f>D103-$E$26</f>
        <v>1.1406623331500001</v>
      </c>
      <c r="F103" s="80">
        <f>AVERAGE($E$17:$E$20)/E107</f>
        <v>5.1121388081715278</v>
      </c>
      <c r="G103" s="81">
        <f>(F103-1+$G$24)/$G$24</f>
        <v>9.7492315067479307</v>
      </c>
      <c r="L103" s="62"/>
      <c r="N103" s="62"/>
      <c r="O103" s="64"/>
    </row>
    <row r="104" spans="1:16" ht="13.5" thickBot="1" x14ac:dyDescent="0.25">
      <c r="A104" s="82" t="str">
        <f t="shared" si="18"/>
        <v xml:space="preserve">DTXSID0020577_Human_Ref Plasma__2_____XP1-B10_Inj EPA_061820_5uM_45  </v>
      </c>
      <c r="B104" s="83">
        <f t="shared" si="19"/>
        <v>29944.418000000001</v>
      </c>
      <c r="C104" s="83">
        <f t="shared" si="20"/>
        <v>29784.103999999999</v>
      </c>
      <c r="D104" s="84">
        <f t="shared" si="20"/>
        <v>1.0053825355999999</v>
      </c>
      <c r="E104" s="85">
        <f t="shared" ref="E104:E110" si="21">D104-$E$26</f>
        <v>1.0053117551499999</v>
      </c>
      <c r="F104" s="86">
        <f t="shared" ref="F104:F106" si="22">AVERAGE($E$17:$E$20)/E108</f>
        <v>5.2308534680913947</v>
      </c>
      <c r="G104" s="81">
        <f t="shared" ref="G104:G106" si="23">(F104-1+$G$24)/$G$24</f>
        <v>10.001815889556159</v>
      </c>
      <c r="L104" s="62"/>
      <c r="N104" s="62"/>
      <c r="O104" s="64"/>
    </row>
    <row r="105" spans="1:16" ht="13.5" thickBot="1" x14ac:dyDescent="0.25">
      <c r="A105" s="82" t="str">
        <f t="shared" si="18"/>
        <v xml:space="preserve">DTXSID0020577_Human_Ref Plasma__3_____XP1-A6_Inj EPA_061820_5uM_46  </v>
      </c>
      <c r="B105" s="83">
        <f t="shared" si="19"/>
        <v>36752.523000000001</v>
      </c>
      <c r="C105" s="83">
        <f t="shared" si="20"/>
        <v>38043.023000000001</v>
      </c>
      <c r="D105" s="84">
        <f t="shared" si="20"/>
        <v>0.96607787980000004</v>
      </c>
      <c r="E105" s="85">
        <f t="shared" si="21"/>
        <v>0.96600709935000006</v>
      </c>
      <c r="F105" s="86">
        <f t="shared" si="22"/>
        <v>5.5686103765350268</v>
      </c>
      <c r="G105" s="81">
        <f t="shared" si="23"/>
        <v>10.720447609648993</v>
      </c>
      <c r="L105" s="62"/>
      <c r="N105" s="62"/>
      <c r="O105" s="64"/>
    </row>
    <row r="106" spans="1:16" ht="13.5" thickBot="1" x14ac:dyDescent="0.25">
      <c r="A106" s="82" t="str">
        <f t="shared" si="18"/>
        <v xml:space="preserve">DTXSID0020577_Human_Ref Plasma__4_____XP1F15_Inj EPA_061820_5uM_47  </v>
      </c>
      <c r="B106" s="83">
        <f t="shared" si="19"/>
        <v>28350.166000000001</v>
      </c>
      <c r="C106" s="83">
        <f t="shared" si="20"/>
        <v>25473.51</v>
      </c>
      <c r="D106" s="84">
        <f t="shared" si="20"/>
        <v>1.1129273507999999</v>
      </c>
      <c r="E106" s="85">
        <f t="shared" si="21"/>
        <v>1.11285657035</v>
      </c>
      <c r="F106" s="87">
        <f t="shared" si="22"/>
        <v>6.9613810412718751</v>
      </c>
      <c r="G106" s="81">
        <f t="shared" si="23"/>
        <v>13.683789449514627</v>
      </c>
      <c r="L106" s="62"/>
      <c r="N106" s="62"/>
      <c r="O106" s="64"/>
    </row>
    <row r="107" spans="1:16" ht="13.5" thickBot="1" x14ac:dyDescent="0.25">
      <c r="A107" s="82" t="str">
        <f t="shared" si="18"/>
        <v xml:space="preserve">DTXSID0020577_Human_Plasma__1_____XP1-A10_Inj EPA_061820_5uM_39  </v>
      </c>
      <c r="B107" s="83">
        <f t="shared" si="19"/>
        <v>50783.976999999999</v>
      </c>
      <c r="C107" s="83">
        <f t="shared" si="20"/>
        <v>38123.417999999998</v>
      </c>
      <c r="D107" s="84">
        <f>O94</f>
        <v>1.3320940162999999</v>
      </c>
      <c r="E107" s="85">
        <f t="shared" si="21"/>
        <v>1.3320232358499999</v>
      </c>
      <c r="F107" s="88" t="s">
        <v>50</v>
      </c>
      <c r="G107" s="89" t="s">
        <v>50</v>
      </c>
      <c r="L107" s="62"/>
      <c r="N107" s="62"/>
      <c r="O107" s="64"/>
    </row>
    <row r="108" spans="1:16" ht="13.5" thickBot="1" x14ac:dyDescent="0.25">
      <c r="A108" s="82" t="str">
        <f t="shared" si="18"/>
        <v xml:space="preserve">DTXSID0020577_Human_Plasma__2_____XP1-B10_Inj EPA_061820_5uM_40  </v>
      </c>
      <c r="B108" s="83">
        <f t="shared" si="19"/>
        <v>31578.93</v>
      </c>
      <c r="C108" s="83">
        <f t="shared" si="20"/>
        <v>24256.710999999999</v>
      </c>
      <c r="D108" s="84">
        <f t="shared" si="20"/>
        <v>1.3018636368000001</v>
      </c>
      <c r="E108" s="85">
        <f t="shared" si="21"/>
        <v>1.3017928563500001</v>
      </c>
      <c r="F108" s="90">
        <f>AVERAGE(F103:F106)</f>
        <v>5.7182459235174559</v>
      </c>
      <c r="G108" s="91">
        <f>AVERAGE(G103, G105:G106)</f>
        <v>11.384489521970517</v>
      </c>
      <c r="L108" s="62"/>
      <c r="N108" s="62"/>
      <c r="O108" s="64"/>
    </row>
    <row r="109" spans="1:16" ht="13.5" thickBot="1" x14ac:dyDescent="0.25">
      <c r="A109" s="82" t="str">
        <f t="shared" si="18"/>
        <v xml:space="preserve">DTXSID0020577_Human_Plasma__3_____XP1-A6_Inj EPA_061820_5uM_41  </v>
      </c>
      <c r="B109" s="83">
        <f t="shared" si="19"/>
        <v>35064.758000000002</v>
      </c>
      <c r="C109" s="83">
        <f t="shared" si="20"/>
        <v>28673.328000000001</v>
      </c>
      <c r="D109" s="84">
        <f t="shared" si="20"/>
        <v>1.2229050635000001</v>
      </c>
      <c r="E109" s="85">
        <f t="shared" si="21"/>
        <v>1.2228342830500001</v>
      </c>
      <c r="L109" s="62"/>
      <c r="N109" s="62"/>
      <c r="O109" s="64"/>
    </row>
    <row r="110" spans="1:16" ht="13.5" thickBot="1" x14ac:dyDescent="0.25">
      <c r="A110" s="82" t="str">
        <f t="shared" si="18"/>
        <v xml:space="preserve">DTXSID0020577_Human_Plasma__4_____XP1F15_Inj EPA_061820_5uM_42  </v>
      </c>
      <c r="B110" s="83">
        <f t="shared" si="19"/>
        <v>34633.597999999998</v>
      </c>
      <c r="C110" s="83">
        <f t="shared" si="20"/>
        <v>35403.578000000001</v>
      </c>
      <c r="D110" s="84">
        <f t="shared" si="20"/>
        <v>0.97825135080000003</v>
      </c>
      <c r="E110" s="85">
        <f t="shared" si="21"/>
        <v>0.97818057035000006</v>
      </c>
      <c r="F110" s="88" t="s">
        <v>51</v>
      </c>
      <c r="G110" s="75">
        <v>0.47</v>
      </c>
      <c r="L110" s="62"/>
      <c r="N110" s="62"/>
      <c r="O110" s="64"/>
    </row>
    <row r="111" spans="1:16" x14ac:dyDescent="0.2">
      <c r="A111" s="82" t="str">
        <f t="shared" si="18"/>
        <v xml:space="preserve">BLANK_Human___1_____X_Inj EPA_061820_5uM_2  </v>
      </c>
      <c r="B111" s="84">
        <f>L98</f>
        <v>1.091</v>
      </c>
      <c r="C111" s="83">
        <f t="shared" si="20"/>
        <v>39748.824000000001</v>
      </c>
      <c r="D111" s="84">
        <f>O98</f>
        <v>2.7447400000000001E-5</v>
      </c>
      <c r="E111" s="85"/>
      <c r="L111" s="62"/>
      <c r="N111" s="62"/>
      <c r="O111" s="64"/>
    </row>
    <row r="112" spans="1:16" ht="13.5" thickBot="1" x14ac:dyDescent="0.25">
      <c r="A112" s="93" t="str">
        <f t="shared" si="18"/>
        <v xml:space="preserve">BLANK_Human___2_____X_Inj EPA_061820_5uM_3  </v>
      </c>
      <c r="B112" s="95">
        <f t="shared" si="19"/>
        <v>0.185</v>
      </c>
      <c r="C112" s="94">
        <f t="shared" si="20"/>
        <v>32602.035</v>
      </c>
      <c r="D112" s="95">
        <f t="shared" si="20"/>
        <v>5.6744999999999996E-6</v>
      </c>
      <c r="E112" s="96">
        <f>AVERAGE(D111:D112)</f>
        <v>1.6560949999999999E-5</v>
      </c>
      <c r="L112" s="62"/>
      <c r="N112" s="62"/>
      <c r="O112" s="64"/>
    </row>
    <row r="117" spans="1:19" ht="13.5" thickBot="1" x14ac:dyDescent="0.25">
      <c r="A117" s="65" t="s">
        <v>53</v>
      </c>
      <c r="B117" s="66" t="s">
        <v>54</v>
      </c>
      <c r="C117" s="66" t="s">
        <v>55</v>
      </c>
      <c r="D117" s="67" t="s">
        <v>56</v>
      </c>
      <c r="E117" s="65" t="s">
        <v>57</v>
      </c>
      <c r="F117" s="65" t="s">
        <v>58</v>
      </c>
      <c r="G117" s="65" t="s">
        <v>59</v>
      </c>
      <c r="H117" s="65" t="s">
        <v>60</v>
      </c>
      <c r="I117" s="65" t="s">
        <v>61</v>
      </c>
      <c r="J117" s="65" t="s">
        <v>62</v>
      </c>
      <c r="K117" s="65" t="s">
        <v>63</v>
      </c>
      <c r="L117" s="66" t="s">
        <v>64</v>
      </c>
      <c r="M117" s="68" t="s">
        <v>65</v>
      </c>
      <c r="N117" s="66" t="s">
        <v>66</v>
      </c>
      <c r="O117" s="69" t="s">
        <v>67</v>
      </c>
      <c r="P117" s="65" t="s">
        <v>68</v>
      </c>
      <c r="Q117" s="65" t="s">
        <v>69</v>
      </c>
      <c r="R117" s="65" t="s">
        <v>70</v>
      </c>
      <c r="S117" s="65" t="s">
        <v>71</v>
      </c>
    </row>
    <row r="118" spans="1:19" x14ac:dyDescent="0.2">
      <c r="A118" s="61" t="s">
        <v>176</v>
      </c>
      <c r="F118" s="70">
        <v>0.77548611111111121</v>
      </c>
      <c r="G118" s="61" t="s">
        <v>34</v>
      </c>
      <c r="H118" s="61">
        <v>1</v>
      </c>
      <c r="I118" s="61">
        <v>0.64</v>
      </c>
      <c r="J118" s="61" t="s">
        <v>96</v>
      </c>
      <c r="K118" s="61" t="s">
        <v>74</v>
      </c>
      <c r="L118" s="61">
        <v>700.89</v>
      </c>
      <c r="M118" s="61">
        <v>1</v>
      </c>
      <c r="N118" s="61">
        <v>29344.511999999999</v>
      </c>
      <c r="O118" s="61">
        <v>2.3884875E-2</v>
      </c>
      <c r="P118" s="61">
        <v>1.1100000000000001</v>
      </c>
    </row>
    <row r="119" spans="1:19" x14ac:dyDescent="0.2">
      <c r="A119" s="61" t="s">
        <v>177</v>
      </c>
      <c r="F119" s="70">
        <v>0.77744212962962955</v>
      </c>
      <c r="G119" s="61" t="s">
        <v>34</v>
      </c>
      <c r="H119" s="61">
        <v>1</v>
      </c>
      <c r="I119" s="61">
        <v>0.64</v>
      </c>
      <c r="J119" s="61" t="s">
        <v>96</v>
      </c>
      <c r="K119" s="61" t="s">
        <v>74</v>
      </c>
      <c r="L119" s="61">
        <v>578.327</v>
      </c>
      <c r="M119" s="61">
        <v>1</v>
      </c>
      <c r="N119" s="61">
        <v>29084.713</v>
      </c>
      <c r="O119" s="61">
        <v>1.9884225799999999E-2</v>
      </c>
      <c r="P119" s="61">
        <v>1.1200000000000001</v>
      </c>
    </row>
    <row r="120" spans="1:19" x14ac:dyDescent="0.2">
      <c r="A120" s="61" t="s">
        <v>178</v>
      </c>
      <c r="F120" s="70">
        <v>0.77940972222222227</v>
      </c>
      <c r="G120" s="61" t="s">
        <v>34</v>
      </c>
      <c r="H120" s="61">
        <v>1</v>
      </c>
      <c r="I120" s="61">
        <v>0.64</v>
      </c>
      <c r="J120" s="61" t="s">
        <v>96</v>
      </c>
      <c r="K120" s="61" t="s">
        <v>74</v>
      </c>
      <c r="L120" s="61">
        <v>495.50099999999998</v>
      </c>
      <c r="M120" s="61">
        <v>1</v>
      </c>
      <c r="N120" s="61">
        <v>40523.538999999997</v>
      </c>
      <c r="O120" s="61">
        <v>1.22274859E-2</v>
      </c>
      <c r="P120" s="61">
        <v>1.1100000000000001</v>
      </c>
    </row>
    <row r="121" spans="1:19" x14ac:dyDescent="0.2">
      <c r="A121" s="61" t="s">
        <v>179</v>
      </c>
      <c r="F121" s="70">
        <v>0.78137731481481476</v>
      </c>
      <c r="G121" s="61" t="s">
        <v>34</v>
      </c>
      <c r="H121" s="61">
        <v>1</v>
      </c>
      <c r="I121" s="61">
        <v>0.64</v>
      </c>
      <c r="J121" s="61" t="s">
        <v>96</v>
      </c>
      <c r="K121" s="61" t="s">
        <v>74</v>
      </c>
      <c r="L121" s="61">
        <v>577.43899999999996</v>
      </c>
      <c r="M121" s="61">
        <v>1</v>
      </c>
      <c r="N121" s="61">
        <v>32159.937999999998</v>
      </c>
      <c r="O121" s="61">
        <v>1.7955227399999999E-2</v>
      </c>
      <c r="P121" s="61">
        <v>1.1100000000000001</v>
      </c>
    </row>
    <row r="122" spans="1:19" x14ac:dyDescent="0.2">
      <c r="A122" s="61" t="s">
        <v>180</v>
      </c>
      <c r="F122" s="70">
        <v>0.76565972222222223</v>
      </c>
      <c r="G122" s="61" t="s">
        <v>34</v>
      </c>
      <c r="H122" s="61">
        <v>1</v>
      </c>
      <c r="I122" s="61">
        <v>0.64</v>
      </c>
      <c r="J122" s="61" t="s">
        <v>96</v>
      </c>
      <c r="K122" s="61" t="s">
        <v>74</v>
      </c>
      <c r="L122" s="61">
        <v>1225.518</v>
      </c>
      <c r="M122" s="61">
        <v>1</v>
      </c>
      <c r="N122" s="61">
        <v>27929.348000000002</v>
      </c>
      <c r="O122" s="61">
        <v>4.3879219800000001E-2</v>
      </c>
      <c r="P122" s="61">
        <v>1.1100000000000001</v>
      </c>
    </row>
    <row r="123" spans="1:19" x14ac:dyDescent="0.2">
      <c r="A123" s="61" t="s">
        <v>181</v>
      </c>
      <c r="F123" s="70">
        <v>0.76762731481481483</v>
      </c>
      <c r="G123" s="61" t="s">
        <v>34</v>
      </c>
      <c r="H123" s="61">
        <v>1</v>
      </c>
      <c r="I123" s="61">
        <v>0.64</v>
      </c>
      <c r="J123" s="61" t="s">
        <v>96</v>
      </c>
      <c r="K123" s="61" t="s">
        <v>74</v>
      </c>
      <c r="L123" s="61">
        <v>836.72199999999998</v>
      </c>
      <c r="M123" s="61">
        <v>1</v>
      </c>
      <c r="N123" s="61">
        <v>32367.476999999999</v>
      </c>
      <c r="O123" s="61">
        <v>2.5850701899999998E-2</v>
      </c>
      <c r="P123" s="61">
        <v>1.1100000000000001</v>
      </c>
    </row>
    <row r="124" spans="1:19" x14ac:dyDescent="0.2">
      <c r="A124" s="61" t="s">
        <v>182</v>
      </c>
      <c r="F124" s="70">
        <v>0.76958333333333329</v>
      </c>
      <c r="G124" s="61" t="s">
        <v>34</v>
      </c>
      <c r="H124" s="61">
        <v>1</v>
      </c>
      <c r="I124" s="61">
        <v>0.64</v>
      </c>
      <c r="J124" s="61" t="s">
        <v>96</v>
      </c>
      <c r="K124" s="61" t="s">
        <v>74</v>
      </c>
      <c r="L124" s="61">
        <v>740.16200000000003</v>
      </c>
      <c r="M124" s="61">
        <v>1</v>
      </c>
      <c r="N124" s="61">
        <v>34838.730000000003</v>
      </c>
      <c r="O124" s="61">
        <v>2.1245378299999999E-2</v>
      </c>
      <c r="P124" s="61">
        <v>1.1100000000000001</v>
      </c>
    </row>
    <row r="125" spans="1:19" x14ac:dyDescent="0.2">
      <c r="A125" s="61" t="s">
        <v>183</v>
      </c>
      <c r="F125" s="70">
        <v>0.771550925925926</v>
      </c>
      <c r="G125" s="61" t="s">
        <v>34</v>
      </c>
      <c r="H125" s="61">
        <v>1</v>
      </c>
      <c r="I125" s="61">
        <v>0.64</v>
      </c>
      <c r="J125" s="61" t="s">
        <v>96</v>
      </c>
      <c r="K125" s="61" t="s">
        <v>74</v>
      </c>
      <c r="L125" s="61">
        <v>1013.9059999999999</v>
      </c>
      <c r="M125" s="61">
        <v>1</v>
      </c>
      <c r="N125" s="61">
        <v>34594.758000000002</v>
      </c>
      <c r="O125" s="61">
        <v>2.9308081900000001E-2</v>
      </c>
      <c r="P125" s="61">
        <v>1.1200000000000001</v>
      </c>
    </row>
    <row r="126" spans="1:19" x14ac:dyDescent="0.2">
      <c r="A126" s="61" t="s">
        <v>82</v>
      </c>
      <c r="F126" s="70">
        <v>0.67145833333333327</v>
      </c>
      <c r="G126" s="61" t="s">
        <v>34</v>
      </c>
      <c r="H126" s="61">
        <v>1</v>
      </c>
      <c r="I126" s="61">
        <v>0.64</v>
      </c>
      <c r="J126" s="61" t="s">
        <v>96</v>
      </c>
      <c r="K126" s="61" t="s">
        <v>74</v>
      </c>
      <c r="L126" s="61">
        <v>1.6E-2</v>
      </c>
      <c r="M126" s="61">
        <v>1</v>
      </c>
      <c r="N126" s="61">
        <v>39748.824000000001</v>
      </c>
      <c r="O126" s="61">
        <v>4.0250000000000001E-7</v>
      </c>
      <c r="P126" s="61">
        <v>1.1200000000000001</v>
      </c>
    </row>
    <row r="127" spans="1:19" x14ac:dyDescent="0.2">
      <c r="A127" s="61" t="s">
        <v>83</v>
      </c>
      <c r="F127" s="70">
        <v>0.67343750000000002</v>
      </c>
      <c r="G127" s="61" t="s">
        <v>34</v>
      </c>
      <c r="H127" s="61">
        <v>1</v>
      </c>
      <c r="I127" s="61">
        <v>0.64</v>
      </c>
      <c r="J127" s="61" t="s">
        <v>96</v>
      </c>
      <c r="K127" s="61" t="s">
        <v>74</v>
      </c>
      <c r="L127" s="61">
        <v>0.3</v>
      </c>
      <c r="M127" s="61">
        <v>1</v>
      </c>
      <c r="N127" s="61">
        <v>32602.035</v>
      </c>
      <c r="O127" s="61">
        <v>9.2019000000000008E-6</v>
      </c>
      <c r="P127" s="61">
        <v>1.1499999999999999</v>
      </c>
    </row>
    <row r="128" spans="1:19" x14ac:dyDescent="0.2">
      <c r="B128" s="62"/>
      <c r="C128" s="62"/>
      <c r="D128" s="63"/>
      <c r="L128" s="62"/>
      <c r="N128" s="62"/>
      <c r="O128" s="64"/>
    </row>
    <row r="129" spans="1:15" ht="13.5" thickBot="1" x14ac:dyDescent="0.25">
      <c r="B129" s="62"/>
      <c r="C129" s="62"/>
      <c r="D129" s="63"/>
      <c r="L129" s="62"/>
      <c r="N129" s="62"/>
      <c r="O129" s="64"/>
    </row>
    <row r="130" spans="1:15" ht="13.5" thickBot="1" x14ac:dyDescent="0.25">
      <c r="A130" s="71" t="str">
        <f>A117</f>
        <v>SampleName</v>
      </c>
      <c r="B130" s="72" t="str">
        <f>L117</f>
        <v>Area</v>
      </c>
      <c r="C130" s="72" t="str">
        <f>N117</f>
        <v>ISTD Area</v>
      </c>
      <c r="D130" s="73" t="str">
        <f>O117</f>
        <v>ISTDResponseRatio</v>
      </c>
      <c r="E130" s="74" t="s">
        <v>47</v>
      </c>
      <c r="F130" s="74" t="s">
        <v>48</v>
      </c>
      <c r="G130" s="75" t="s">
        <v>49</v>
      </c>
      <c r="L130" s="62"/>
      <c r="N130" s="62"/>
      <c r="O130" s="64"/>
    </row>
    <row r="131" spans="1:15" ht="13.5" thickBot="1" x14ac:dyDescent="0.25">
      <c r="A131" s="76" t="str">
        <f t="shared" ref="A131:A140" si="24">A118</f>
        <v xml:space="preserve">DTXSID0042080_Human_Ref Plasma__1_____XP1-A10_Inj EPA_061820_5uM_55  </v>
      </c>
      <c r="B131" s="77">
        <f t="shared" ref="B131:B140" si="25">L118</f>
        <v>700.89</v>
      </c>
      <c r="C131" s="77">
        <f t="shared" ref="C131:D140" si="26">N118</f>
        <v>29344.511999999999</v>
      </c>
      <c r="D131" s="78">
        <f t="shared" si="26"/>
        <v>2.3884875E-2</v>
      </c>
      <c r="E131" s="79">
        <f>D131-$E$26</f>
        <v>2.3814094550000001E-2</v>
      </c>
      <c r="F131" s="80">
        <f>AVERAGE($E$17:$E$20)/E135</f>
        <v>155.43780555549512</v>
      </c>
      <c r="G131" s="81">
        <f>(F131-1+$G$24)/$G$24</f>
        <v>329.59107564998965</v>
      </c>
      <c r="L131" s="62"/>
      <c r="N131" s="62"/>
      <c r="O131" s="64"/>
    </row>
    <row r="132" spans="1:15" ht="13.5" thickBot="1" x14ac:dyDescent="0.25">
      <c r="A132" s="82" t="str">
        <f t="shared" si="24"/>
        <v xml:space="preserve">DTXSID0042080_Human_Ref Plasma__2_____XP1-B10_Inj EPA_061820_5uM_56  </v>
      </c>
      <c r="B132" s="83">
        <f t="shared" si="25"/>
        <v>578.327</v>
      </c>
      <c r="C132" s="83">
        <f t="shared" si="26"/>
        <v>29084.713</v>
      </c>
      <c r="D132" s="84">
        <f t="shared" si="26"/>
        <v>1.9884225799999999E-2</v>
      </c>
      <c r="E132" s="85">
        <f t="shared" ref="E132:E138" si="27">D132-$E$26</f>
        <v>1.981344535E-2</v>
      </c>
      <c r="F132" s="86">
        <f t="shared" ref="F132:F134" si="28">AVERAGE($E$17:$E$20)/E136</f>
        <v>264.13919416247876</v>
      </c>
      <c r="G132" s="81">
        <f t="shared" ref="G132:G134" si="29">(F132-1+$G$24)/$G$24</f>
        <v>560.87062587761443</v>
      </c>
      <c r="L132" s="62"/>
      <c r="N132" s="62"/>
      <c r="O132" s="64"/>
    </row>
    <row r="133" spans="1:15" ht="13.5" thickBot="1" x14ac:dyDescent="0.25">
      <c r="A133" s="82" t="str">
        <f t="shared" si="24"/>
        <v xml:space="preserve">DTXSID0042080_Human_Ref Plasma__3_____XP1-A6_Inj EPA_061820_5uM_57  </v>
      </c>
      <c r="B133" s="83">
        <f t="shared" si="25"/>
        <v>495.50099999999998</v>
      </c>
      <c r="C133" s="83">
        <f t="shared" si="26"/>
        <v>40523.538999999997</v>
      </c>
      <c r="D133" s="84">
        <f t="shared" si="26"/>
        <v>1.22274859E-2</v>
      </c>
      <c r="E133" s="85">
        <f t="shared" si="27"/>
        <v>1.2156705449999999E-2</v>
      </c>
      <c r="F133" s="86">
        <f t="shared" si="28"/>
        <v>321.58757987344728</v>
      </c>
      <c r="G133" s="81">
        <f t="shared" si="29"/>
        <v>683.10123377329217</v>
      </c>
      <c r="L133" s="62"/>
      <c r="N133" s="62"/>
      <c r="O133" s="64"/>
    </row>
    <row r="134" spans="1:15" ht="13.5" thickBot="1" x14ac:dyDescent="0.25">
      <c r="A134" s="82" t="str">
        <f t="shared" si="24"/>
        <v xml:space="preserve">DTXSID0042080_Human_Ref Plasma__4_____XP1F15_Inj EPA_061820_5uM_58  </v>
      </c>
      <c r="B134" s="83">
        <f t="shared" si="25"/>
        <v>577.43899999999996</v>
      </c>
      <c r="C134" s="83">
        <f t="shared" si="26"/>
        <v>32159.937999999998</v>
      </c>
      <c r="D134" s="84">
        <f t="shared" si="26"/>
        <v>1.7955227399999999E-2</v>
      </c>
      <c r="E134" s="85">
        <f t="shared" si="27"/>
        <v>1.7884446950000001E-2</v>
      </c>
      <c r="F134" s="87">
        <f t="shared" si="28"/>
        <v>232.90411014916015</v>
      </c>
      <c r="G134" s="81">
        <f t="shared" si="29"/>
        <v>494.41300031736205</v>
      </c>
      <c r="L134" s="62"/>
      <c r="N134" s="62"/>
      <c r="O134" s="64"/>
    </row>
    <row r="135" spans="1:15" ht="13.5" thickBot="1" x14ac:dyDescent="0.25">
      <c r="A135" s="82" t="str">
        <f t="shared" si="24"/>
        <v xml:space="preserve">DTXSID0042080_Human_Plasma__1_____XP1-A10_Inj EPA_061820_5uM_50  </v>
      </c>
      <c r="B135" s="83">
        <f t="shared" si="25"/>
        <v>1225.518</v>
      </c>
      <c r="C135" s="83">
        <f t="shared" si="26"/>
        <v>27929.348000000002</v>
      </c>
      <c r="D135" s="84">
        <f>O122</f>
        <v>4.3879219800000001E-2</v>
      </c>
      <c r="E135" s="85">
        <f t="shared" si="27"/>
        <v>4.3808439349999999E-2</v>
      </c>
      <c r="F135" s="88" t="s">
        <v>50</v>
      </c>
      <c r="G135" s="89" t="s">
        <v>50</v>
      </c>
      <c r="L135" s="62"/>
      <c r="N135" s="62"/>
      <c r="O135" s="64"/>
    </row>
    <row r="136" spans="1:15" ht="13.5" thickBot="1" x14ac:dyDescent="0.25">
      <c r="A136" s="82" t="str">
        <f t="shared" si="24"/>
        <v xml:space="preserve">DTXSID0042080_Human_Plasma__2_____XP1-B10_Inj EPA_061820_5uM_51  </v>
      </c>
      <c r="B136" s="83">
        <f t="shared" si="25"/>
        <v>836.72199999999998</v>
      </c>
      <c r="C136" s="83">
        <f t="shared" si="26"/>
        <v>32367.476999999999</v>
      </c>
      <c r="D136" s="84">
        <f t="shared" si="26"/>
        <v>2.5850701899999998E-2</v>
      </c>
      <c r="E136" s="85">
        <f t="shared" si="27"/>
        <v>2.577992145E-2</v>
      </c>
      <c r="F136" s="90">
        <f>AVERAGE(F131:F134)</f>
        <v>243.51717243514534</v>
      </c>
      <c r="G136" s="91">
        <f>AVERAGE(G131, G133:G134)</f>
        <v>502.36843658021462</v>
      </c>
      <c r="L136" s="62"/>
      <c r="N136" s="62"/>
      <c r="O136" s="64"/>
    </row>
    <row r="137" spans="1:15" ht="13.5" thickBot="1" x14ac:dyDescent="0.25">
      <c r="A137" s="82" t="str">
        <f t="shared" si="24"/>
        <v xml:space="preserve">DTXSID0042080_Human_Plasma__3_____XP1-A6_Inj EPA_061820_5uM_52  </v>
      </c>
      <c r="B137" s="83">
        <f t="shared" si="25"/>
        <v>740.16200000000003</v>
      </c>
      <c r="C137" s="83">
        <f t="shared" si="26"/>
        <v>34838.730000000003</v>
      </c>
      <c r="D137" s="84">
        <f t="shared" si="26"/>
        <v>2.1245378299999999E-2</v>
      </c>
      <c r="E137" s="85">
        <f t="shared" si="27"/>
        <v>2.1174597850000001E-2</v>
      </c>
      <c r="L137" s="62"/>
      <c r="N137" s="62"/>
      <c r="O137" s="64"/>
    </row>
    <row r="138" spans="1:15" ht="13.5" thickBot="1" x14ac:dyDescent="0.25">
      <c r="A138" s="82" t="str">
        <f t="shared" si="24"/>
        <v xml:space="preserve">DTXSID0042080_Human_Plasma__4_____XP1F15_Inj EPA_061820_5uM_53  </v>
      </c>
      <c r="B138" s="83">
        <f t="shared" si="25"/>
        <v>1013.9059999999999</v>
      </c>
      <c r="C138" s="83">
        <f t="shared" si="26"/>
        <v>34594.758000000002</v>
      </c>
      <c r="D138" s="84">
        <f t="shared" si="26"/>
        <v>2.9308081900000001E-2</v>
      </c>
      <c r="E138" s="85">
        <f t="shared" si="27"/>
        <v>2.9237301450000003E-2</v>
      </c>
      <c r="F138" s="88" t="s">
        <v>51</v>
      </c>
      <c r="G138" s="75">
        <v>0.47</v>
      </c>
      <c r="L138" s="62"/>
      <c r="N138" s="62"/>
      <c r="O138" s="64"/>
    </row>
    <row r="139" spans="1:15" x14ac:dyDescent="0.2">
      <c r="A139" s="82" t="str">
        <f t="shared" si="24"/>
        <v xml:space="preserve">BLANK_Human___1_____X_Inj EPA_061820_5uM_2  </v>
      </c>
      <c r="B139" s="84">
        <f>L126</f>
        <v>1.6E-2</v>
      </c>
      <c r="C139" s="83">
        <f t="shared" si="26"/>
        <v>39748.824000000001</v>
      </c>
      <c r="D139" s="84">
        <f>O126</f>
        <v>4.0250000000000001E-7</v>
      </c>
      <c r="E139" s="85"/>
      <c r="L139" s="62"/>
      <c r="N139" s="62"/>
      <c r="O139" s="64"/>
    </row>
    <row r="140" spans="1:15" ht="13.5" thickBot="1" x14ac:dyDescent="0.25">
      <c r="A140" s="93" t="str">
        <f t="shared" si="24"/>
        <v xml:space="preserve">BLANK_Human___2_____X_Inj EPA_061820_5uM_3  </v>
      </c>
      <c r="B140" s="95">
        <f t="shared" si="25"/>
        <v>0.3</v>
      </c>
      <c r="C140" s="94">
        <f t="shared" si="26"/>
        <v>32602.035</v>
      </c>
      <c r="D140" s="95">
        <f t="shared" si="26"/>
        <v>9.2019000000000008E-6</v>
      </c>
      <c r="E140" s="96">
        <f>AVERAGE(D139:D140)</f>
        <v>4.8022000000000004E-6</v>
      </c>
      <c r="L140" s="62"/>
      <c r="N140" s="62"/>
      <c r="O140" s="64"/>
    </row>
    <row r="145" spans="1:19" ht="13.5" thickBot="1" x14ac:dyDescent="0.25">
      <c r="A145" s="65" t="s">
        <v>53</v>
      </c>
      <c r="B145" s="66" t="s">
        <v>54</v>
      </c>
      <c r="C145" s="66" t="s">
        <v>55</v>
      </c>
      <c r="D145" s="67" t="s">
        <v>56</v>
      </c>
      <c r="E145" s="65" t="s">
        <v>57</v>
      </c>
      <c r="F145" s="65" t="s">
        <v>58</v>
      </c>
      <c r="G145" s="65" t="s">
        <v>59</v>
      </c>
      <c r="H145" s="65" t="s">
        <v>60</v>
      </c>
      <c r="I145" s="65" t="s">
        <v>61</v>
      </c>
      <c r="J145" s="65" t="s">
        <v>62</v>
      </c>
      <c r="K145" s="65" t="s">
        <v>63</v>
      </c>
      <c r="L145" s="66" t="s">
        <v>64</v>
      </c>
      <c r="M145" s="68" t="s">
        <v>65</v>
      </c>
      <c r="N145" s="66" t="s">
        <v>66</v>
      </c>
      <c r="O145" s="69" t="s">
        <v>67</v>
      </c>
      <c r="P145" s="65" t="s">
        <v>68</v>
      </c>
      <c r="Q145" s="65" t="s">
        <v>69</v>
      </c>
      <c r="R145" s="65" t="s">
        <v>70</v>
      </c>
      <c r="S145" s="65" t="s">
        <v>71</v>
      </c>
    </row>
    <row r="146" spans="1:19" x14ac:dyDescent="0.2">
      <c r="A146" s="61" t="s">
        <v>184</v>
      </c>
      <c r="F146" s="70">
        <v>0.81859953703703703</v>
      </c>
      <c r="G146" s="61" t="s">
        <v>35</v>
      </c>
      <c r="H146" s="61">
        <v>1</v>
      </c>
      <c r="I146" s="61">
        <v>0.64</v>
      </c>
      <c r="J146" s="61" t="s">
        <v>97</v>
      </c>
      <c r="K146" s="61" t="s">
        <v>74</v>
      </c>
      <c r="L146" s="61">
        <v>229186.96900000001</v>
      </c>
      <c r="M146" s="61">
        <v>1</v>
      </c>
      <c r="N146" s="61">
        <v>31552.881000000001</v>
      </c>
      <c r="O146" s="61">
        <v>7.2635829672999996</v>
      </c>
      <c r="P146" s="61">
        <v>0.97</v>
      </c>
    </row>
    <row r="147" spans="1:19" x14ac:dyDescent="0.2">
      <c r="A147" s="61" t="s">
        <v>185</v>
      </c>
      <c r="F147" s="70">
        <v>0.82055555555555559</v>
      </c>
      <c r="G147" s="61" t="s">
        <v>35</v>
      </c>
      <c r="H147" s="61">
        <v>1</v>
      </c>
      <c r="I147" s="61">
        <v>0.64</v>
      </c>
      <c r="J147" s="61" t="s">
        <v>97</v>
      </c>
      <c r="K147" s="61" t="s">
        <v>74</v>
      </c>
      <c r="L147" s="61">
        <v>246853.78099999999</v>
      </c>
      <c r="M147" s="61">
        <v>1</v>
      </c>
      <c r="N147" s="61">
        <v>35085.277000000002</v>
      </c>
      <c r="O147" s="61">
        <v>7.0358224904000002</v>
      </c>
      <c r="P147" s="61">
        <v>0.97</v>
      </c>
    </row>
    <row r="148" spans="1:19" x14ac:dyDescent="0.2">
      <c r="A148" s="61" t="s">
        <v>186</v>
      </c>
      <c r="F148" s="70">
        <v>0.8225231481481482</v>
      </c>
      <c r="G148" s="61" t="s">
        <v>35</v>
      </c>
      <c r="H148" s="61">
        <v>1</v>
      </c>
      <c r="I148" s="61">
        <v>0.64</v>
      </c>
      <c r="J148" s="61" t="s">
        <v>97</v>
      </c>
      <c r="K148" s="61" t="s">
        <v>74</v>
      </c>
      <c r="L148" s="61">
        <v>187881.78099999999</v>
      </c>
      <c r="M148" s="61">
        <v>1</v>
      </c>
      <c r="N148" s="61">
        <v>35394.050999999999</v>
      </c>
      <c r="O148" s="61">
        <v>5.3082870056000004</v>
      </c>
      <c r="P148" s="61">
        <v>0.97</v>
      </c>
    </row>
    <row r="149" spans="1:19" x14ac:dyDescent="0.2">
      <c r="A149" s="61" t="s">
        <v>187</v>
      </c>
      <c r="F149" s="70">
        <v>0.82449074074074069</v>
      </c>
      <c r="G149" s="61" t="s">
        <v>35</v>
      </c>
      <c r="H149" s="61">
        <v>1</v>
      </c>
      <c r="I149" s="61">
        <v>0.64</v>
      </c>
      <c r="J149" s="61" t="s">
        <v>97</v>
      </c>
      <c r="K149" s="61" t="s">
        <v>74</v>
      </c>
      <c r="L149" s="61">
        <v>238478.31299999999</v>
      </c>
      <c r="M149" s="61">
        <v>1</v>
      </c>
      <c r="N149" s="61">
        <v>36997.824000000001</v>
      </c>
      <c r="O149" s="61">
        <v>6.4457388899000003</v>
      </c>
      <c r="P149" s="61">
        <v>0.97</v>
      </c>
    </row>
    <row r="150" spans="1:19" x14ac:dyDescent="0.2">
      <c r="A150" s="61" t="s">
        <v>188</v>
      </c>
      <c r="F150" s="70">
        <v>0.80877314814814805</v>
      </c>
      <c r="G150" s="61" t="s">
        <v>35</v>
      </c>
      <c r="H150" s="61">
        <v>1</v>
      </c>
      <c r="I150" s="61">
        <v>0.64</v>
      </c>
      <c r="J150" s="61" t="s">
        <v>97</v>
      </c>
      <c r="K150" s="61" t="s">
        <v>74</v>
      </c>
      <c r="L150" s="61">
        <v>263431.59399999998</v>
      </c>
      <c r="M150" s="61">
        <v>1</v>
      </c>
      <c r="N150" s="61">
        <v>29993.918000000001</v>
      </c>
      <c r="O150" s="61">
        <v>8.7828337064999999</v>
      </c>
      <c r="P150" s="61">
        <v>0.97</v>
      </c>
    </row>
    <row r="151" spans="1:19" x14ac:dyDescent="0.2">
      <c r="A151" s="61" t="s">
        <v>189</v>
      </c>
      <c r="F151" s="70">
        <v>0.81074074074074076</v>
      </c>
      <c r="G151" s="61" t="s">
        <v>35</v>
      </c>
      <c r="H151" s="61">
        <v>1</v>
      </c>
      <c r="I151" s="61">
        <v>0.64</v>
      </c>
      <c r="J151" s="61" t="s">
        <v>97</v>
      </c>
      <c r="K151" s="61" t="s">
        <v>74</v>
      </c>
      <c r="L151" s="61">
        <v>224571.641</v>
      </c>
      <c r="M151" s="61">
        <v>1</v>
      </c>
      <c r="N151" s="61">
        <v>29139.763999999999</v>
      </c>
      <c r="O151" s="61">
        <v>7.7067076108999997</v>
      </c>
      <c r="P151" s="61">
        <v>0.97</v>
      </c>
    </row>
    <row r="152" spans="1:19" x14ac:dyDescent="0.2">
      <c r="A152" s="61" t="s">
        <v>190</v>
      </c>
      <c r="F152" s="70">
        <v>0.81269675925925933</v>
      </c>
      <c r="G152" s="61" t="s">
        <v>35</v>
      </c>
      <c r="H152" s="61">
        <v>1</v>
      </c>
      <c r="I152" s="61">
        <v>0.64</v>
      </c>
      <c r="J152" s="61" t="s">
        <v>97</v>
      </c>
      <c r="K152" s="61" t="s">
        <v>74</v>
      </c>
      <c r="L152" s="61">
        <v>125408.719</v>
      </c>
      <c r="M152" s="61">
        <v>1</v>
      </c>
      <c r="N152" s="61">
        <v>34813.495999999999</v>
      </c>
      <c r="O152" s="61">
        <v>3.6023017911999999</v>
      </c>
      <c r="P152" s="61">
        <v>0.97</v>
      </c>
    </row>
    <row r="153" spans="1:19" x14ac:dyDescent="0.2">
      <c r="A153" s="61" t="s">
        <v>191</v>
      </c>
      <c r="F153" s="70">
        <v>0.81466435185185182</v>
      </c>
      <c r="G153" s="61" t="s">
        <v>35</v>
      </c>
      <c r="H153" s="61">
        <v>1</v>
      </c>
      <c r="I153" s="61">
        <v>0.64</v>
      </c>
      <c r="J153" s="61" t="s">
        <v>97</v>
      </c>
      <c r="K153" s="61" t="s">
        <v>74</v>
      </c>
      <c r="L153" s="61">
        <v>261098.484</v>
      </c>
      <c r="M153" s="61">
        <v>1</v>
      </c>
      <c r="N153" s="61">
        <v>34434.097999999998</v>
      </c>
      <c r="O153" s="61">
        <v>7.5825562208999999</v>
      </c>
      <c r="P153" s="61">
        <v>0.97</v>
      </c>
    </row>
    <row r="154" spans="1:19" x14ac:dyDescent="0.2">
      <c r="A154" s="61" t="s">
        <v>82</v>
      </c>
      <c r="F154" s="70">
        <v>0.67145833333333327</v>
      </c>
      <c r="G154" s="61" t="s">
        <v>35</v>
      </c>
      <c r="H154" s="61">
        <v>1</v>
      </c>
      <c r="I154" s="61">
        <v>0.64</v>
      </c>
      <c r="J154" s="61" t="s">
        <v>97</v>
      </c>
      <c r="K154" s="61" t="s">
        <v>74</v>
      </c>
      <c r="L154" s="61">
        <v>0.44400000000000001</v>
      </c>
      <c r="M154" s="61">
        <v>1</v>
      </c>
      <c r="N154" s="61">
        <v>39748.824000000001</v>
      </c>
      <c r="O154" s="61">
        <v>1.11701E-5</v>
      </c>
      <c r="P154" s="61">
        <v>0.98</v>
      </c>
    </row>
    <row r="155" spans="1:19" x14ac:dyDescent="0.2">
      <c r="A155" s="61" t="s">
        <v>83</v>
      </c>
      <c r="F155" s="70">
        <v>0.67343750000000002</v>
      </c>
      <c r="G155" s="61" t="s">
        <v>35</v>
      </c>
      <c r="H155" s="61">
        <v>1</v>
      </c>
      <c r="I155" s="61">
        <v>0.64</v>
      </c>
      <c r="J155" s="61" t="s">
        <v>97</v>
      </c>
      <c r="K155" s="61" t="s">
        <v>74</v>
      </c>
      <c r="L155" s="61">
        <v>5.0659999999999998</v>
      </c>
      <c r="M155" s="61">
        <v>1</v>
      </c>
      <c r="N155" s="61">
        <v>32602.035</v>
      </c>
      <c r="O155" s="61">
        <v>1.5538910000000001E-4</v>
      </c>
      <c r="P155" s="61">
        <v>0.96</v>
      </c>
    </row>
    <row r="156" spans="1:19" x14ac:dyDescent="0.2">
      <c r="B156" s="62"/>
      <c r="C156" s="62"/>
      <c r="D156" s="63"/>
      <c r="L156" s="62"/>
      <c r="N156" s="62"/>
      <c r="O156" s="64"/>
    </row>
    <row r="157" spans="1:19" ht="13.5" thickBot="1" x14ac:dyDescent="0.25">
      <c r="B157" s="62"/>
      <c r="C157" s="62"/>
      <c r="D157" s="63"/>
      <c r="L157" s="62"/>
      <c r="N157" s="62"/>
      <c r="O157" s="64"/>
    </row>
    <row r="158" spans="1:19" ht="13.5" thickBot="1" x14ac:dyDescent="0.25">
      <c r="A158" s="71" t="str">
        <f>A145</f>
        <v>SampleName</v>
      </c>
      <c r="B158" s="72" t="str">
        <f>L145</f>
        <v>Area</v>
      </c>
      <c r="C158" s="72" t="str">
        <f>N145</f>
        <v>ISTD Area</v>
      </c>
      <c r="D158" s="73" t="str">
        <f>O145</f>
        <v>ISTDResponseRatio</v>
      </c>
      <c r="E158" s="74" t="s">
        <v>47</v>
      </c>
      <c r="F158" s="74" t="s">
        <v>48</v>
      </c>
      <c r="G158" s="75" t="s">
        <v>49</v>
      </c>
      <c r="L158" s="62"/>
      <c r="N158" s="62"/>
      <c r="O158" s="64"/>
    </row>
    <row r="159" spans="1:19" ht="13.5" thickBot="1" x14ac:dyDescent="0.25">
      <c r="A159" s="76" t="str">
        <f t="shared" ref="A159:A168" si="30">A146</f>
        <v xml:space="preserve">DTXSID1037515_Human_Ref Plasma__1_____XP1-A10_Inj EPA_061820_5uM_77  </v>
      </c>
      <c r="B159" s="77">
        <f t="shared" ref="B159:B168" si="31">L146</f>
        <v>229186.96900000001</v>
      </c>
      <c r="C159" s="77">
        <f t="shared" ref="C159:D168" si="32">N146</f>
        <v>31552.881000000001</v>
      </c>
      <c r="D159" s="78">
        <f t="shared" si="32"/>
        <v>7.2635829672999996</v>
      </c>
      <c r="E159" s="79">
        <f>D159-$E$26</f>
        <v>7.2635121868499999</v>
      </c>
      <c r="F159" s="80">
        <f>AVERAGE($E$17:$E$20)/E163</f>
        <v>0.77532409046107897</v>
      </c>
      <c r="G159" s="81">
        <f>(F159-1+$G$24)/$G$24</f>
        <v>0.52196614991718926</v>
      </c>
      <c r="L159" s="62"/>
      <c r="N159" s="62"/>
      <c r="O159" s="64"/>
    </row>
    <row r="160" spans="1:19" ht="13.5" thickBot="1" x14ac:dyDescent="0.25">
      <c r="A160" s="82" t="str">
        <f t="shared" si="30"/>
        <v xml:space="preserve">DTXSID1037515_Human_Ref Plasma__2_____XP1-B10_Inj EPA_061820_5uM_78  </v>
      </c>
      <c r="B160" s="83">
        <f t="shared" si="31"/>
        <v>246853.78099999999</v>
      </c>
      <c r="C160" s="83">
        <f t="shared" si="32"/>
        <v>35085.277000000002</v>
      </c>
      <c r="D160" s="84">
        <f t="shared" si="32"/>
        <v>7.0358224904000002</v>
      </c>
      <c r="E160" s="85">
        <f t="shared" ref="E160:E166" si="33">D160-$E$26</f>
        <v>7.0357517099500004</v>
      </c>
      <c r="F160" s="86">
        <f t="shared" ref="F160:F162" si="34">AVERAGE($E$17:$E$20)/E164</f>
        <v>0.88358746197430271</v>
      </c>
      <c r="G160" s="81">
        <f t="shared" ref="G160:G162" si="35">(F160-1+$G$24)/$G$24</f>
        <v>0.75231374888149516</v>
      </c>
      <c r="L160" s="62"/>
      <c r="N160" s="62"/>
      <c r="O160" s="64"/>
    </row>
    <row r="161" spans="1:19" ht="13.5" thickBot="1" x14ac:dyDescent="0.25">
      <c r="A161" s="82" t="str">
        <f t="shared" si="30"/>
        <v xml:space="preserve">DTXSID1037515_Human_Ref Plasma__3_____XP1-A6_Inj EPA_061820_5uM_79  </v>
      </c>
      <c r="B161" s="83">
        <f t="shared" si="31"/>
        <v>187881.78099999999</v>
      </c>
      <c r="C161" s="83">
        <f t="shared" si="32"/>
        <v>35394.050999999999</v>
      </c>
      <c r="D161" s="84">
        <f t="shared" si="32"/>
        <v>5.3082870056000004</v>
      </c>
      <c r="E161" s="85">
        <f t="shared" si="33"/>
        <v>5.3082162251500007</v>
      </c>
      <c r="F161" s="86">
        <f t="shared" si="34"/>
        <v>1.8903528555091851</v>
      </c>
      <c r="G161" s="81">
        <f t="shared" si="35"/>
        <v>2.8943677776791175</v>
      </c>
      <c r="L161" s="62"/>
      <c r="N161" s="62"/>
      <c r="O161" s="64"/>
    </row>
    <row r="162" spans="1:19" ht="13.5" thickBot="1" x14ac:dyDescent="0.25">
      <c r="A162" s="82" t="str">
        <f t="shared" si="30"/>
        <v xml:space="preserve">DTXSID1037515_Human_Ref Plasma__4_____XP1F15_Inj EPA_061820_5uM_80  </v>
      </c>
      <c r="B162" s="83">
        <f t="shared" si="31"/>
        <v>238478.31299999999</v>
      </c>
      <c r="C162" s="83">
        <f t="shared" si="32"/>
        <v>36997.824000000001</v>
      </c>
      <c r="D162" s="84">
        <f t="shared" si="32"/>
        <v>6.4457388899000003</v>
      </c>
      <c r="E162" s="85">
        <f t="shared" si="33"/>
        <v>6.4456681094500006</v>
      </c>
      <c r="F162" s="87">
        <f t="shared" si="34"/>
        <v>0.8980548305505055</v>
      </c>
      <c r="G162" s="81">
        <f t="shared" si="35"/>
        <v>0.78309538415001168</v>
      </c>
      <c r="L162" s="62"/>
      <c r="N162" s="62"/>
      <c r="O162" s="64"/>
    </row>
    <row r="163" spans="1:19" ht="13.5" thickBot="1" x14ac:dyDescent="0.25">
      <c r="A163" s="82" t="str">
        <f t="shared" si="30"/>
        <v xml:space="preserve">DTXSID1037515_Human_Plasma__1_____XP1-A10_Inj EPA_061820_5uM_72  </v>
      </c>
      <c r="B163" s="83">
        <f t="shared" si="31"/>
        <v>263431.59399999998</v>
      </c>
      <c r="C163" s="83">
        <f t="shared" si="32"/>
        <v>29993.918000000001</v>
      </c>
      <c r="D163" s="84">
        <f>O150</f>
        <v>8.7828337064999999</v>
      </c>
      <c r="E163" s="85">
        <f t="shared" si="33"/>
        <v>8.7827629260499993</v>
      </c>
      <c r="F163" s="88" t="s">
        <v>50</v>
      </c>
      <c r="G163" s="89" t="s">
        <v>50</v>
      </c>
      <c r="L163" s="62"/>
      <c r="N163" s="62"/>
      <c r="O163" s="64"/>
    </row>
    <row r="164" spans="1:19" ht="13.5" thickBot="1" x14ac:dyDescent="0.25">
      <c r="A164" s="82" t="str">
        <f t="shared" si="30"/>
        <v xml:space="preserve">DTXSID1037515_Human_Plasma__2_____XP1-B10_Inj EPA_061820_5uM_73  </v>
      </c>
      <c r="B164" s="83">
        <f t="shared" si="31"/>
        <v>224571.641</v>
      </c>
      <c r="C164" s="83">
        <f t="shared" si="32"/>
        <v>29139.763999999999</v>
      </c>
      <c r="D164" s="84">
        <f t="shared" si="32"/>
        <v>7.7067076108999997</v>
      </c>
      <c r="E164" s="85">
        <f t="shared" si="33"/>
        <v>7.7066368304499999</v>
      </c>
      <c r="F164" s="90">
        <f>AVERAGE(F159:F162)</f>
        <v>1.1118298096237682</v>
      </c>
      <c r="G164" s="91">
        <f>AVERAGE(G159, G161:G162)</f>
        <v>1.399809770582106</v>
      </c>
      <c r="L164" s="62"/>
      <c r="N164" s="62"/>
      <c r="O164" s="64"/>
    </row>
    <row r="165" spans="1:19" ht="13.5" thickBot="1" x14ac:dyDescent="0.25">
      <c r="A165" s="82" t="str">
        <f t="shared" si="30"/>
        <v xml:space="preserve">DTXSID1037515_Human_Plasma__3_____XP1-A6_Inj EPA_061820_5uM_74  </v>
      </c>
      <c r="B165" s="83">
        <f t="shared" si="31"/>
        <v>125408.719</v>
      </c>
      <c r="C165" s="83">
        <f t="shared" si="32"/>
        <v>34813.495999999999</v>
      </c>
      <c r="D165" s="84">
        <f t="shared" si="32"/>
        <v>3.6023017911999999</v>
      </c>
      <c r="E165" s="85">
        <f t="shared" si="33"/>
        <v>3.6022310107499997</v>
      </c>
      <c r="L165" s="62"/>
      <c r="N165" s="62"/>
      <c r="O165" s="64"/>
    </row>
    <row r="166" spans="1:19" ht="13.5" thickBot="1" x14ac:dyDescent="0.25">
      <c r="A166" s="82" t="str">
        <f t="shared" si="30"/>
        <v xml:space="preserve">DTXSID1037515_Human_Plasma__4_____XP1F15_Inj EPA_061820_5uM_75  </v>
      </c>
      <c r="B166" s="83">
        <f t="shared" si="31"/>
        <v>261098.484</v>
      </c>
      <c r="C166" s="83">
        <f t="shared" si="32"/>
        <v>34434.097999999998</v>
      </c>
      <c r="D166" s="84">
        <f t="shared" si="32"/>
        <v>7.5825562208999999</v>
      </c>
      <c r="E166" s="85">
        <f t="shared" si="33"/>
        <v>7.5824854404500002</v>
      </c>
      <c r="F166" s="88" t="s">
        <v>51</v>
      </c>
      <c r="G166" s="75">
        <v>0.47</v>
      </c>
      <c r="L166" s="62"/>
      <c r="N166" s="62"/>
      <c r="O166" s="64"/>
    </row>
    <row r="167" spans="1:19" x14ac:dyDescent="0.2">
      <c r="A167" s="82" t="str">
        <f t="shared" si="30"/>
        <v xml:space="preserve">BLANK_Human___1_____X_Inj EPA_061820_5uM_2  </v>
      </c>
      <c r="B167" s="84">
        <f>L154</f>
        <v>0.44400000000000001</v>
      </c>
      <c r="C167" s="83">
        <f t="shared" si="32"/>
        <v>39748.824000000001</v>
      </c>
      <c r="D167" s="84">
        <f>O154</f>
        <v>1.11701E-5</v>
      </c>
      <c r="E167" s="85"/>
      <c r="L167" s="62"/>
      <c r="N167" s="62"/>
      <c r="O167" s="64"/>
    </row>
    <row r="168" spans="1:19" ht="13.5" thickBot="1" x14ac:dyDescent="0.25">
      <c r="A168" s="93" t="str">
        <f t="shared" si="30"/>
        <v xml:space="preserve">BLANK_Human___2_____X_Inj EPA_061820_5uM_3  </v>
      </c>
      <c r="B168" s="95">
        <f t="shared" si="31"/>
        <v>5.0659999999999998</v>
      </c>
      <c r="C168" s="94">
        <f t="shared" si="32"/>
        <v>32602.035</v>
      </c>
      <c r="D168" s="95">
        <f t="shared" si="32"/>
        <v>1.5538910000000001E-4</v>
      </c>
      <c r="E168" s="96">
        <f>AVERAGE(D167:D168)</f>
        <v>8.3279600000000001E-5</v>
      </c>
      <c r="L168" s="62"/>
      <c r="N168" s="62"/>
      <c r="O168" s="64"/>
    </row>
    <row r="173" spans="1:19" ht="13.5" thickBot="1" x14ac:dyDescent="0.25">
      <c r="A173" s="65" t="s">
        <v>53</v>
      </c>
      <c r="B173" s="66" t="s">
        <v>54</v>
      </c>
      <c r="C173" s="66" t="s">
        <v>55</v>
      </c>
      <c r="D173" s="67" t="s">
        <v>56</v>
      </c>
      <c r="E173" s="65" t="s">
        <v>57</v>
      </c>
      <c r="F173" s="65" t="s">
        <v>58</v>
      </c>
      <c r="G173" s="65" t="s">
        <v>59</v>
      </c>
      <c r="H173" s="65" t="s">
        <v>60</v>
      </c>
      <c r="I173" s="65" t="s">
        <v>61</v>
      </c>
      <c r="J173" s="65" t="s">
        <v>62</v>
      </c>
      <c r="K173" s="65" t="s">
        <v>63</v>
      </c>
      <c r="L173" s="66" t="s">
        <v>64</v>
      </c>
      <c r="M173" s="68" t="s">
        <v>65</v>
      </c>
      <c r="N173" s="66" t="s">
        <v>66</v>
      </c>
      <c r="O173" s="69" t="s">
        <v>67</v>
      </c>
      <c r="P173" s="65" t="s">
        <v>68</v>
      </c>
      <c r="Q173" s="65" t="s">
        <v>69</v>
      </c>
      <c r="R173" s="65" t="s">
        <v>70</v>
      </c>
      <c r="S173" s="65" t="s">
        <v>71</v>
      </c>
    </row>
    <row r="174" spans="1:19" x14ac:dyDescent="0.2">
      <c r="A174" s="61" t="s">
        <v>208</v>
      </c>
      <c r="F174" s="70">
        <v>5.6736111111111105E-2</v>
      </c>
      <c r="G174" s="61" t="s">
        <v>36</v>
      </c>
      <c r="H174" s="61">
        <v>1</v>
      </c>
      <c r="I174" s="61">
        <v>0.64</v>
      </c>
      <c r="J174" s="61" t="s">
        <v>98</v>
      </c>
      <c r="K174" s="61" t="s">
        <v>74</v>
      </c>
      <c r="L174" s="61">
        <v>8410.5020000000004</v>
      </c>
      <c r="M174" s="61">
        <v>1</v>
      </c>
      <c r="N174" s="61">
        <v>35963.188000000002</v>
      </c>
      <c r="O174" s="61">
        <v>0.2338641947</v>
      </c>
      <c r="P174" s="61">
        <v>0.83</v>
      </c>
    </row>
    <row r="175" spans="1:19" x14ac:dyDescent="0.2">
      <c r="A175" s="61" t="s">
        <v>209</v>
      </c>
      <c r="F175" s="70">
        <v>5.8692129629629629E-2</v>
      </c>
      <c r="G175" s="61" t="s">
        <v>36</v>
      </c>
      <c r="H175" s="61">
        <v>1</v>
      </c>
      <c r="I175" s="61">
        <v>0.64</v>
      </c>
      <c r="J175" s="61" t="s">
        <v>98</v>
      </c>
      <c r="K175" s="61" t="s">
        <v>74</v>
      </c>
      <c r="L175" s="61">
        <v>10092.333000000001</v>
      </c>
      <c r="M175" s="61">
        <v>1</v>
      </c>
      <c r="N175" s="61">
        <v>49493.277000000002</v>
      </c>
      <c r="O175" s="61">
        <v>0.20391321030000001</v>
      </c>
      <c r="P175" s="61">
        <v>0.83</v>
      </c>
    </row>
    <row r="176" spans="1:19" x14ac:dyDescent="0.2">
      <c r="A176" s="61" t="s">
        <v>210</v>
      </c>
      <c r="F176" s="70">
        <v>6.0567129629629624E-2</v>
      </c>
      <c r="G176" s="61" t="s">
        <v>36</v>
      </c>
      <c r="H176" s="61">
        <v>1</v>
      </c>
      <c r="I176" s="61">
        <v>0.64</v>
      </c>
      <c r="J176" s="61" t="s">
        <v>98</v>
      </c>
      <c r="K176" s="61" t="s">
        <v>74</v>
      </c>
      <c r="L176" s="61">
        <v>7334.4650000000001</v>
      </c>
      <c r="M176" s="61">
        <v>1</v>
      </c>
      <c r="N176" s="61">
        <v>35834.300999999999</v>
      </c>
      <c r="O176" s="61">
        <v>0.20467721689999999</v>
      </c>
      <c r="P176" s="61">
        <v>0.83</v>
      </c>
    </row>
    <row r="177" spans="1:16" x14ac:dyDescent="0.2">
      <c r="A177" s="61" t="s">
        <v>211</v>
      </c>
      <c r="F177" s="70">
        <v>6.2442129629629632E-2</v>
      </c>
      <c r="G177" s="61" t="s">
        <v>36</v>
      </c>
      <c r="H177" s="61">
        <v>1</v>
      </c>
      <c r="I177" s="61">
        <v>0.64</v>
      </c>
      <c r="J177" s="61" t="s">
        <v>98</v>
      </c>
      <c r="K177" s="61" t="s">
        <v>74</v>
      </c>
      <c r="L177" s="61">
        <v>17317.331999999999</v>
      </c>
      <c r="M177" s="61">
        <v>1</v>
      </c>
      <c r="N177" s="61">
        <v>49363.082000000002</v>
      </c>
      <c r="O177" s="61">
        <v>0.35081545349999999</v>
      </c>
      <c r="P177" s="61">
        <v>0.83</v>
      </c>
    </row>
    <row r="178" spans="1:16" x14ac:dyDescent="0.2">
      <c r="A178" s="61" t="s">
        <v>212</v>
      </c>
      <c r="F178" s="70">
        <v>4.7002314814814816E-2</v>
      </c>
      <c r="G178" s="61" t="s">
        <v>36</v>
      </c>
      <c r="H178" s="61">
        <v>1</v>
      </c>
      <c r="I178" s="61">
        <v>0.64</v>
      </c>
      <c r="J178" s="61" t="s">
        <v>98</v>
      </c>
      <c r="K178" s="61" t="s">
        <v>74</v>
      </c>
      <c r="L178" s="61">
        <v>4309.5420000000004</v>
      </c>
      <c r="M178" s="61">
        <v>1</v>
      </c>
      <c r="N178" s="61">
        <v>38600.199000000001</v>
      </c>
      <c r="O178" s="61">
        <v>0.11164559020000001</v>
      </c>
      <c r="P178" s="61">
        <v>0.83</v>
      </c>
    </row>
    <row r="179" spans="1:16" x14ac:dyDescent="0.2">
      <c r="A179" s="61" t="s">
        <v>213</v>
      </c>
      <c r="F179" s="70">
        <v>4.898148148148148E-2</v>
      </c>
      <c r="G179" s="61" t="s">
        <v>36</v>
      </c>
      <c r="H179" s="61">
        <v>1</v>
      </c>
      <c r="I179" s="61">
        <v>0.64</v>
      </c>
      <c r="J179" s="61" t="s">
        <v>98</v>
      </c>
      <c r="K179" s="61" t="s">
        <v>74</v>
      </c>
      <c r="L179" s="61">
        <v>10426.06</v>
      </c>
      <c r="M179" s="61">
        <v>1</v>
      </c>
      <c r="N179" s="61">
        <v>43653.98</v>
      </c>
      <c r="O179" s="61">
        <v>0.23883412230000001</v>
      </c>
      <c r="P179" s="61">
        <v>0.83</v>
      </c>
    </row>
    <row r="180" spans="1:16" x14ac:dyDescent="0.2">
      <c r="A180" s="61" t="s">
        <v>214</v>
      </c>
      <c r="F180" s="70">
        <v>5.0937499999999997E-2</v>
      </c>
      <c r="G180" s="61" t="s">
        <v>36</v>
      </c>
      <c r="H180" s="61">
        <v>1</v>
      </c>
      <c r="I180" s="61">
        <v>0.64</v>
      </c>
      <c r="J180" s="61" t="s">
        <v>98</v>
      </c>
      <c r="K180" s="61" t="s">
        <v>74</v>
      </c>
      <c r="L180" s="61">
        <v>4685.1379999999999</v>
      </c>
      <c r="M180" s="61">
        <v>1</v>
      </c>
      <c r="N180" s="61">
        <v>35887.625</v>
      </c>
      <c r="O180" s="61">
        <v>0.13055023839999999</v>
      </c>
      <c r="P180" s="61">
        <v>0.83</v>
      </c>
    </row>
    <row r="181" spans="1:16" x14ac:dyDescent="0.2">
      <c r="A181" s="61" t="s">
        <v>215</v>
      </c>
      <c r="F181" s="70">
        <v>5.2766203703703697E-2</v>
      </c>
      <c r="G181" s="61" t="s">
        <v>36</v>
      </c>
      <c r="H181" s="61">
        <v>1</v>
      </c>
      <c r="I181" s="61">
        <v>0.64</v>
      </c>
      <c r="J181" s="61" t="s">
        <v>98</v>
      </c>
      <c r="K181" s="61" t="s">
        <v>74</v>
      </c>
      <c r="L181" s="61">
        <v>1871.902</v>
      </c>
      <c r="M181" s="61">
        <v>1</v>
      </c>
      <c r="N181" s="61">
        <v>20895.728999999999</v>
      </c>
      <c r="O181" s="61">
        <v>8.9582995600000007E-2</v>
      </c>
      <c r="P181" s="61">
        <v>0.83</v>
      </c>
    </row>
    <row r="182" spans="1:16" x14ac:dyDescent="0.2">
      <c r="A182" s="61" t="s">
        <v>99</v>
      </c>
      <c r="F182" s="70">
        <v>3.9293981481481485E-2</v>
      </c>
      <c r="G182" s="61" t="s">
        <v>36</v>
      </c>
      <c r="H182" s="61">
        <v>1</v>
      </c>
      <c r="I182" s="61">
        <v>0.64</v>
      </c>
      <c r="J182" s="61" t="s">
        <v>98</v>
      </c>
      <c r="K182" s="61" t="s">
        <v>84</v>
      </c>
      <c r="L182" s="61">
        <v>0.34</v>
      </c>
      <c r="M182" s="61">
        <v>1</v>
      </c>
      <c r="N182" s="61">
        <v>49887.171999999999</v>
      </c>
      <c r="O182" s="61">
        <v>6.8154E-6</v>
      </c>
      <c r="P182" s="61">
        <v>0.88</v>
      </c>
    </row>
    <row r="183" spans="1:16" x14ac:dyDescent="0.2">
      <c r="A183" s="61" t="s">
        <v>100</v>
      </c>
      <c r="F183" s="70">
        <v>4.1180555555555554E-2</v>
      </c>
      <c r="G183" s="61" t="s">
        <v>36</v>
      </c>
      <c r="H183" s="61">
        <v>1</v>
      </c>
      <c r="I183" s="61">
        <v>0.64</v>
      </c>
      <c r="J183" s="61" t="s">
        <v>98</v>
      </c>
      <c r="K183" s="61" t="s">
        <v>74</v>
      </c>
      <c r="L183" s="61">
        <v>0.15</v>
      </c>
      <c r="M183" s="61">
        <v>1</v>
      </c>
      <c r="N183" s="61">
        <v>49480.75</v>
      </c>
      <c r="O183" s="61">
        <v>3.0315000000000001E-6</v>
      </c>
      <c r="P183" s="61">
        <v>0.84</v>
      </c>
    </row>
    <row r="184" spans="1:16" x14ac:dyDescent="0.2">
      <c r="B184" s="62"/>
      <c r="C184" s="62"/>
      <c r="D184" s="63"/>
      <c r="L184" s="62"/>
      <c r="N184" s="62"/>
      <c r="O184" s="64"/>
    </row>
    <row r="185" spans="1:16" ht="13.5" thickBot="1" x14ac:dyDescent="0.25">
      <c r="B185" s="62"/>
      <c r="C185" s="62"/>
      <c r="D185" s="63"/>
      <c r="L185" s="62"/>
      <c r="N185" s="62"/>
      <c r="O185" s="64"/>
    </row>
    <row r="186" spans="1:16" ht="13.5" thickBot="1" x14ac:dyDescent="0.25">
      <c r="A186" s="71" t="str">
        <f>A173</f>
        <v>SampleName</v>
      </c>
      <c r="B186" s="72" t="str">
        <f>L173</f>
        <v>Area</v>
      </c>
      <c r="C186" s="72" t="str">
        <f>N173</f>
        <v>ISTD Area</v>
      </c>
      <c r="D186" s="73" t="str">
        <f>O173</f>
        <v>ISTDResponseRatio</v>
      </c>
      <c r="E186" s="74" t="s">
        <v>47</v>
      </c>
      <c r="F186" s="74" t="s">
        <v>48</v>
      </c>
      <c r="G186" s="75" t="s">
        <v>49</v>
      </c>
      <c r="L186" s="62"/>
      <c r="N186" s="62"/>
      <c r="O186" s="64"/>
    </row>
    <row r="187" spans="1:16" ht="13.5" thickBot="1" x14ac:dyDescent="0.25">
      <c r="A187" s="76" t="str">
        <f t="shared" ref="A187:A196" si="36">A174</f>
        <v xml:space="preserve">DTXSID6021371_Human_Ref Plasma__1_____XP1-A10_Inj EPA_062220_5uM_88  </v>
      </c>
      <c r="B187" s="77">
        <f t="shared" ref="B187:B196" si="37">L174</f>
        <v>8410.5020000000004</v>
      </c>
      <c r="C187" s="77">
        <f t="shared" ref="C187:D196" si="38">N174</f>
        <v>35963.188000000002</v>
      </c>
      <c r="D187" s="78">
        <f t="shared" si="38"/>
        <v>0.2338641947</v>
      </c>
      <c r="E187" s="79">
        <f>D187-$E$26</f>
        <v>0.23379341425</v>
      </c>
      <c r="F187" s="80">
        <f>AVERAGE($E$17:$E$20)/E191</f>
        <v>61.030690463489677</v>
      </c>
      <c r="G187" s="81">
        <f>(F187-1+$G$24)/$G$24</f>
        <v>128.72487332657377</v>
      </c>
      <c r="L187" s="62"/>
      <c r="N187" s="62"/>
      <c r="O187" s="64"/>
    </row>
    <row r="188" spans="1:16" ht="13.5" thickBot="1" x14ac:dyDescent="0.25">
      <c r="A188" s="82" t="str">
        <f t="shared" si="36"/>
        <v xml:space="preserve">DTXSID6021371_Human_Ref Plasma__2_____XP1-B10_Inj EPA_062220_5uM_89  </v>
      </c>
      <c r="B188" s="83">
        <f t="shared" si="37"/>
        <v>10092.333000000001</v>
      </c>
      <c r="C188" s="83">
        <f t="shared" si="38"/>
        <v>49493.277000000002</v>
      </c>
      <c r="D188" s="84">
        <f t="shared" si="38"/>
        <v>0.20391321030000001</v>
      </c>
      <c r="E188" s="85">
        <f t="shared" ref="E188:E194" si="39">D188-$E$26</f>
        <v>0.20384242985000001</v>
      </c>
      <c r="F188" s="86">
        <f t="shared" ref="F188:F190" si="40">AVERAGE($E$17:$E$20)/E192</f>
        <v>28.519820608194426</v>
      </c>
      <c r="G188" s="81">
        <f t="shared" ref="G188:G190" si="41">(F188-1+$G$24)/$G$24</f>
        <v>59.552809804668989</v>
      </c>
      <c r="L188" s="62"/>
      <c r="N188" s="62"/>
      <c r="O188" s="64"/>
    </row>
    <row r="189" spans="1:16" ht="13.5" thickBot="1" x14ac:dyDescent="0.25">
      <c r="A189" s="82" t="str">
        <f t="shared" si="36"/>
        <v xml:space="preserve">DTXSID6021371_Human_Ref Plasma__3_____XP1-A6_Inj EPA_062220_5uM_90  </v>
      </c>
      <c r="B189" s="83">
        <f t="shared" si="37"/>
        <v>7334.4650000000001</v>
      </c>
      <c r="C189" s="83">
        <f t="shared" si="38"/>
        <v>35834.300999999999</v>
      </c>
      <c r="D189" s="84">
        <f t="shared" si="38"/>
        <v>0.20467721689999999</v>
      </c>
      <c r="E189" s="85">
        <f t="shared" si="39"/>
        <v>0.20460643644999998</v>
      </c>
      <c r="F189" s="86">
        <f t="shared" si="40"/>
        <v>52.188197164218835</v>
      </c>
      <c r="G189" s="81">
        <f t="shared" si="41"/>
        <v>109.91105779621029</v>
      </c>
      <c r="L189" s="62"/>
      <c r="N189" s="62"/>
      <c r="O189" s="64"/>
    </row>
    <row r="190" spans="1:16" ht="13.5" thickBot="1" x14ac:dyDescent="0.25">
      <c r="A190" s="82" t="str">
        <f t="shared" si="36"/>
        <v xml:space="preserve">DTXSID6021371_Human_Ref Plasma__4_____XP1F15_Inj EPA_062220_5uM_91  </v>
      </c>
      <c r="B190" s="83">
        <f t="shared" si="37"/>
        <v>17317.331999999999</v>
      </c>
      <c r="C190" s="83">
        <f t="shared" si="38"/>
        <v>49363.082000000002</v>
      </c>
      <c r="D190" s="84">
        <f t="shared" si="38"/>
        <v>0.35081545349999999</v>
      </c>
      <c r="E190" s="85">
        <f t="shared" si="39"/>
        <v>0.35074467305000001</v>
      </c>
      <c r="F190" s="87">
        <f t="shared" si="40"/>
        <v>76.073278557166844</v>
      </c>
      <c r="G190" s="81">
        <f t="shared" si="41"/>
        <v>160.73037990886564</v>
      </c>
      <c r="L190" s="62"/>
      <c r="N190" s="62"/>
      <c r="O190" s="64"/>
    </row>
    <row r="191" spans="1:16" ht="13.5" thickBot="1" x14ac:dyDescent="0.25">
      <c r="A191" s="82" t="str">
        <f t="shared" si="36"/>
        <v xml:space="preserve">DTXSID6021371_Human_Plasma__1_____XP1-A10_Inj EPA_062220_5uM_83  </v>
      </c>
      <c r="B191" s="83">
        <f t="shared" si="37"/>
        <v>4309.5420000000004</v>
      </c>
      <c r="C191" s="83">
        <f t="shared" si="38"/>
        <v>38600.199000000001</v>
      </c>
      <c r="D191" s="84">
        <f>O178</f>
        <v>0.11164559020000001</v>
      </c>
      <c r="E191" s="85">
        <f>D191-$E$26</f>
        <v>0.11157480975</v>
      </c>
      <c r="F191" s="88" t="s">
        <v>50</v>
      </c>
      <c r="G191" s="89" t="s">
        <v>50</v>
      </c>
      <c r="L191" s="62"/>
      <c r="N191" s="62"/>
      <c r="O191" s="64"/>
    </row>
    <row r="192" spans="1:16" ht="13.5" thickBot="1" x14ac:dyDescent="0.25">
      <c r="A192" s="82" t="str">
        <f t="shared" si="36"/>
        <v xml:space="preserve">DTXSID6021371_Human_Plasma__2_____XP1-B10_Inj EPA_062220_5uM_84  </v>
      </c>
      <c r="B192" s="83">
        <f t="shared" si="37"/>
        <v>10426.06</v>
      </c>
      <c r="C192" s="83">
        <f t="shared" si="38"/>
        <v>43653.98</v>
      </c>
      <c r="D192" s="84">
        <f t="shared" si="38"/>
        <v>0.23883412230000001</v>
      </c>
      <c r="E192" s="85">
        <f t="shared" si="39"/>
        <v>0.23876334185</v>
      </c>
      <c r="F192" s="90">
        <f>AVERAGE(F187:F190)</f>
        <v>54.452996698267448</v>
      </c>
      <c r="G192" s="91">
        <f>AVERAGE(G187, G189:G190)</f>
        <v>133.12210367721659</v>
      </c>
      <c r="L192" s="62"/>
      <c r="N192" s="62"/>
      <c r="O192" s="64"/>
    </row>
    <row r="193" spans="1:19" ht="13.5" thickBot="1" x14ac:dyDescent="0.25">
      <c r="A193" s="82" t="str">
        <f t="shared" si="36"/>
        <v xml:space="preserve">DTXSID6021371_Human_Plasma__3_____XP1-A6_Inj EPA_062220_5uM_85  </v>
      </c>
      <c r="B193" s="83">
        <f t="shared" si="37"/>
        <v>4685.1379999999999</v>
      </c>
      <c r="C193" s="83">
        <f t="shared" si="38"/>
        <v>35887.625</v>
      </c>
      <c r="D193" s="84">
        <f t="shared" si="38"/>
        <v>0.13055023839999999</v>
      </c>
      <c r="E193" s="85">
        <f t="shared" si="39"/>
        <v>0.13047945794999999</v>
      </c>
      <c r="L193" s="62"/>
      <c r="N193" s="62"/>
      <c r="O193" s="64"/>
    </row>
    <row r="194" spans="1:19" ht="13.5" thickBot="1" x14ac:dyDescent="0.25">
      <c r="A194" s="82" t="str">
        <f t="shared" si="36"/>
        <v xml:space="preserve">DTXSID6021371_Human_Plasma__4_____XP1F15_Inj EPA_062220_5uM_86  </v>
      </c>
      <c r="B194" s="83">
        <f t="shared" si="37"/>
        <v>1871.902</v>
      </c>
      <c r="C194" s="83">
        <f t="shared" si="38"/>
        <v>20895.728999999999</v>
      </c>
      <c r="D194" s="84">
        <f t="shared" si="38"/>
        <v>8.9582995600000007E-2</v>
      </c>
      <c r="E194" s="85">
        <f t="shared" si="39"/>
        <v>8.9512215150000005E-2</v>
      </c>
      <c r="F194" s="88" t="s">
        <v>51</v>
      </c>
      <c r="G194" s="75">
        <v>0.47</v>
      </c>
      <c r="L194" s="62"/>
      <c r="N194" s="62"/>
      <c r="O194" s="64"/>
    </row>
    <row r="195" spans="1:19" x14ac:dyDescent="0.2">
      <c r="A195" s="82" t="str">
        <f t="shared" si="36"/>
        <v xml:space="preserve">BLANK_Human___1_____X_Inj EPA_062220_5uM_2  </v>
      </c>
      <c r="B195" s="84">
        <f>L182</f>
        <v>0.34</v>
      </c>
      <c r="C195" s="83">
        <f t="shared" si="38"/>
        <v>49887.171999999999</v>
      </c>
      <c r="D195" s="84">
        <f>O182</f>
        <v>6.8154E-6</v>
      </c>
      <c r="E195" s="85"/>
      <c r="L195" s="62"/>
      <c r="N195" s="62"/>
      <c r="O195" s="64"/>
    </row>
    <row r="196" spans="1:19" ht="13.5" thickBot="1" x14ac:dyDescent="0.25">
      <c r="A196" s="93" t="str">
        <f t="shared" si="36"/>
        <v xml:space="preserve">BLANK_Human___2_____X_Inj EPA_062220_5uM_3  </v>
      </c>
      <c r="B196" s="95">
        <f t="shared" si="37"/>
        <v>0.15</v>
      </c>
      <c r="C196" s="94">
        <f t="shared" si="38"/>
        <v>49480.75</v>
      </c>
      <c r="D196" s="95">
        <f t="shared" si="38"/>
        <v>3.0315000000000001E-6</v>
      </c>
      <c r="E196" s="96">
        <f>AVERAGE(D195:D196)</f>
        <v>4.9234500000000003E-6</v>
      </c>
      <c r="L196" s="62"/>
      <c r="N196" s="62"/>
      <c r="O196" s="64"/>
    </row>
    <row r="201" spans="1:19" ht="13.5" thickBot="1" x14ac:dyDescent="0.25">
      <c r="A201" s="65" t="s">
        <v>53</v>
      </c>
      <c r="B201" s="66" t="s">
        <v>54</v>
      </c>
      <c r="C201" s="66" t="s">
        <v>55</v>
      </c>
      <c r="D201" s="67" t="s">
        <v>56</v>
      </c>
      <c r="E201" s="65" t="s">
        <v>57</v>
      </c>
      <c r="F201" s="65" t="s">
        <v>58</v>
      </c>
      <c r="G201" s="65" t="s">
        <v>59</v>
      </c>
      <c r="H201" s="65" t="s">
        <v>60</v>
      </c>
      <c r="I201" s="65" t="s">
        <v>61</v>
      </c>
      <c r="J201" s="65" t="s">
        <v>62</v>
      </c>
      <c r="K201" s="65" t="s">
        <v>63</v>
      </c>
      <c r="L201" s="66" t="s">
        <v>64</v>
      </c>
      <c r="M201" s="68" t="s">
        <v>65</v>
      </c>
      <c r="N201" s="66" t="s">
        <v>66</v>
      </c>
      <c r="O201" s="69" t="s">
        <v>67</v>
      </c>
      <c r="P201" s="65" t="s">
        <v>68</v>
      </c>
      <c r="Q201" s="65" t="s">
        <v>69</v>
      </c>
      <c r="R201" s="65" t="s">
        <v>70</v>
      </c>
      <c r="S201" s="65" t="s">
        <v>71</v>
      </c>
    </row>
    <row r="202" spans="1:19" x14ac:dyDescent="0.2">
      <c r="A202" s="61" t="s">
        <v>216</v>
      </c>
      <c r="F202" s="70">
        <v>0.88305555555555548</v>
      </c>
      <c r="G202" s="61" t="s">
        <v>38</v>
      </c>
      <c r="H202" s="61">
        <v>1</v>
      </c>
      <c r="I202" s="61">
        <v>0.66</v>
      </c>
      <c r="J202" s="61" t="s">
        <v>101</v>
      </c>
      <c r="K202" s="61" t="s">
        <v>74</v>
      </c>
      <c r="L202" s="61">
        <v>1475.7439999999999</v>
      </c>
      <c r="M202" s="61">
        <v>1</v>
      </c>
      <c r="N202" s="61">
        <v>27484.826000000001</v>
      </c>
      <c r="O202" s="61">
        <v>5.3693045000000002E-2</v>
      </c>
      <c r="P202" s="61">
        <v>0.93</v>
      </c>
    </row>
    <row r="203" spans="1:19" x14ac:dyDescent="0.2">
      <c r="A203" s="61" t="s">
        <v>217</v>
      </c>
      <c r="F203" s="70">
        <v>0.88501157407407405</v>
      </c>
      <c r="G203" s="61" t="s">
        <v>38</v>
      </c>
      <c r="H203" s="61">
        <v>1</v>
      </c>
      <c r="I203" s="61">
        <v>0.65</v>
      </c>
      <c r="J203" s="61" t="s">
        <v>101</v>
      </c>
      <c r="K203" s="61" t="s">
        <v>74</v>
      </c>
      <c r="L203" s="61">
        <v>1992.7750000000001</v>
      </c>
      <c r="M203" s="61">
        <v>1</v>
      </c>
      <c r="N203" s="61">
        <v>29158.741999999998</v>
      </c>
      <c r="O203" s="61">
        <v>6.8342283099999998E-2</v>
      </c>
      <c r="P203" s="61">
        <v>0.92</v>
      </c>
    </row>
    <row r="204" spans="1:19" x14ac:dyDescent="0.2">
      <c r="A204" s="61" t="s">
        <v>218</v>
      </c>
      <c r="F204" s="70">
        <v>0.88688657407407412</v>
      </c>
      <c r="G204" s="61" t="s">
        <v>38</v>
      </c>
      <c r="H204" s="61">
        <v>1</v>
      </c>
      <c r="I204" s="61">
        <v>0.65</v>
      </c>
      <c r="J204" s="61" t="s">
        <v>101</v>
      </c>
      <c r="K204" s="61" t="s">
        <v>74</v>
      </c>
      <c r="L204" s="61">
        <v>3486.1439999999998</v>
      </c>
      <c r="M204" s="61">
        <v>1</v>
      </c>
      <c r="N204" s="61">
        <v>26524.803</v>
      </c>
      <c r="O204" s="61">
        <v>0.13142959060000001</v>
      </c>
      <c r="P204" s="61">
        <v>0.92</v>
      </c>
    </row>
    <row r="205" spans="1:19" x14ac:dyDescent="0.2">
      <c r="A205" s="61" t="s">
        <v>219</v>
      </c>
      <c r="F205" s="70">
        <v>0.88884259259259257</v>
      </c>
      <c r="G205" s="61" t="s">
        <v>38</v>
      </c>
      <c r="H205" s="61">
        <v>1</v>
      </c>
      <c r="I205" s="61">
        <v>0.65</v>
      </c>
      <c r="J205" s="61" t="s">
        <v>101</v>
      </c>
      <c r="K205" s="61" t="s">
        <v>74</v>
      </c>
      <c r="L205" s="61">
        <v>1839.027</v>
      </c>
      <c r="M205" s="61">
        <v>1</v>
      </c>
      <c r="N205" s="61">
        <v>31822.544999999998</v>
      </c>
      <c r="O205" s="61">
        <v>5.7790066799999998E-2</v>
      </c>
      <c r="P205" s="61">
        <v>0.93</v>
      </c>
    </row>
    <row r="206" spans="1:19" x14ac:dyDescent="0.2">
      <c r="A206" s="61" t="s">
        <v>220</v>
      </c>
      <c r="F206" s="70">
        <v>0.87332175925925926</v>
      </c>
      <c r="G206" s="61" t="s">
        <v>38</v>
      </c>
      <c r="H206" s="61">
        <v>1</v>
      </c>
      <c r="I206" s="61">
        <v>0.65</v>
      </c>
      <c r="J206" s="61" t="s">
        <v>101</v>
      </c>
      <c r="K206" s="61" t="s">
        <v>74</v>
      </c>
      <c r="L206" s="61">
        <v>2185.9079999999999</v>
      </c>
      <c r="M206" s="61">
        <v>1</v>
      </c>
      <c r="N206" s="61">
        <v>33845.671999999999</v>
      </c>
      <c r="O206" s="61">
        <v>6.4584564900000002E-2</v>
      </c>
      <c r="P206" s="61">
        <v>0.92</v>
      </c>
    </row>
    <row r="207" spans="1:19" x14ac:dyDescent="0.2">
      <c r="A207" s="61" t="s">
        <v>221</v>
      </c>
      <c r="F207" s="70">
        <v>0.87527777777777782</v>
      </c>
      <c r="G207" s="61" t="s">
        <v>38</v>
      </c>
      <c r="H207" s="61">
        <v>1</v>
      </c>
      <c r="I207" s="61">
        <v>0.66</v>
      </c>
      <c r="J207" s="61" t="s">
        <v>101</v>
      </c>
      <c r="K207" s="61" t="s">
        <v>74</v>
      </c>
      <c r="L207" s="61">
        <v>1022.463</v>
      </c>
      <c r="M207" s="61">
        <v>1</v>
      </c>
      <c r="N207" s="61">
        <v>27638.535</v>
      </c>
      <c r="O207" s="61">
        <v>3.6994109900000002E-2</v>
      </c>
      <c r="P207" s="61">
        <v>0.92</v>
      </c>
    </row>
    <row r="208" spans="1:19" x14ac:dyDescent="0.2">
      <c r="A208" s="61" t="s">
        <v>222</v>
      </c>
      <c r="F208" s="70">
        <v>0.87715277777777778</v>
      </c>
      <c r="G208" s="61" t="s">
        <v>38</v>
      </c>
      <c r="H208" s="61">
        <v>1</v>
      </c>
      <c r="I208" s="61">
        <v>0.65</v>
      </c>
      <c r="J208" s="61" t="s">
        <v>101</v>
      </c>
      <c r="K208" s="61" t="s">
        <v>74</v>
      </c>
      <c r="L208" s="61">
        <v>2274.8229999999999</v>
      </c>
      <c r="M208" s="61">
        <v>1</v>
      </c>
      <c r="N208" s="61">
        <v>27525.603999999999</v>
      </c>
      <c r="O208" s="61">
        <v>8.2643890400000003E-2</v>
      </c>
      <c r="P208" s="61">
        <v>0.92</v>
      </c>
    </row>
    <row r="209" spans="1:19" x14ac:dyDescent="0.2">
      <c r="A209" s="61" t="s">
        <v>223</v>
      </c>
      <c r="F209" s="70">
        <v>0.87912037037037039</v>
      </c>
      <c r="G209" s="61" t="s">
        <v>38</v>
      </c>
      <c r="H209" s="61">
        <v>1</v>
      </c>
      <c r="I209" s="61">
        <v>0.65</v>
      </c>
      <c r="J209" s="61" t="s">
        <v>101</v>
      </c>
      <c r="K209" s="61" t="s">
        <v>74</v>
      </c>
      <c r="L209" s="61">
        <v>2461.3389999999999</v>
      </c>
      <c r="M209" s="61">
        <v>1</v>
      </c>
      <c r="N209" s="61">
        <v>25264.853999999999</v>
      </c>
      <c r="O209" s="61">
        <v>9.7421461400000006E-2</v>
      </c>
      <c r="P209" s="61">
        <v>0.92</v>
      </c>
    </row>
    <row r="210" spans="1:19" x14ac:dyDescent="0.2">
      <c r="A210" s="61" t="s">
        <v>102</v>
      </c>
      <c r="F210" s="70">
        <v>7.0289351851851853E-2</v>
      </c>
      <c r="G210" s="61" t="s">
        <v>38</v>
      </c>
      <c r="H210" s="61">
        <v>1</v>
      </c>
      <c r="I210" s="61">
        <v>0.65</v>
      </c>
      <c r="J210" s="61" t="s">
        <v>101</v>
      </c>
      <c r="K210" s="61" t="s">
        <v>74</v>
      </c>
      <c r="L210" s="61">
        <v>33.482999999999997</v>
      </c>
      <c r="M210" s="61">
        <v>1</v>
      </c>
      <c r="N210" s="61">
        <v>21195.699000000001</v>
      </c>
      <c r="O210" s="61">
        <v>1.5797073E-3</v>
      </c>
      <c r="P210" s="61">
        <v>0.93</v>
      </c>
      <c r="R210" s="97"/>
      <c r="S210" s="97"/>
    </row>
    <row r="211" spans="1:19" x14ac:dyDescent="0.2">
      <c r="A211" s="61" t="s">
        <v>103</v>
      </c>
      <c r="F211" s="70">
        <v>6.8333333333333343E-2</v>
      </c>
      <c r="G211" s="61" t="s">
        <v>38</v>
      </c>
      <c r="H211" s="61">
        <v>1</v>
      </c>
      <c r="I211" s="61">
        <v>0.65</v>
      </c>
      <c r="J211" s="61" t="s">
        <v>101</v>
      </c>
      <c r="K211" s="61" t="s">
        <v>84</v>
      </c>
      <c r="L211" s="61">
        <v>4.7679999999999998</v>
      </c>
      <c r="M211" s="61">
        <v>1</v>
      </c>
      <c r="N211" s="61">
        <v>49773.468999999997</v>
      </c>
      <c r="O211" s="61">
        <v>9.5793999999999998E-5</v>
      </c>
      <c r="P211" s="61">
        <v>0.88</v>
      </c>
      <c r="R211" s="97"/>
      <c r="S211" s="97"/>
    </row>
    <row r="212" spans="1:19" x14ac:dyDescent="0.2">
      <c r="B212" s="62"/>
      <c r="C212" s="62"/>
      <c r="D212" s="63"/>
      <c r="L212" s="62"/>
      <c r="N212" s="62"/>
      <c r="O212" s="64"/>
    </row>
    <row r="213" spans="1:19" ht="13.5" thickBot="1" x14ac:dyDescent="0.25">
      <c r="B213" s="62"/>
      <c r="C213" s="62"/>
      <c r="D213" s="63"/>
      <c r="L213" s="62"/>
      <c r="N213" s="62"/>
      <c r="O213" s="64"/>
    </row>
    <row r="214" spans="1:19" ht="13.5" thickBot="1" x14ac:dyDescent="0.25">
      <c r="A214" s="71" t="str">
        <f>A201</f>
        <v>SampleName</v>
      </c>
      <c r="B214" s="72" t="str">
        <f>L201</f>
        <v>Area</v>
      </c>
      <c r="C214" s="72" t="str">
        <f>N201</f>
        <v>ISTD Area</v>
      </c>
      <c r="D214" s="73" t="str">
        <f>O201</f>
        <v>ISTDResponseRatio</v>
      </c>
      <c r="E214" s="74" t="s">
        <v>47</v>
      </c>
      <c r="F214" s="74" t="s">
        <v>48</v>
      </c>
      <c r="G214" s="75" t="s">
        <v>49</v>
      </c>
      <c r="L214" s="62"/>
      <c r="N214" s="62"/>
      <c r="O214" s="64"/>
    </row>
    <row r="215" spans="1:19" ht="13.5" thickBot="1" x14ac:dyDescent="0.25">
      <c r="A215" s="76" t="str">
        <f t="shared" ref="A215:A224" si="42">A202</f>
        <v xml:space="preserve">DTXSID8020202_Human_Ref Plasma__1_____XP1-A10_Inj EPA_061820_5uM_110  </v>
      </c>
      <c r="B215" s="77">
        <f t="shared" ref="B215:B224" si="43">L202</f>
        <v>1475.7439999999999</v>
      </c>
      <c r="C215" s="77">
        <f t="shared" ref="C215:D224" si="44">N202</f>
        <v>27484.826000000001</v>
      </c>
      <c r="D215" s="78">
        <f t="shared" si="44"/>
        <v>5.3693045000000002E-2</v>
      </c>
      <c r="E215" s="79">
        <f>D215-$E$26</f>
        <v>5.362226455E-2</v>
      </c>
      <c r="F215" s="80">
        <f>AVERAGE($E$17:$E$20)/E219</f>
        <v>105.55089482702019</v>
      </c>
      <c r="G215" s="81">
        <f>(F215-1+$G$24)/$G$24</f>
        <v>223.4487123979153</v>
      </c>
      <c r="L215" s="62"/>
      <c r="N215" s="62"/>
      <c r="O215" s="64"/>
    </row>
    <row r="216" spans="1:19" ht="13.5" thickBot="1" x14ac:dyDescent="0.25">
      <c r="A216" s="82" t="str">
        <f t="shared" si="42"/>
        <v xml:space="preserve">DTXSID8020202_Human_Ref Plasma__2_____XP1-B10_Inj EPA_061820_5uM_111  </v>
      </c>
      <c r="B216" s="83">
        <f t="shared" si="43"/>
        <v>1992.7750000000001</v>
      </c>
      <c r="C216" s="83">
        <f t="shared" si="44"/>
        <v>29158.741999999998</v>
      </c>
      <c r="D216" s="84">
        <f t="shared" si="44"/>
        <v>6.8342283099999998E-2</v>
      </c>
      <c r="E216" s="85">
        <f t="shared" ref="E216:E222" si="45">D216-$E$26</f>
        <v>6.8271502649999996E-2</v>
      </c>
      <c r="F216" s="86">
        <f t="shared" ref="F216:F218" si="46">AVERAGE($E$17:$E$20)/E220</f>
        <v>184.42236328108271</v>
      </c>
      <c r="G216" s="81">
        <f t="shared" ref="G216:G218" si="47">(F216-1+$G$24)/$G$24</f>
        <v>391.26034740655899</v>
      </c>
      <c r="L216" s="62"/>
      <c r="N216" s="62"/>
      <c r="O216" s="64"/>
    </row>
    <row r="217" spans="1:19" ht="13.5" thickBot="1" x14ac:dyDescent="0.25">
      <c r="A217" s="82" t="str">
        <f t="shared" si="42"/>
        <v xml:space="preserve">DTXSID8020202_Human_Ref Plasma__3_____XP1-A6_Inj EPA_061820_5uM_112  </v>
      </c>
      <c r="B217" s="83">
        <f t="shared" si="43"/>
        <v>3486.1439999999998</v>
      </c>
      <c r="C217" s="83">
        <f t="shared" si="44"/>
        <v>26524.803</v>
      </c>
      <c r="D217" s="84">
        <f t="shared" si="44"/>
        <v>0.13142959060000001</v>
      </c>
      <c r="E217" s="85">
        <f t="shared" si="45"/>
        <v>0.13135881015</v>
      </c>
      <c r="F217" s="86">
        <f t="shared" si="46"/>
        <v>82.466164608530647</v>
      </c>
      <c r="G217" s="81">
        <f t="shared" si="47"/>
        <v>174.33226512453331</v>
      </c>
      <c r="L217" s="62"/>
      <c r="N217" s="62"/>
      <c r="O217" s="64"/>
    </row>
    <row r="218" spans="1:19" ht="13.5" thickBot="1" x14ac:dyDescent="0.25">
      <c r="A218" s="82" t="str">
        <f t="shared" si="42"/>
        <v xml:space="preserve">DTXSID8020202_Human_Ref Plasma__4_____XP1F15_Inj EPA_061820_5uM_113  </v>
      </c>
      <c r="B218" s="83">
        <f t="shared" si="43"/>
        <v>1839.027</v>
      </c>
      <c r="C218" s="83">
        <f t="shared" si="44"/>
        <v>31822.544999999998</v>
      </c>
      <c r="D218" s="84">
        <f t="shared" si="44"/>
        <v>5.7790066799999998E-2</v>
      </c>
      <c r="E218" s="85">
        <f t="shared" si="45"/>
        <v>5.7719286349999996E-2</v>
      </c>
      <c r="F218" s="87">
        <f t="shared" si="46"/>
        <v>69.948023074151905</v>
      </c>
      <c r="G218" s="81">
        <f t="shared" si="47"/>
        <v>147.69792143436575</v>
      </c>
      <c r="L218" s="62"/>
      <c r="N218" s="62"/>
      <c r="O218" s="64"/>
    </row>
    <row r="219" spans="1:19" ht="13.5" thickBot="1" x14ac:dyDescent="0.25">
      <c r="A219" s="82" t="str">
        <f t="shared" si="42"/>
        <v xml:space="preserve">DTXSID8020202_Human_Plasma__1_____XP1-A10_Inj EPA_061820_5uM_105  </v>
      </c>
      <c r="B219" s="83">
        <f t="shared" si="43"/>
        <v>2185.9079999999999</v>
      </c>
      <c r="C219" s="83">
        <f t="shared" si="44"/>
        <v>33845.671999999999</v>
      </c>
      <c r="D219" s="84">
        <f>O206</f>
        <v>6.4584564900000002E-2</v>
      </c>
      <c r="E219" s="85">
        <f t="shared" si="45"/>
        <v>6.451378445E-2</v>
      </c>
      <c r="F219" s="88" t="s">
        <v>50</v>
      </c>
      <c r="G219" s="89" t="s">
        <v>50</v>
      </c>
      <c r="L219" s="62"/>
      <c r="N219" s="62"/>
      <c r="O219" s="64"/>
    </row>
    <row r="220" spans="1:19" ht="13.5" thickBot="1" x14ac:dyDescent="0.25">
      <c r="A220" s="82" t="str">
        <f t="shared" si="42"/>
        <v xml:space="preserve">DTXSID8020202_Human_Plasma__2_____XP1-B10_Inj EPA_061820_5uM_106  </v>
      </c>
      <c r="B220" s="83">
        <f t="shared" si="43"/>
        <v>1022.463</v>
      </c>
      <c r="C220" s="83">
        <f t="shared" si="44"/>
        <v>27638.535</v>
      </c>
      <c r="D220" s="84">
        <f t="shared" si="44"/>
        <v>3.6994109900000002E-2</v>
      </c>
      <c r="E220" s="85">
        <f t="shared" si="45"/>
        <v>3.692332945E-2</v>
      </c>
      <c r="F220" s="90">
        <f>AVERAGE(F215:F218)</f>
        <v>110.59686144769637</v>
      </c>
      <c r="G220" s="91">
        <f>AVERAGE(G215, G217:G218)</f>
        <v>181.82629965227147</v>
      </c>
      <c r="L220" s="62"/>
      <c r="N220" s="62"/>
      <c r="O220" s="64"/>
    </row>
    <row r="221" spans="1:19" ht="13.5" thickBot="1" x14ac:dyDescent="0.25">
      <c r="A221" s="82" t="str">
        <f t="shared" si="42"/>
        <v xml:space="preserve">DTXSID8020202_Human_Plasma__3_____XP1-A6_Inj EPA_061820_5uM_107  </v>
      </c>
      <c r="B221" s="83">
        <f t="shared" si="43"/>
        <v>2274.8229999999999</v>
      </c>
      <c r="C221" s="83">
        <f t="shared" si="44"/>
        <v>27525.603999999999</v>
      </c>
      <c r="D221" s="84">
        <f t="shared" si="44"/>
        <v>8.2643890400000003E-2</v>
      </c>
      <c r="E221" s="85">
        <f t="shared" si="45"/>
        <v>8.2573109950000001E-2</v>
      </c>
      <c r="L221" s="62"/>
      <c r="N221" s="62"/>
      <c r="O221" s="64"/>
    </row>
    <row r="222" spans="1:19" ht="13.5" thickBot="1" x14ac:dyDescent="0.25">
      <c r="A222" s="82" t="str">
        <f t="shared" si="42"/>
        <v xml:space="preserve">DTXSID8020202_Human_Plasma__4_____XP1F15_Inj EPA_061820_5uM_108  </v>
      </c>
      <c r="B222" s="83">
        <f t="shared" si="43"/>
        <v>2461.3389999999999</v>
      </c>
      <c r="C222" s="83">
        <f t="shared" si="44"/>
        <v>25264.853999999999</v>
      </c>
      <c r="D222" s="84">
        <f t="shared" si="44"/>
        <v>9.7421461400000006E-2</v>
      </c>
      <c r="E222" s="85">
        <f t="shared" si="45"/>
        <v>9.7350680950000004E-2</v>
      </c>
      <c r="F222" s="88" t="s">
        <v>51</v>
      </c>
      <c r="G222" s="75">
        <v>0.47</v>
      </c>
      <c r="L222" s="62"/>
      <c r="N222" s="62"/>
      <c r="O222" s="64"/>
    </row>
    <row r="223" spans="1:19" x14ac:dyDescent="0.2">
      <c r="A223" s="82" t="str">
        <f t="shared" si="42"/>
        <v>BLANK_Human___1_____X_Inj EPA_062220_5uM_set2</v>
      </c>
      <c r="B223" s="84">
        <f>L210</f>
        <v>33.482999999999997</v>
      </c>
      <c r="C223" s="83">
        <f t="shared" si="44"/>
        <v>21195.699000000001</v>
      </c>
      <c r="D223" s="84">
        <f>O210</f>
        <v>1.5797073E-3</v>
      </c>
      <c r="E223" s="85"/>
      <c r="L223" s="62"/>
      <c r="N223" s="62"/>
      <c r="O223" s="64"/>
    </row>
    <row r="224" spans="1:19" ht="13.5" thickBot="1" x14ac:dyDescent="0.25">
      <c r="A224" s="93" t="str">
        <f t="shared" si="42"/>
        <v xml:space="preserve">BLANK_Human___1_____X_Inj EPA_062220_5uM_set2 </v>
      </c>
      <c r="B224" s="95">
        <f t="shared" si="43"/>
        <v>4.7679999999999998</v>
      </c>
      <c r="C224" s="94">
        <f t="shared" si="44"/>
        <v>49773.468999999997</v>
      </c>
      <c r="D224" s="95">
        <f t="shared" si="44"/>
        <v>9.5793999999999998E-5</v>
      </c>
      <c r="E224" s="96">
        <f>AVERAGE(D223:D224)</f>
        <v>8.3775064999999996E-4</v>
      </c>
      <c r="L224" s="62"/>
      <c r="N224" s="62"/>
      <c r="O224" s="64"/>
    </row>
    <row r="229" spans="1:19" ht="13.5" thickBot="1" x14ac:dyDescent="0.25">
      <c r="A229" s="65" t="s">
        <v>53</v>
      </c>
      <c r="B229" s="66" t="s">
        <v>54</v>
      </c>
      <c r="C229" s="66" t="s">
        <v>55</v>
      </c>
      <c r="D229" s="67" t="s">
        <v>56</v>
      </c>
      <c r="E229" s="65" t="s">
        <v>57</v>
      </c>
      <c r="F229" s="65" t="s">
        <v>58</v>
      </c>
      <c r="G229" s="65" t="s">
        <v>59</v>
      </c>
      <c r="H229" s="65" t="s">
        <v>60</v>
      </c>
      <c r="I229" s="65" t="s">
        <v>61</v>
      </c>
      <c r="J229" s="65" t="s">
        <v>62</v>
      </c>
      <c r="K229" s="65" t="s">
        <v>63</v>
      </c>
      <c r="L229" s="66" t="s">
        <v>64</v>
      </c>
      <c r="M229" s="68" t="s">
        <v>65</v>
      </c>
      <c r="N229" s="66" t="s">
        <v>66</v>
      </c>
      <c r="O229" s="69" t="s">
        <v>67</v>
      </c>
      <c r="P229" s="65" t="s">
        <v>68</v>
      </c>
      <c r="Q229" s="65" t="s">
        <v>69</v>
      </c>
      <c r="R229" s="65" t="s">
        <v>70</v>
      </c>
      <c r="S229" s="65" t="s">
        <v>71</v>
      </c>
    </row>
    <row r="230" spans="1:19" x14ac:dyDescent="0.2">
      <c r="A230" s="61" t="s">
        <v>257</v>
      </c>
      <c r="F230" s="70">
        <v>0.90456018518518511</v>
      </c>
      <c r="G230" s="61" t="s">
        <v>39</v>
      </c>
      <c r="H230" s="61">
        <v>1</v>
      </c>
      <c r="I230" s="61">
        <v>0.65</v>
      </c>
      <c r="J230" s="61" t="s">
        <v>104</v>
      </c>
      <c r="K230" s="61" t="s">
        <v>74</v>
      </c>
      <c r="L230" s="61">
        <v>266768.90600000002</v>
      </c>
      <c r="M230" s="61">
        <v>1</v>
      </c>
      <c r="N230" s="61">
        <v>33583.968999999997</v>
      </c>
      <c r="O230" s="61">
        <v>7.9433406457000002</v>
      </c>
      <c r="P230" s="61">
        <v>1.24</v>
      </c>
    </row>
    <row r="231" spans="1:19" x14ac:dyDescent="0.2">
      <c r="A231" s="61" t="s">
        <v>258</v>
      </c>
      <c r="F231" s="70">
        <v>0.90652777777777782</v>
      </c>
      <c r="G231" s="61" t="s">
        <v>39</v>
      </c>
      <c r="H231" s="61">
        <v>1</v>
      </c>
      <c r="I231" s="61">
        <v>0.65</v>
      </c>
      <c r="J231" s="61" t="s">
        <v>104</v>
      </c>
      <c r="K231" s="61" t="s">
        <v>74</v>
      </c>
      <c r="L231" s="61">
        <v>287400.53100000002</v>
      </c>
      <c r="M231" s="61">
        <v>1</v>
      </c>
      <c r="N231" s="61">
        <v>27394.616999999998</v>
      </c>
      <c r="O231" s="61">
        <v>10.4911315606</v>
      </c>
      <c r="P231" s="61">
        <v>1.24</v>
      </c>
    </row>
    <row r="232" spans="1:19" x14ac:dyDescent="0.2">
      <c r="A232" s="61" t="s">
        <v>259</v>
      </c>
      <c r="F232" s="70">
        <v>0.90848379629629628</v>
      </c>
      <c r="G232" s="61" t="s">
        <v>39</v>
      </c>
      <c r="H232" s="61">
        <v>1</v>
      </c>
      <c r="I232" s="61">
        <v>0.65</v>
      </c>
      <c r="J232" s="61" t="s">
        <v>104</v>
      </c>
      <c r="K232" s="61" t="s">
        <v>74</v>
      </c>
      <c r="L232" s="61">
        <v>207477.32800000001</v>
      </c>
      <c r="M232" s="61">
        <v>1</v>
      </c>
      <c r="N232" s="61">
        <v>30267.17</v>
      </c>
      <c r="O232" s="61">
        <v>6.8548638012999996</v>
      </c>
      <c r="P232" s="61">
        <v>1.24</v>
      </c>
    </row>
    <row r="233" spans="1:19" x14ac:dyDescent="0.2">
      <c r="A233" s="61" t="s">
        <v>260</v>
      </c>
      <c r="F233" s="70">
        <v>0.91035879629629635</v>
      </c>
      <c r="G233" s="61" t="s">
        <v>39</v>
      </c>
      <c r="H233" s="61">
        <v>1</v>
      </c>
      <c r="I233" s="61">
        <v>0.65</v>
      </c>
      <c r="J233" s="61" t="s">
        <v>104</v>
      </c>
      <c r="K233" s="61" t="s">
        <v>74</v>
      </c>
      <c r="L233" s="61">
        <v>198569.391</v>
      </c>
      <c r="M233" s="61">
        <v>1</v>
      </c>
      <c r="N233" s="61">
        <v>30280.355</v>
      </c>
      <c r="O233" s="61">
        <v>6.5576969291999996</v>
      </c>
      <c r="P233" s="61">
        <v>1.24</v>
      </c>
    </row>
    <row r="234" spans="1:19" x14ac:dyDescent="0.2">
      <c r="A234" s="61" t="s">
        <v>261</v>
      </c>
      <c r="F234" s="70">
        <v>0.89474537037037039</v>
      </c>
      <c r="G234" s="61" t="s">
        <v>39</v>
      </c>
      <c r="H234" s="61">
        <v>1</v>
      </c>
      <c r="I234" s="61">
        <v>0.65</v>
      </c>
      <c r="J234" s="61" t="s">
        <v>104</v>
      </c>
      <c r="K234" s="61" t="s">
        <v>74</v>
      </c>
      <c r="L234" s="61">
        <v>365633.65600000002</v>
      </c>
      <c r="M234" s="61">
        <v>1</v>
      </c>
      <c r="N234" s="61">
        <v>28706.175999999999</v>
      </c>
      <c r="O234" s="61">
        <v>12.737107721999999</v>
      </c>
      <c r="P234" s="61">
        <v>1.24</v>
      </c>
    </row>
    <row r="235" spans="1:19" x14ac:dyDescent="0.2">
      <c r="A235" s="61" t="s">
        <v>262</v>
      </c>
      <c r="F235" s="70">
        <v>0.89670138888888884</v>
      </c>
      <c r="G235" s="61" t="s">
        <v>39</v>
      </c>
      <c r="H235" s="61">
        <v>1</v>
      </c>
      <c r="I235" s="61">
        <v>0.65</v>
      </c>
      <c r="J235" s="61" t="s">
        <v>104</v>
      </c>
      <c r="K235" s="61" t="s">
        <v>74</v>
      </c>
      <c r="L235" s="61">
        <v>419509.28100000002</v>
      </c>
      <c r="M235" s="61">
        <v>1</v>
      </c>
      <c r="N235" s="61">
        <v>31963.780999999999</v>
      </c>
      <c r="O235" s="61">
        <v>13.124519937100001</v>
      </c>
      <c r="P235" s="61">
        <v>1.24</v>
      </c>
    </row>
    <row r="236" spans="1:19" x14ac:dyDescent="0.2">
      <c r="A236" s="61" t="s">
        <v>263</v>
      </c>
      <c r="F236" s="70">
        <v>0.89866898148148155</v>
      </c>
      <c r="G236" s="61" t="s">
        <v>39</v>
      </c>
      <c r="H236" s="61">
        <v>1</v>
      </c>
      <c r="I236" s="61">
        <v>0.65</v>
      </c>
      <c r="J236" s="61" t="s">
        <v>104</v>
      </c>
      <c r="K236" s="61" t="s">
        <v>74</v>
      </c>
      <c r="L236" s="61">
        <v>500836.53100000002</v>
      </c>
      <c r="M236" s="61">
        <v>1</v>
      </c>
      <c r="N236" s="61">
        <v>33978.601999999999</v>
      </c>
      <c r="O236" s="61">
        <v>14.7397627189</v>
      </c>
      <c r="P236" s="61">
        <v>1.24</v>
      </c>
    </row>
    <row r="237" spans="1:19" x14ac:dyDescent="0.2">
      <c r="A237" s="61" t="s">
        <v>264</v>
      </c>
      <c r="F237" s="70">
        <v>0.90063657407407405</v>
      </c>
      <c r="G237" s="61" t="s">
        <v>39</v>
      </c>
      <c r="H237" s="61">
        <v>1</v>
      </c>
      <c r="I237" s="61">
        <v>0.65</v>
      </c>
      <c r="J237" s="61" t="s">
        <v>104</v>
      </c>
      <c r="K237" s="61" t="s">
        <v>74</v>
      </c>
      <c r="L237" s="61">
        <v>434242.375</v>
      </c>
      <c r="M237" s="61">
        <v>1</v>
      </c>
      <c r="N237" s="61">
        <v>28253.791000000001</v>
      </c>
      <c r="O237" s="61">
        <v>15.3693490194</v>
      </c>
      <c r="P237" s="61">
        <v>1.24</v>
      </c>
    </row>
    <row r="238" spans="1:19" x14ac:dyDescent="0.2">
      <c r="A238" s="61" t="s">
        <v>102</v>
      </c>
      <c r="F238" s="70">
        <v>7.0289351851851853E-2</v>
      </c>
      <c r="G238" s="61" t="s">
        <v>39</v>
      </c>
      <c r="H238" s="61">
        <v>1</v>
      </c>
      <c r="I238" s="61">
        <v>0.65</v>
      </c>
      <c r="J238" s="61" t="s">
        <v>104</v>
      </c>
      <c r="K238" s="61" t="s">
        <v>74</v>
      </c>
      <c r="L238" s="61">
        <v>34.973999999999997</v>
      </c>
      <c r="M238" s="61">
        <v>1</v>
      </c>
      <c r="N238" s="61">
        <v>21195.699000000001</v>
      </c>
      <c r="O238" s="61">
        <v>1.6500517000000001E-3</v>
      </c>
      <c r="P238" s="61">
        <v>1.26</v>
      </c>
      <c r="R238" s="97"/>
      <c r="S238" s="97"/>
    </row>
    <row r="239" spans="1:19" x14ac:dyDescent="0.2">
      <c r="A239" s="61" t="s">
        <v>103</v>
      </c>
      <c r="F239" s="70">
        <v>6.8333333333333343E-2</v>
      </c>
      <c r="G239" s="61" t="s">
        <v>39</v>
      </c>
      <c r="H239" s="61">
        <v>1</v>
      </c>
      <c r="I239" s="61">
        <v>0.65</v>
      </c>
      <c r="J239" s="61" t="s">
        <v>104</v>
      </c>
      <c r="K239" s="61" t="s">
        <v>74</v>
      </c>
      <c r="L239" s="61">
        <v>1.0149999999999999</v>
      </c>
      <c r="M239" s="61">
        <v>1</v>
      </c>
      <c r="N239" s="61">
        <v>49773.468999999997</v>
      </c>
      <c r="O239" s="61">
        <v>2.0392400000000001E-5</v>
      </c>
      <c r="P239" s="61">
        <v>1.25</v>
      </c>
      <c r="R239" s="97"/>
      <c r="S239" s="97"/>
    </row>
    <row r="240" spans="1:19" x14ac:dyDescent="0.2">
      <c r="B240" s="62"/>
      <c r="C240" s="62"/>
      <c r="D240" s="63"/>
      <c r="L240" s="62"/>
      <c r="N240" s="62"/>
      <c r="O240" s="64"/>
    </row>
    <row r="241" spans="1:15" ht="13.5" thickBot="1" x14ac:dyDescent="0.25">
      <c r="B241" s="62"/>
      <c r="C241" s="62"/>
      <c r="D241" s="63"/>
      <c r="L241" s="62"/>
      <c r="N241" s="62"/>
      <c r="O241" s="64"/>
    </row>
    <row r="242" spans="1:15" ht="13.5" thickBot="1" x14ac:dyDescent="0.25">
      <c r="A242" s="71" t="str">
        <f t="shared" ref="A242:A252" si="48">A229</f>
        <v>SampleName</v>
      </c>
      <c r="B242" s="72" t="str">
        <f t="shared" ref="B242:B252" si="49">L229</f>
        <v>Area</v>
      </c>
      <c r="C242" s="72" t="str">
        <f t="shared" ref="C242:D252" si="50">N229</f>
        <v>ISTD Area</v>
      </c>
      <c r="D242" s="73" t="str">
        <f t="shared" si="50"/>
        <v>ISTDResponseRatio</v>
      </c>
      <c r="E242" s="74" t="s">
        <v>47</v>
      </c>
      <c r="F242" s="74" t="s">
        <v>48</v>
      </c>
      <c r="G242" s="75" t="s">
        <v>49</v>
      </c>
      <c r="L242" s="62"/>
      <c r="N242" s="62"/>
      <c r="O242" s="64"/>
    </row>
    <row r="243" spans="1:15" ht="13.5" thickBot="1" x14ac:dyDescent="0.25">
      <c r="A243" s="76" t="str">
        <f t="shared" si="48"/>
        <v xml:space="preserve">DTXSID5042297_Human_Ref Plasma__1_____XP1-A10_Inj EPA_061820_5uM_121  </v>
      </c>
      <c r="B243" s="77">
        <f t="shared" si="49"/>
        <v>266768.90600000002</v>
      </c>
      <c r="C243" s="77">
        <f t="shared" si="50"/>
        <v>33583.968999999997</v>
      </c>
      <c r="D243" s="78">
        <f t="shared" si="50"/>
        <v>7.9433406457000002</v>
      </c>
      <c r="E243" s="79">
        <f>D243-$E$26</f>
        <v>7.9432698652500004</v>
      </c>
      <c r="F243" s="80">
        <f>AVERAGE($E$17:$E$20)/E247</f>
        <v>0.53462101967856412</v>
      </c>
      <c r="G243" s="81">
        <f>(F243-1+$G$24)/$G$24</f>
        <v>9.8319567629023361E-3</v>
      </c>
      <c r="L243" s="62"/>
      <c r="N243" s="62"/>
      <c r="O243" s="64"/>
    </row>
    <row r="244" spans="1:15" ht="13.5" thickBot="1" x14ac:dyDescent="0.25">
      <c r="A244" s="82" t="str">
        <f t="shared" si="48"/>
        <v xml:space="preserve">DTXSID5042297_Human_Ref Plasma__2_____XP1-B10_Inj EPA_061820_5uM_122  </v>
      </c>
      <c r="B244" s="83">
        <f t="shared" si="49"/>
        <v>287400.53100000002</v>
      </c>
      <c r="C244" s="83">
        <f t="shared" si="50"/>
        <v>27394.616999999998</v>
      </c>
      <c r="D244" s="84">
        <f t="shared" si="50"/>
        <v>10.4911315606</v>
      </c>
      <c r="E244" s="85">
        <f t="shared" ref="E244:E250" si="51">D244-$E$26</f>
        <v>10.491060780149999</v>
      </c>
      <c r="F244" s="86">
        <f t="shared" ref="F244:F246" si="52">AVERAGE($E$17:$E$20)/E248</f>
        <v>0.51883988395236502</v>
      </c>
      <c r="G244" s="81">
        <f t="shared" ref="G244:G246" si="53">(F244-1+$G$24)/$G$24</f>
        <v>-2.3744927760925544E-2</v>
      </c>
      <c r="L244" s="62"/>
      <c r="N244" s="62"/>
      <c r="O244" s="64"/>
    </row>
    <row r="245" spans="1:15" ht="13.5" thickBot="1" x14ac:dyDescent="0.25">
      <c r="A245" s="82" t="str">
        <f t="shared" si="48"/>
        <v xml:space="preserve">DTXSID5042297_Human_Ref Plasma__3_____XP1-A6_Inj EPA_061820_5uM_123  </v>
      </c>
      <c r="B245" s="83">
        <f t="shared" si="49"/>
        <v>207477.32800000001</v>
      </c>
      <c r="C245" s="83">
        <f t="shared" si="50"/>
        <v>30267.17</v>
      </c>
      <c r="D245" s="84">
        <f t="shared" si="50"/>
        <v>6.8548638012999996</v>
      </c>
      <c r="E245" s="85">
        <f t="shared" si="51"/>
        <v>6.8547930208499999</v>
      </c>
      <c r="F245" s="86">
        <f t="shared" si="52"/>
        <v>0.46198303911710348</v>
      </c>
      <c r="G245" s="81">
        <f t="shared" si="53"/>
        <v>-0.14471693804871608</v>
      </c>
      <c r="L245" s="62"/>
      <c r="N245" s="62"/>
      <c r="O245" s="64"/>
    </row>
    <row r="246" spans="1:15" ht="13.5" thickBot="1" x14ac:dyDescent="0.25">
      <c r="A246" s="82" t="str">
        <f t="shared" si="48"/>
        <v xml:space="preserve">DTXSID5042297_Human_Ref Plasma__4_____XP1F15_Inj EPA_061820_5uM_124  </v>
      </c>
      <c r="B246" s="83">
        <f t="shared" si="49"/>
        <v>198569.391</v>
      </c>
      <c r="C246" s="83">
        <f t="shared" si="50"/>
        <v>30280.355</v>
      </c>
      <c r="D246" s="84">
        <f t="shared" si="50"/>
        <v>6.5576969291999996</v>
      </c>
      <c r="E246" s="85">
        <f t="shared" si="51"/>
        <v>6.5576261487499998</v>
      </c>
      <c r="F246" s="87">
        <f t="shared" si="52"/>
        <v>0.44305839034899352</v>
      </c>
      <c r="G246" s="81">
        <f t="shared" si="53"/>
        <v>-0.18498214819363087</v>
      </c>
      <c r="L246" s="62"/>
      <c r="N246" s="62"/>
      <c r="O246" s="64"/>
    </row>
    <row r="247" spans="1:15" ht="13.5" thickBot="1" x14ac:dyDescent="0.25">
      <c r="A247" s="82" t="str">
        <f t="shared" si="48"/>
        <v xml:space="preserve">DTXSID5042297_Human_Plasma__1_____XP1-A10_Inj EPA_061820_5uM_116  </v>
      </c>
      <c r="B247" s="83">
        <f t="shared" si="49"/>
        <v>365633.65600000002</v>
      </c>
      <c r="C247" s="83">
        <f t="shared" si="50"/>
        <v>28706.175999999999</v>
      </c>
      <c r="D247" s="84">
        <f t="shared" si="50"/>
        <v>12.737107721999999</v>
      </c>
      <c r="E247" s="85">
        <f t="shared" si="51"/>
        <v>12.737036941549999</v>
      </c>
      <c r="F247" s="88" t="s">
        <v>50</v>
      </c>
      <c r="G247" s="89" t="s">
        <v>50</v>
      </c>
      <c r="L247" s="62"/>
      <c r="N247" s="62"/>
      <c r="O247" s="64"/>
    </row>
    <row r="248" spans="1:15" ht="13.5" thickBot="1" x14ac:dyDescent="0.25">
      <c r="A248" s="82" t="str">
        <f t="shared" si="48"/>
        <v xml:space="preserve">DTXSID5042297_Human_Plasma__2_____XP1-B10_Inj EPA_061820_5uM_117  </v>
      </c>
      <c r="B248" s="83">
        <f t="shared" si="49"/>
        <v>419509.28100000002</v>
      </c>
      <c r="C248" s="83">
        <f t="shared" si="50"/>
        <v>31963.780999999999</v>
      </c>
      <c r="D248" s="84">
        <f t="shared" si="50"/>
        <v>13.124519937100001</v>
      </c>
      <c r="E248" s="85">
        <f t="shared" si="51"/>
        <v>13.12444915665</v>
      </c>
      <c r="F248" s="90">
        <f>AVERAGE(F243:F246)</f>
        <v>0.48962558327425648</v>
      </c>
      <c r="G248" s="91">
        <f>AVERAGE(G243:G246)</f>
        <v>-8.5903014310092535E-2</v>
      </c>
      <c r="L248" s="62"/>
      <c r="N248" s="62"/>
      <c r="O248" s="64"/>
    </row>
    <row r="249" spans="1:15" ht="13.5" thickBot="1" x14ac:dyDescent="0.25">
      <c r="A249" s="82" t="str">
        <f t="shared" si="48"/>
        <v xml:space="preserve">DTXSID5042297_Human_Plasma__3_____XP1-A6_Inj EPA_061820_5uM_118  </v>
      </c>
      <c r="B249" s="83">
        <f t="shared" si="49"/>
        <v>500836.53100000002</v>
      </c>
      <c r="C249" s="83">
        <f t="shared" si="50"/>
        <v>33978.601999999999</v>
      </c>
      <c r="D249" s="84">
        <f t="shared" si="50"/>
        <v>14.7397627189</v>
      </c>
      <c r="E249" s="85">
        <f t="shared" si="51"/>
        <v>14.739691938449999</v>
      </c>
      <c r="L249" s="62"/>
      <c r="N249" s="62"/>
      <c r="O249" s="64"/>
    </row>
    <row r="250" spans="1:15" ht="13.5" thickBot="1" x14ac:dyDescent="0.25">
      <c r="A250" s="82" t="str">
        <f t="shared" si="48"/>
        <v xml:space="preserve">DTXSID5042297_Human_Plasma__4_____XP1F15_Inj EPA_061820_5uM_119  </v>
      </c>
      <c r="B250" s="83">
        <f t="shared" si="49"/>
        <v>434242.375</v>
      </c>
      <c r="C250" s="83">
        <f t="shared" si="50"/>
        <v>28253.791000000001</v>
      </c>
      <c r="D250" s="84">
        <f t="shared" si="50"/>
        <v>15.3693490194</v>
      </c>
      <c r="E250" s="85">
        <f t="shared" si="51"/>
        <v>15.369278238949999</v>
      </c>
      <c r="F250" s="88" t="s">
        <v>51</v>
      </c>
      <c r="G250" s="75">
        <v>0.47</v>
      </c>
      <c r="L250" s="62"/>
      <c r="N250" s="62"/>
      <c r="O250" s="64"/>
    </row>
    <row r="251" spans="1:15" x14ac:dyDescent="0.2">
      <c r="A251" s="82" t="str">
        <f t="shared" si="48"/>
        <v>BLANK_Human___1_____X_Inj EPA_062220_5uM_set2</v>
      </c>
      <c r="B251" s="83">
        <f t="shared" si="49"/>
        <v>34.973999999999997</v>
      </c>
      <c r="C251" s="83">
        <f t="shared" si="50"/>
        <v>21195.699000000001</v>
      </c>
      <c r="D251" s="84">
        <f t="shared" si="50"/>
        <v>1.6500517000000001E-3</v>
      </c>
      <c r="E251" s="85"/>
      <c r="K251" s="92"/>
      <c r="L251" s="62"/>
      <c r="N251" s="62"/>
      <c r="O251" s="64"/>
    </row>
    <row r="252" spans="1:15" ht="13.5" thickBot="1" x14ac:dyDescent="0.25">
      <c r="A252" s="93" t="str">
        <f t="shared" si="48"/>
        <v xml:space="preserve">BLANK_Human___1_____X_Inj EPA_062220_5uM_set2 </v>
      </c>
      <c r="B252" s="94">
        <f t="shared" si="49"/>
        <v>1.0149999999999999</v>
      </c>
      <c r="C252" s="94">
        <f t="shared" si="50"/>
        <v>49773.468999999997</v>
      </c>
      <c r="D252" s="95">
        <f t="shared" si="50"/>
        <v>2.0392400000000001E-5</v>
      </c>
      <c r="E252" s="96">
        <f>AVERAGE(D251:D252)</f>
        <v>8.3522205000000006E-4</v>
      </c>
      <c r="L252" s="62"/>
      <c r="N252" s="62"/>
      <c r="O252" s="64"/>
    </row>
    <row r="257" spans="1:19" ht="13.5" thickBot="1" x14ac:dyDescent="0.25">
      <c r="A257" s="65" t="s">
        <v>53</v>
      </c>
      <c r="B257" s="66" t="s">
        <v>54</v>
      </c>
      <c r="C257" s="66" t="s">
        <v>55</v>
      </c>
      <c r="D257" s="67" t="s">
        <v>56</v>
      </c>
      <c r="E257" s="65" t="s">
        <v>57</v>
      </c>
      <c r="F257" s="65" t="s">
        <v>58</v>
      </c>
      <c r="G257" s="65" t="s">
        <v>59</v>
      </c>
      <c r="H257" s="65" t="s">
        <v>60</v>
      </c>
      <c r="I257" s="65" t="s">
        <v>61</v>
      </c>
      <c r="J257" s="65" t="s">
        <v>62</v>
      </c>
      <c r="K257" s="65" t="s">
        <v>63</v>
      </c>
      <c r="L257" s="66" t="s">
        <v>64</v>
      </c>
      <c r="M257" s="68" t="s">
        <v>65</v>
      </c>
      <c r="N257" s="66" t="s">
        <v>66</v>
      </c>
      <c r="O257" s="69" t="s">
        <v>67</v>
      </c>
      <c r="P257" s="65" t="s">
        <v>68</v>
      </c>
      <c r="Q257" s="65" t="s">
        <v>69</v>
      </c>
      <c r="R257" s="65" t="s">
        <v>70</v>
      </c>
      <c r="S257" s="65" t="s">
        <v>71</v>
      </c>
    </row>
    <row r="258" spans="1:19" x14ac:dyDescent="0.2">
      <c r="A258" s="61" t="s">
        <v>265</v>
      </c>
      <c r="F258" s="70">
        <v>0.9259722222222222</v>
      </c>
      <c r="G258" s="61" t="s">
        <v>40</v>
      </c>
      <c r="H258" s="61">
        <v>1</v>
      </c>
      <c r="I258" s="61">
        <v>0.65</v>
      </c>
      <c r="J258" s="61" t="s">
        <v>105</v>
      </c>
      <c r="K258" s="61" t="s">
        <v>74</v>
      </c>
      <c r="L258" s="61">
        <v>1116385.75</v>
      </c>
      <c r="M258" s="61">
        <v>1</v>
      </c>
      <c r="N258" s="61">
        <v>31222.094000000001</v>
      </c>
      <c r="O258" s="61">
        <v>35.756274066700001</v>
      </c>
      <c r="P258" s="61">
        <v>0.71</v>
      </c>
    </row>
    <row r="259" spans="1:19" x14ac:dyDescent="0.2">
      <c r="A259" s="61" t="s">
        <v>266</v>
      </c>
      <c r="F259" s="70">
        <v>0.92793981481481491</v>
      </c>
      <c r="G259" s="61" t="s">
        <v>40</v>
      </c>
      <c r="H259" s="61">
        <v>1</v>
      </c>
      <c r="I259" s="61">
        <v>0.65</v>
      </c>
      <c r="J259" s="61" t="s">
        <v>105</v>
      </c>
      <c r="K259" s="61" t="s">
        <v>74</v>
      </c>
      <c r="L259" s="61">
        <v>1026488.313</v>
      </c>
      <c r="M259" s="61">
        <v>1</v>
      </c>
      <c r="N259" s="61">
        <v>29037.98</v>
      </c>
      <c r="O259" s="61">
        <v>35.349852606799999</v>
      </c>
      <c r="P259" s="61">
        <v>0.71</v>
      </c>
    </row>
    <row r="260" spans="1:19" x14ac:dyDescent="0.2">
      <c r="A260" s="61" t="s">
        <v>267</v>
      </c>
      <c r="F260" s="70">
        <v>0.9299074074074074</v>
      </c>
      <c r="G260" s="61" t="s">
        <v>40</v>
      </c>
      <c r="H260" s="61">
        <v>1</v>
      </c>
      <c r="I260" s="61">
        <v>0.65</v>
      </c>
      <c r="J260" s="61" t="s">
        <v>105</v>
      </c>
      <c r="K260" s="61" t="s">
        <v>74</v>
      </c>
      <c r="L260" s="61">
        <v>673930.18799999997</v>
      </c>
      <c r="M260" s="61">
        <v>1</v>
      </c>
      <c r="N260" s="61">
        <v>20085.921999999999</v>
      </c>
      <c r="O260" s="61">
        <v>33.552365084400002</v>
      </c>
      <c r="P260" s="61">
        <v>0.71</v>
      </c>
    </row>
    <row r="261" spans="1:19" x14ac:dyDescent="0.2">
      <c r="A261" s="61" t="s">
        <v>268</v>
      </c>
      <c r="F261" s="70">
        <v>0.9318749999999999</v>
      </c>
      <c r="G261" s="61" t="s">
        <v>40</v>
      </c>
      <c r="H261" s="61">
        <v>1</v>
      </c>
      <c r="I261" s="61">
        <v>0.65</v>
      </c>
      <c r="J261" s="61" t="s">
        <v>105</v>
      </c>
      <c r="K261" s="61" t="s">
        <v>74</v>
      </c>
      <c r="L261" s="61">
        <v>580018.31299999997</v>
      </c>
      <c r="M261" s="61">
        <v>1</v>
      </c>
      <c r="N261" s="61">
        <v>15303.733</v>
      </c>
      <c r="O261" s="61">
        <v>37.9004464466</v>
      </c>
      <c r="P261" s="61">
        <v>0.71</v>
      </c>
    </row>
    <row r="262" spans="1:19" x14ac:dyDescent="0.2">
      <c r="A262" s="61" t="s">
        <v>269</v>
      </c>
      <c r="F262" s="70">
        <v>0.9162499999999999</v>
      </c>
      <c r="G262" s="61" t="s">
        <v>40</v>
      </c>
      <c r="H262" s="61">
        <v>1</v>
      </c>
      <c r="I262" s="61">
        <v>0.65</v>
      </c>
      <c r="J262" s="61" t="s">
        <v>105</v>
      </c>
      <c r="K262" s="61" t="s">
        <v>74</v>
      </c>
      <c r="L262" s="61">
        <v>1854754.5</v>
      </c>
      <c r="M262" s="61">
        <v>1</v>
      </c>
      <c r="N262" s="61">
        <v>36664.453000000001</v>
      </c>
      <c r="O262" s="61">
        <v>50.587267727700002</v>
      </c>
      <c r="P262" s="61">
        <v>0.71</v>
      </c>
    </row>
    <row r="263" spans="1:19" x14ac:dyDescent="0.2">
      <c r="A263" s="61" t="s">
        <v>270</v>
      </c>
      <c r="F263" s="70">
        <v>0.91821759259259261</v>
      </c>
      <c r="G263" s="61" t="s">
        <v>40</v>
      </c>
      <c r="H263" s="61">
        <v>1</v>
      </c>
      <c r="I263" s="61">
        <v>0.65</v>
      </c>
      <c r="J263" s="61" t="s">
        <v>105</v>
      </c>
      <c r="K263" s="61" t="s">
        <v>74</v>
      </c>
      <c r="L263" s="61">
        <v>746636.56299999997</v>
      </c>
      <c r="M263" s="61">
        <v>1</v>
      </c>
      <c r="N263" s="61">
        <v>15034.102000000001</v>
      </c>
      <c r="O263" s="61">
        <v>49.662864000799999</v>
      </c>
      <c r="P263" s="61">
        <v>0.71</v>
      </c>
    </row>
    <row r="264" spans="1:19" x14ac:dyDescent="0.2">
      <c r="A264" s="61" t="s">
        <v>271</v>
      </c>
      <c r="F264" s="70">
        <v>0.92018518518518511</v>
      </c>
      <c r="G264" s="61" t="s">
        <v>40</v>
      </c>
      <c r="H264" s="61">
        <v>1</v>
      </c>
      <c r="I264" s="61">
        <v>0.66</v>
      </c>
      <c r="J264" s="61" t="s">
        <v>105</v>
      </c>
      <c r="K264" s="61" t="s">
        <v>74</v>
      </c>
      <c r="L264" s="61">
        <v>184042.859</v>
      </c>
      <c r="M264" s="61">
        <v>1</v>
      </c>
      <c r="N264" s="61">
        <v>41193.370999999999</v>
      </c>
      <c r="O264" s="61">
        <v>4.4677785414000004</v>
      </c>
      <c r="P264" s="61">
        <v>0.71</v>
      </c>
    </row>
    <row r="265" spans="1:19" x14ac:dyDescent="0.2">
      <c r="A265" s="61" t="s">
        <v>272</v>
      </c>
      <c r="F265" s="70">
        <v>0.92215277777777782</v>
      </c>
      <c r="G265" s="61" t="s">
        <v>40</v>
      </c>
      <c r="H265" s="61">
        <v>1</v>
      </c>
      <c r="I265" s="61">
        <v>0.65</v>
      </c>
      <c r="J265" s="61" t="s">
        <v>105</v>
      </c>
      <c r="K265" s="61" t="s">
        <v>74</v>
      </c>
      <c r="L265" s="61">
        <v>1825232.875</v>
      </c>
      <c r="M265" s="61">
        <v>1</v>
      </c>
      <c r="N265" s="61">
        <v>30004.934000000001</v>
      </c>
      <c r="O265" s="61">
        <v>60.8310911465</v>
      </c>
      <c r="P265" s="61">
        <v>0.71</v>
      </c>
    </row>
    <row r="266" spans="1:19" x14ac:dyDescent="0.2">
      <c r="A266" s="61" t="s">
        <v>102</v>
      </c>
      <c r="F266" s="70">
        <v>7.0289351851851853E-2</v>
      </c>
      <c r="G266" s="61" t="s">
        <v>40</v>
      </c>
      <c r="H266" s="61">
        <v>1</v>
      </c>
      <c r="I266" s="61">
        <v>0.65</v>
      </c>
      <c r="J266" s="61" t="s">
        <v>105</v>
      </c>
      <c r="K266" s="61" t="s">
        <v>74</v>
      </c>
      <c r="L266" s="61">
        <v>118.255</v>
      </c>
      <c r="M266" s="61">
        <v>1</v>
      </c>
      <c r="N266" s="61">
        <v>21195.699000000001</v>
      </c>
      <c r="O266" s="61">
        <v>5.5791979E-3</v>
      </c>
      <c r="P266" s="61">
        <v>0.71</v>
      </c>
      <c r="R266" s="97"/>
      <c r="S266" s="97"/>
    </row>
    <row r="267" spans="1:19" x14ac:dyDescent="0.2">
      <c r="A267" s="61" t="s">
        <v>103</v>
      </c>
      <c r="F267" s="70">
        <v>6.8333333333333343E-2</v>
      </c>
      <c r="G267" s="61" t="s">
        <v>40</v>
      </c>
      <c r="H267" s="61">
        <v>1</v>
      </c>
      <c r="I267" s="61">
        <v>0.65</v>
      </c>
      <c r="J267" s="61" t="s">
        <v>105</v>
      </c>
      <c r="K267" s="61" t="s">
        <v>74</v>
      </c>
      <c r="L267" s="61">
        <v>267.32</v>
      </c>
      <c r="M267" s="61">
        <v>1</v>
      </c>
      <c r="N267" s="61">
        <v>49773.468999999997</v>
      </c>
      <c r="O267" s="61">
        <v>5.3707327000000003E-3</v>
      </c>
      <c r="P267" s="61">
        <v>0.71</v>
      </c>
      <c r="R267" s="97"/>
      <c r="S267" s="97"/>
    </row>
    <row r="268" spans="1:19" x14ac:dyDescent="0.2">
      <c r="B268" s="62"/>
      <c r="C268" s="62"/>
      <c r="D268" s="63"/>
      <c r="L268" s="62"/>
      <c r="N268" s="62"/>
      <c r="O268" s="64"/>
    </row>
    <row r="269" spans="1:19" ht="13.5" thickBot="1" x14ac:dyDescent="0.25">
      <c r="B269" s="62"/>
      <c r="C269" s="62"/>
      <c r="D269" s="63"/>
      <c r="L269" s="62"/>
      <c r="N269" s="62"/>
      <c r="O269" s="64"/>
    </row>
    <row r="270" spans="1:19" ht="13.5" thickBot="1" x14ac:dyDescent="0.25">
      <c r="A270" s="71" t="str">
        <f>A257</f>
        <v>SampleName</v>
      </c>
      <c r="B270" s="72" t="str">
        <f>L257</f>
        <v>Area</v>
      </c>
      <c r="C270" s="72" t="str">
        <f>N257</f>
        <v>ISTD Area</v>
      </c>
      <c r="D270" s="73" t="str">
        <f>O257</f>
        <v>ISTDResponseRatio</v>
      </c>
      <c r="E270" s="74" t="s">
        <v>47</v>
      </c>
      <c r="F270" s="74" t="s">
        <v>48</v>
      </c>
      <c r="G270" s="75" t="s">
        <v>49</v>
      </c>
      <c r="L270" s="62"/>
      <c r="N270" s="62"/>
      <c r="O270" s="64"/>
    </row>
    <row r="271" spans="1:19" ht="13.5" thickBot="1" x14ac:dyDescent="0.25">
      <c r="A271" s="76" t="str">
        <f t="shared" ref="A271:A280" si="54">A258</f>
        <v xml:space="preserve">DTXSID6047313_Human_Ref Plasma__1_____XP1-A10_Inj EPA_061820_5uM_132  </v>
      </c>
      <c r="B271" s="77">
        <f t="shared" ref="B271:B280" si="55">L258</f>
        <v>1116385.75</v>
      </c>
      <c r="C271" s="77">
        <f t="shared" ref="C271:D280" si="56">N258</f>
        <v>31222.094000000001</v>
      </c>
      <c r="D271" s="78">
        <f t="shared" si="56"/>
        <v>35.756274066700001</v>
      </c>
      <c r="E271" s="79">
        <f>D271-$E$26</f>
        <v>35.756203286249999</v>
      </c>
      <c r="F271" s="80">
        <f>AVERAGE($E$17:$E$20)/E275</f>
        <v>0.1346089146721377</v>
      </c>
      <c r="G271" s="81">
        <f>(F271-1+$G$24)/$G$24</f>
        <v>-0.84125762835715401</v>
      </c>
      <c r="L271" s="62"/>
      <c r="N271" s="62"/>
      <c r="O271" s="64"/>
    </row>
    <row r="272" spans="1:19" ht="13.5" thickBot="1" x14ac:dyDescent="0.25">
      <c r="A272" s="82" t="str">
        <f t="shared" si="54"/>
        <v xml:space="preserve">DTXSID6047313_Human_Ref Plasma__2_____XP1-B10_Inj EPA_061820_5uM_133  </v>
      </c>
      <c r="B272" s="83">
        <f t="shared" si="55"/>
        <v>1026488.313</v>
      </c>
      <c r="C272" s="83">
        <f t="shared" si="56"/>
        <v>29037.98</v>
      </c>
      <c r="D272" s="84">
        <f t="shared" si="56"/>
        <v>35.349852606799999</v>
      </c>
      <c r="E272" s="85">
        <f t="shared" ref="E272:E278" si="57">D272-$E$26</f>
        <v>35.349781826349997</v>
      </c>
      <c r="F272" s="86">
        <f t="shared" ref="F272:F274" si="58">AVERAGE($E$17:$E$20)/E276</f>
        <v>0.13711447213937056</v>
      </c>
      <c r="G272" s="81">
        <f t="shared" ref="G272:G274" si="59">(F272-1+$G$24)/$G$24</f>
        <v>-0.83592665502261598</v>
      </c>
      <c r="L272" s="62"/>
      <c r="N272" s="62"/>
      <c r="O272" s="64"/>
    </row>
    <row r="273" spans="1:19" ht="13.5" thickBot="1" x14ac:dyDescent="0.25">
      <c r="A273" s="82" t="str">
        <f t="shared" si="54"/>
        <v xml:space="preserve">DTXSID6047313_Human_Ref Plasma__3_____XP1-A6_Inj EPA_061820_5uM_134  </v>
      </c>
      <c r="B273" s="83">
        <f t="shared" si="55"/>
        <v>673930.18799999997</v>
      </c>
      <c r="C273" s="83">
        <f t="shared" si="56"/>
        <v>20085.921999999999</v>
      </c>
      <c r="D273" s="84">
        <f t="shared" si="56"/>
        <v>33.552365084400002</v>
      </c>
      <c r="E273" s="85">
        <f t="shared" si="57"/>
        <v>33.552294303949999</v>
      </c>
      <c r="F273" s="86">
        <f t="shared" si="58"/>
        <v>1.5241569148486673</v>
      </c>
      <c r="G273" s="81">
        <f t="shared" si="59"/>
        <v>2.1152274784014198</v>
      </c>
      <c r="L273" s="62"/>
      <c r="N273" s="62"/>
      <c r="O273" s="64"/>
    </row>
    <row r="274" spans="1:19" ht="13.5" thickBot="1" x14ac:dyDescent="0.25">
      <c r="A274" s="82" t="str">
        <f t="shared" si="54"/>
        <v xml:space="preserve">DTXSID6047313_Human_Ref Plasma__4_____XP1F15_Inj EPA_061820_5uM_135  </v>
      </c>
      <c r="B274" s="83">
        <f t="shared" si="55"/>
        <v>580018.31299999997</v>
      </c>
      <c r="C274" s="83">
        <f t="shared" si="56"/>
        <v>15303.733</v>
      </c>
      <c r="D274" s="84">
        <f t="shared" si="56"/>
        <v>37.9004464466</v>
      </c>
      <c r="E274" s="85">
        <f t="shared" si="57"/>
        <v>37.900375666149998</v>
      </c>
      <c r="F274" s="87">
        <f t="shared" si="58"/>
        <v>0.11194103989048651</v>
      </c>
      <c r="G274" s="81">
        <f t="shared" si="59"/>
        <v>-0.8894871491691777</v>
      </c>
      <c r="L274" s="62"/>
      <c r="N274" s="62"/>
      <c r="O274" s="64"/>
    </row>
    <row r="275" spans="1:19" ht="13.5" thickBot="1" x14ac:dyDescent="0.25">
      <c r="A275" s="82" t="str">
        <f t="shared" si="54"/>
        <v xml:space="preserve">DTXSID6047313_Human_Plasma__1_____XP1-A10_Inj EPA_061820_5uM_127  </v>
      </c>
      <c r="B275" s="83">
        <f t="shared" si="55"/>
        <v>1854754.5</v>
      </c>
      <c r="C275" s="83">
        <f t="shared" si="56"/>
        <v>36664.453000000001</v>
      </c>
      <c r="D275" s="84">
        <f>O262</f>
        <v>50.587267727700002</v>
      </c>
      <c r="E275" s="85">
        <f t="shared" si="57"/>
        <v>50.58719694725</v>
      </c>
      <c r="F275" s="88" t="s">
        <v>50</v>
      </c>
      <c r="G275" s="89" t="s">
        <v>50</v>
      </c>
      <c r="L275" s="62"/>
      <c r="N275" s="62"/>
      <c r="O275" s="64"/>
    </row>
    <row r="276" spans="1:19" ht="13.5" thickBot="1" x14ac:dyDescent="0.25">
      <c r="A276" s="82" t="str">
        <f t="shared" si="54"/>
        <v xml:space="preserve">DTXSID6047313_Human_Plasma__2_____XP1-B10_Inj EPA_061820_5uM_128  </v>
      </c>
      <c r="B276" s="83">
        <f t="shared" si="55"/>
        <v>746636.56299999997</v>
      </c>
      <c r="C276" s="83">
        <f t="shared" si="56"/>
        <v>15034.102000000001</v>
      </c>
      <c r="D276" s="84">
        <f t="shared" si="56"/>
        <v>49.662864000799999</v>
      </c>
      <c r="E276" s="85">
        <f t="shared" si="57"/>
        <v>49.662793220349997</v>
      </c>
      <c r="F276" s="90">
        <f>AVERAGE(F271:F274)</f>
        <v>0.47695533538766555</v>
      </c>
      <c r="G276" s="91">
        <f>AVERAGE(G271, G273:G274)</f>
        <v>0.12816090029169602</v>
      </c>
      <c r="L276" s="62"/>
      <c r="N276" s="62"/>
      <c r="O276" s="64"/>
    </row>
    <row r="277" spans="1:19" ht="13.5" thickBot="1" x14ac:dyDescent="0.25">
      <c r="A277" s="82" t="str">
        <f t="shared" si="54"/>
        <v xml:space="preserve">DTXSID6047313_Human_Plasma__3_____XP1-A6_Inj EPA_061820_5uM_129  </v>
      </c>
      <c r="B277" s="83">
        <f t="shared" si="55"/>
        <v>184042.859</v>
      </c>
      <c r="C277" s="83">
        <f t="shared" si="56"/>
        <v>41193.370999999999</v>
      </c>
      <c r="D277" s="84">
        <f t="shared" si="56"/>
        <v>4.4677785414000004</v>
      </c>
      <c r="E277" s="85">
        <f t="shared" si="57"/>
        <v>4.4677077609500007</v>
      </c>
      <c r="L277" s="62"/>
      <c r="N277" s="62"/>
      <c r="O277" s="64"/>
    </row>
    <row r="278" spans="1:19" ht="13.5" thickBot="1" x14ac:dyDescent="0.25">
      <c r="A278" s="82" t="str">
        <f t="shared" si="54"/>
        <v xml:space="preserve">DTXSID6047313_Human_Plasma__4_____XP1F15_Inj EPA_061820_5uM_130  </v>
      </c>
      <c r="B278" s="83">
        <f t="shared" si="55"/>
        <v>1825232.875</v>
      </c>
      <c r="C278" s="83">
        <f t="shared" si="56"/>
        <v>30004.934000000001</v>
      </c>
      <c r="D278" s="84">
        <f t="shared" si="56"/>
        <v>60.8310911465</v>
      </c>
      <c r="E278" s="85">
        <f t="shared" si="57"/>
        <v>60.831020366049998</v>
      </c>
      <c r="F278" s="88" t="s">
        <v>51</v>
      </c>
      <c r="G278" s="75">
        <v>0.47</v>
      </c>
      <c r="L278" s="62"/>
      <c r="N278" s="62"/>
      <c r="O278" s="64"/>
    </row>
    <row r="279" spans="1:19" x14ac:dyDescent="0.2">
      <c r="A279" s="82" t="str">
        <f t="shared" si="54"/>
        <v>BLANK_Human___1_____X_Inj EPA_062220_5uM_set2</v>
      </c>
      <c r="B279" s="84">
        <f>L266</f>
        <v>118.255</v>
      </c>
      <c r="C279" s="83">
        <f t="shared" si="56"/>
        <v>21195.699000000001</v>
      </c>
      <c r="D279" s="84">
        <f>O266</f>
        <v>5.5791979E-3</v>
      </c>
      <c r="E279" s="85"/>
      <c r="L279" s="62"/>
      <c r="N279" s="62"/>
      <c r="O279" s="64"/>
    </row>
    <row r="280" spans="1:19" ht="13.5" thickBot="1" x14ac:dyDescent="0.25">
      <c r="A280" s="93" t="str">
        <f t="shared" si="54"/>
        <v xml:space="preserve">BLANK_Human___1_____X_Inj EPA_062220_5uM_set2 </v>
      </c>
      <c r="B280" s="95">
        <f t="shared" si="55"/>
        <v>267.32</v>
      </c>
      <c r="C280" s="94">
        <f t="shared" si="56"/>
        <v>49773.468999999997</v>
      </c>
      <c r="D280" s="95">
        <f t="shared" si="56"/>
        <v>5.3707327000000003E-3</v>
      </c>
      <c r="E280" s="96">
        <f>AVERAGE(D279:D280)</f>
        <v>5.4749653000000006E-3</v>
      </c>
      <c r="L280" s="62"/>
      <c r="N280" s="62"/>
      <c r="O280" s="64"/>
    </row>
    <row r="281" spans="1:19" x14ac:dyDescent="0.2">
      <c r="B281" s="62"/>
      <c r="C281" s="62"/>
      <c r="D281" s="63"/>
      <c r="L281" s="62"/>
      <c r="N281" s="62"/>
      <c r="O281" s="64"/>
    </row>
    <row r="285" spans="1:19" ht="13.5" thickBot="1" x14ac:dyDescent="0.25">
      <c r="A285" s="65" t="s">
        <v>53</v>
      </c>
      <c r="B285" s="66" t="s">
        <v>54</v>
      </c>
      <c r="C285" s="66" t="s">
        <v>55</v>
      </c>
      <c r="D285" s="67" t="s">
        <v>56</v>
      </c>
      <c r="E285" s="65" t="s">
        <v>57</v>
      </c>
      <c r="F285" s="65" t="s">
        <v>58</v>
      </c>
      <c r="G285" s="65" t="s">
        <v>59</v>
      </c>
      <c r="H285" s="65" t="s">
        <v>60</v>
      </c>
      <c r="I285" s="65" t="s">
        <v>61</v>
      </c>
      <c r="J285" s="65" t="s">
        <v>62</v>
      </c>
      <c r="K285" s="65" t="s">
        <v>63</v>
      </c>
      <c r="L285" s="66" t="s">
        <v>64</v>
      </c>
      <c r="M285" s="68" t="s">
        <v>65</v>
      </c>
      <c r="N285" s="66" t="s">
        <v>66</v>
      </c>
      <c r="O285" s="69" t="s">
        <v>67</v>
      </c>
      <c r="P285" s="65" t="s">
        <v>68</v>
      </c>
      <c r="Q285" s="65" t="s">
        <v>69</v>
      </c>
      <c r="R285" s="65" t="s">
        <v>70</v>
      </c>
      <c r="S285" s="65" t="s">
        <v>71</v>
      </c>
    </row>
    <row r="286" spans="1:19" x14ac:dyDescent="0.2">
      <c r="A286" s="61" t="s">
        <v>289</v>
      </c>
      <c r="F286" s="70">
        <v>0.96909722222222217</v>
      </c>
      <c r="G286" s="61" t="s">
        <v>41</v>
      </c>
      <c r="H286" s="61">
        <v>1</v>
      </c>
      <c r="I286" s="61">
        <v>0.65</v>
      </c>
      <c r="J286" s="61" t="s">
        <v>106</v>
      </c>
      <c r="K286" s="61" t="s">
        <v>74</v>
      </c>
      <c r="L286" s="61">
        <v>50558.972999999998</v>
      </c>
      <c r="M286" s="61">
        <v>1</v>
      </c>
      <c r="N286" s="61">
        <v>26029.77</v>
      </c>
      <c r="O286" s="61">
        <v>1.9423518917</v>
      </c>
      <c r="P286" s="61">
        <v>0.61</v>
      </c>
    </row>
    <row r="287" spans="1:19" x14ac:dyDescent="0.2">
      <c r="A287" s="61" t="s">
        <v>290</v>
      </c>
      <c r="F287" s="70">
        <v>0.97106481481481488</v>
      </c>
      <c r="G287" s="61" t="s">
        <v>41</v>
      </c>
      <c r="H287" s="61">
        <v>1</v>
      </c>
      <c r="I287" s="61">
        <v>0.66</v>
      </c>
      <c r="J287" s="61" t="s">
        <v>106</v>
      </c>
      <c r="K287" s="61" t="s">
        <v>74</v>
      </c>
      <c r="L287" s="61">
        <v>46197.866999999998</v>
      </c>
      <c r="M287" s="61">
        <v>1</v>
      </c>
      <c r="N287" s="61">
        <v>23875.99</v>
      </c>
      <c r="O287" s="61">
        <v>1.9349089608000001</v>
      </c>
      <c r="P287" s="61">
        <v>0.61</v>
      </c>
    </row>
    <row r="288" spans="1:19" x14ac:dyDescent="0.2">
      <c r="A288" s="61" t="s">
        <v>291</v>
      </c>
      <c r="F288" s="70">
        <v>0.97302083333333333</v>
      </c>
      <c r="G288" s="61" t="s">
        <v>41</v>
      </c>
      <c r="H288" s="61">
        <v>1</v>
      </c>
      <c r="I288" s="61">
        <v>0.65</v>
      </c>
      <c r="J288" s="61" t="s">
        <v>106</v>
      </c>
      <c r="K288" s="61" t="s">
        <v>74</v>
      </c>
      <c r="L288" s="61">
        <v>35043.086000000003</v>
      </c>
      <c r="M288" s="61">
        <v>1</v>
      </c>
      <c r="N288" s="61">
        <v>13757.838</v>
      </c>
      <c r="O288" s="61">
        <v>2.5471361125</v>
      </c>
      <c r="P288" s="61">
        <v>0.61</v>
      </c>
    </row>
    <row r="289" spans="1:19" x14ac:dyDescent="0.2">
      <c r="A289" s="61" t="s">
        <v>292</v>
      </c>
      <c r="F289" s="70">
        <v>0.97498842592592594</v>
      </c>
      <c r="G289" s="61" t="s">
        <v>41</v>
      </c>
      <c r="H289" s="61">
        <v>1</v>
      </c>
      <c r="I289" s="61">
        <v>0.65</v>
      </c>
      <c r="J289" s="61" t="s">
        <v>106</v>
      </c>
      <c r="K289" s="61" t="s">
        <v>74</v>
      </c>
      <c r="L289" s="61">
        <v>47507.5</v>
      </c>
      <c r="M289" s="61">
        <v>1</v>
      </c>
      <c r="N289" s="61">
        <v>25005.344000000001</v>
      </c>
      <c r="O289" s="61">
        <v>1.8998938786999999</v>
      </c>
      <c r="P289" s="61">
        <v>0.61</v>
      </c>
    </row>
    <row r="290" spans="1:19" x14ac:dyDescent="0.2">
      <c r="A290" s="61" t="s">
        <v>293</v>
      </c>
      <c r="F290" s="70">
        <v>0.95937499999999998</v>
      </c>
      <c r="G290" s="61" t="s">
        <v>41</v>
      </c>
      <c r="H290" s="61">
        <v>1</v>
      </c>
      <c r="I290" s="61">
        <v>0.65</v>
      </c>
      <c r="J290" s="61" t="s">
        <v>106</v>
      </c>
      <c r="K290" s="61" t="s">
        <v>74</v>
      </c>
      <c r="L290" s="61">
        <v>68442.929999999993</v>
      </c>
      <c r="M290" s="61">
        <v>1</v>
      </c>
      <c r="N290" s="61">
        <v>32470.636999999999</v>
      </c>
      <c r="O290" s="61">
        <v>2.1078406931</v>
      </c>
      <c r="P290" s="61">
        <v>0.61</v>
      </c>
    </row>
    <row r="291" spans="1:19" x14ac:dyDescent="0.2">
      <c r="A291" s="61" t="s">
        <v>294</v>
      </c>
      <c r="F291" s="70">
        <v>0.96133101851851854</v>
      </c>
      <c r="G291" s="61" t="s">
        <v>41</v>
      </c>
      <c r="H291" s="61">
        <v>1</v>
      </c>
      <c r="I291" s="61">
        <v>0.65</v>
      </c>
      <c r="J291" s="61" t="s">
        <v>106</v>
      </c>
      <c r="K291" s="61" t="s">
        <v>74</v>
      </c>
      <c r="L291" s="61">
        <v>65109.855000000003</v>
      </c>
      <c r="M291" s="61">
        <v>1</v>
      </c>
      <c r="N291" s="61">
        <v>26634.346000000001</v>
      </c>
      <c r="O291" s="61">
        <v>2.4445824576000001</v>
      </c>
      <c r="P291" s="61">
        <v>0.61</v>
      </c>
    </row>
    <row r="292" spans="1:19" x14ac:dyDescent="0.2">
      <c r="A292" s="61" t="s">
        <v>295</v>
      </c>
      <c r="F292" s="70">
        <v>0.96329861111111115</v>
      </c>
      <c r="G292" s="61" t="s">
        <v>41</v>
      </c>
      <c r="H292" s="61">
        <v>1</v>
      </c>
      <c r="I292" s="61">
        <v>0.65</v>
      </c>
      <c r="J292" s="61" t="s">
        <v>106</v>
      </c>
      <c r="K292" s="61" t="s">
        <v>74</v>
      </c>
      <c r="L292" s="61">
        <v>61424.245999999999</v>
      </c>
      <c r="M292" s="61">
        <v>1</v>
      </c>
      <c r="N292" s="61">
        <v>28726.062999999998</v>
      </c>
      <c r="O292" s="61">
        <v>2.1382758228999998</v>
      </c>
      <c r="P292" s="61">
        <v>0.61</v>
      </c>
    </row>
    <row r="293" spans="1:19" x14ac:dyDescent="0.2">
      <c r="A293" s="61" t="s">
        <v>296</v>
      </c>
      <c r="F293" s="70">
        <v>0.96526620370370375</v>
      </c>
      <c r="G293" s="61" t="s">
        <v>41</v>
      </c>
      <c r="H293" s="61">
        <v>1</v>
      </c>
      <c r="I293" s="61">
        <v>0.65</v>
      </c>
      <c r="J293" s="61" t="s">
        <v>106</v>
      </c>
      <c r="K293" s="61" t="s">
        <v>74</v>
      </c>
      <c r="L293" s="61">
        <v>58379.379000000001</v>
      </c>
      <c r="M293" s="61">
        <v>1</v>
      </c>
      <c r="N293" s="61">
        <v>27978.550999999999</v>
      </c>
      <c r="O293" s="61">
        <v>2.0865762132999999</v>
      </c>
      <c r="P293" s="61">
        <v>0.61</v>
      </c>
    </row>
    <row r="294" spans="1:19" x14ac:dyDescent="0.2">
      <c r="A294" s="61" t="s">
        <v>102</v>
      </c>
      <c r="F294" s="70">
        <v>7.0289351851851853E-2</v>
      </c>
      <c r="G294" s="61" t="s">
        <v>41</v>
      </c>
      <c r="H294" s="61">
        <v>1</v>
      </c>
      <c r="I294" s="61">
        <v>0.65</v>
      </c>
      <c r="J294" s="61" t="s">
        <v>106</v>
      </c>
      <c r="K294" s="61" t="s">
        <v>74</v>
      </c>
      <c r="L294" s="61">
        <v>1095.1110000000001</v>
      </c>
      <c r="M294" s="61">
        <v>1</v>
      </c>
      <c r="N294" s="61">
        <v>21195.699000000001</v>
      </c>
      <c r="O294" s="61">
        <v>5.1666661199999998E-2</v>
      </c>
      <c r="P294" s="61">
        <v>0.61</v>
      </c>
      <c r="R294" s="97"/>
      <c r="S294" s="97"/>
    </row>
    <row r="295" spans="1:19" x14ac:dyDescent="0.2">
      <c r="A295" s="61" t="s">
        <v>103</v>
      </c>
      <c r="F295" s="70">
        <v>6.8333333333333343E-2</v>
      </c>
      <c r="G295" s="61" t="s">
        <v>41</v>
      </c>
      <c r="H295" s="61">
        <v>1</v>
      </c>
      <c r="I295" s="61">
        <v>0.65</v>
      </c>
      <c r="J295" s="61" t="s">
        <v>106</v>
      </c>
      <c r="K295" s="61" t="s">
        <v>74</v>
      </c>
      <c r="L295" s="61">
        <v>854.14</v>
      </c>
      <c r="M295" s="61">
        <v>1</v>
      </c>
      <c r="N295" s="61">
        <v>49773.468999999997</v>
      </c>
      <c r="O295" s="61">
        <v>1.71605479E-2</v>
      </c>
      <c r="P295" s="61">
        <v>0.61</v>
      </c>
      <c r="R295" s="97"/>
      <c r="S295" s="97"/>
    </row>
    <row r="296" spans="1:19" x14ac:dyDescent="0.2">
      <c r="B296" s="62"/>
      <c r="C296" s="62"/>
      <c r="D296" s="63"/>
      <c r="L296" s="62"/>
      <c r="N296" s="62"/>
      <c r="O296" s="64"/>
    </row>
    <row r="297" spans="1:19" ht="13.5" thickBot="1" x14ac:dyDescent="0.25">
      <c r="B297" s="62"/>
      <c r="C297" s="62"/>
      <c r="D297" s="63"/>
      <c r="L297" s="62"/>
      <c r="N297" s="62"/>
      <c r="O297" s="64"/>
    </row>
    <row r="298" spans="1:19" ht="13.5" thickBot="1" x14ac:dyDescent="0.25">
      <c r="A298" s="71" t="str">
        <f>A285</f>
        <v>SampleName</v>
      </c>
      <c r="B298" s="72" t="str">
        <f>L285</f>
        <v>Area</v>
      </c>
      <c r="C298" s="72" t="str">
        <f>N285</f>
        <v>ISTD Area</v>
      </c>
      <c r="D298" s="73" t="str">
        <f>O285</f>
        <v>ISTDResponseRatio</v>
      </c>
      <c r="E298" s="74" t="s">
        <v>47</v>
      </c>
      <c r="F298" s="74" t="s">
        <v>48</v>
      </c>
      <c r="G298" s="75" t="s">
        <v>49</v>
      </c>
      <c r="L298" s="62"/>
      <c r="N298" s="62"/>
      <c r="O298" s="64"/>
    </row>
    <row r="299" spans="1:19" ht="13.5" thickBot="1" x14ac:dyDescent="0.25">
      <c r="A299" s="76" t="str">
        <f t="shared" ref="A299:A308" si="60">A286</f>
        <v xml:space="preserve">DTXSID5023796_Human_Ref Plasma__1_____XP1-A10_Inj EPA_061820_5uM_154  </v>
      </c>
      <c r="B299" s="77">
        <f t="shared" ref="B299:B308" si="61">L286</f>
        <v>50558.972999999998</v>
      </c>
      <c r="C299" s="77">
        <f t="shared" ref="C299:D308" si="62">N286</f>
        <v>26029.77</v>
      </c>
      <c r="D299" s="78">
        <f t="shared" si="62"/>
        <v>1.9423518917</v>
      </c>
      <c r="E299" s="79">
        <f>D299-$E$26</f>
        <v>1.94228111125</v>
      </c>
      <c r="F299" s="80">
        <f>AVERAGE($E$17:$E$20)/E303</f>
        <v>3.2306598725539981</v>
      </c>
      <c r="G299" s="81">
        <f>(F299-1+$G$24)/$G$24</f>
        <v>5.7460848352212723</v>
      </c>
      <c r="L299" s="62"/>
      <c r="N299" s="62"/>
      <c r="O299" s="64"/>
    </row>
    <row r="300" spans="1:19" ht="13.5" thickBot="1" x14ac:dyDescent="0.25">
      <c r="A300" s="82" t="str">
        <f t="shared" si="60"/>
        <v xml:space="preserve">DTXSID5023796_Human_Ref Plasma__2_____XP1-B10_Inj EPA_061820_5uM_155  </v>
      </c>
      <c r="B300" s="83">
        <f t="shared" si="61"/>
        <v>46197.866999999998</v>
      </c>
      <c r="C300" s="83">
        <f t="shared" si="62"/>
        <v>23875.99</v>
      </c>
      <c r="D300" s="84">
        <f t="shared" si="62"/>
        <v>1.9349089608000001</v>
      </c>
      <c r="E300" s="85">
        <f t="shared" ref="E300:E306" si="63">D300-$E$26</f>
        <v>1.9348381803500001</v>
      </c>
      <c r="F300" s="86">
        <f t="shared" ref="F300:F302" si="64">AVERAGE($E$17:$E$20)/E304</f>
        <v>2.785622887804744</v>
      </c>
      <c r="G300" s="81">
        <f t="shared" ref="G300:G302" si="65">(F300-1+$G$24)/$G$24</f>
        <v>4.7991976336271156</v>
      </c>
      <c r="L300" s="62"/>
      <c r="N300" s="62"/>
      <c r="O300" s="64"/>
    </row>
    <row r="301" spans="1:19" ht="13.5" thickBot="1" x14ac:dyDescent="0.25">
      <c r="A301" s="82" t="str">
        <f t="shared" si="60"/>
        <v xml:space="preserve">DTXSID5023796_Human_Ref Plasma__3_____XP1-A6_Inj EPA_061820_5uM_156  </v>
      </c>
      <c r="B301" s="83">
        <f t="shared" si="61"/>
        <v>35043.086000000003</v>
      </c>
      <c r="C301" s="83">
        <f t="shared" si="62"/>
        <v>13757.838</v>
      </c>
      <c r="D301" s="84">
        <f t="shared" si="62"/>
        <v>2.5471361125</v>
      </c>
      <c r="E301" s="85">
        <f t="shared" si="63"/>
        <v>2.5470653320499999</v>
      </c>
      <c r="F301" s="86">
        <f t="shared" si="64"/>
        <v>3.1846747819715868</v>
      </c>
      <c r="G301" s="81">
        <f t="shared" si="65"/>
        <v>5.6482442169608236</v>
      </c>
      <c r="L301" s="62"/>
      <c r="N301" s="62"/>
      <c r="O301" s="64"/>
    </row>
    <row r="302" spans="1:19" ht="13.5" thickBot="1" x14ac:dyDescent="0.25">
      <c r="A302" s="82" t="str">
        <f t="shared" si="60"/>
        <v xml:space="preserve">DTXSID5023796_Human_Ref Plasma__4_____XP1F15_Inj EPA_061820_5uM_157  </v>
      </c>
      <c r="B302" s="83">
        <f t="shared" si="61"/>
        <v>47507.5</v>
      </c>
      <c r="C302" s="83">
        <f t="shared" si="62"/>
        <v>25005.344000000001</v>
      </c>
      <c r="D302" s="84">
        <f t="shared" si="62"/>
        <v>1.8998938786999999</v>
      </c>
      <c r="E302" s="85">
        <f t="shared" si="63"/>
        <v>1.89982309825</v>
      </c>
      <c r="F302" s="87">
        <f t="shared" si="64"/>
        <v>3.2635849253810876</v>
      </c>
      <c r="G302" s="81">
        <f t="shared" si="65"/>
        <v>5.8161381391086975</v>
      </c>
      <c r="L302" s="62"/>
      <c r="N302" s="62"/>
      <c r="O302" s="64"/>
    </row>
    <row r="303" spans="1:19" ht="13.5" thickBot="1" x14ac:dyDescent="0.25">
      <c r="A303" s="82" t="str">
        <f t="shared" si="60"/>
        <v xml:space="preserve">DTXSID5023796_Human_Plasma__1_____XP1-A10_Inj EPA_061820_5uM_149  </v>
      </c>
      <c r="B303" s="83">
        <f t="shared" si="61"/>
        <v>68442.929999999993</v>
      </c>
      <c r="C303" s="83">
        <f t="shared" si="62"/>
        <v>32470.636999999999</v>
      </c>
      <c r="D303" s="84">
        <f>O290</f>
        <v>2.1078406931</v>
      </c>
      <c r="E303" s="85">
        <f t="shared" si="63"/>
        <v>2.1077699126499998</v>
      </c>
      <c r="F303" s="88" t="s">
        <v>50</v>
      </c>
      <c r="G303" s="89" t="s">
        <v>50</v>
      </c>
      <c r="L303" s="62"/>
      <c r="N303" s="62"/>
      <c r="O303" s="64"/>
    </row>
    <row r="304" spans="1:19" ht="13.5" thickBot="1" x14ac:dyDescent="0.25">
      <c r="A304" s="82" t="str">
        <f t="shared" si="60"/>
        <v xml:space="preserve">DTXSID5023796_Human_Plasma__2_____XP1-B10_Inj EPA_061820_5uM_150  </v>
      </c>
      <c r="B304" s="83">
        <f t="shared" si="61"/>
        <v>65109.855000000003</v>
      </c>
      <c r="C304" s="83">
        <f t="shared" si="62"/>
        <v>26634.346000000001</v>
      </c>
      <c r="D304" s="84">
        <f t="shared" si="62"/>
        <v>2.4445824576000001</v>
      </c>
      <c r="E304" s="85">
        <f t="shared" si="63"/>
        <v>2.44451167715</v>
      </c>
      <c r="F304" s="90">
        <f>AVERAGE(F299:F302)</f>
        <v>3.116135616927854</v>
      </c>
      <c r="G304" s="91">
        <f>AVERAGE(G299, G301:G302)</f>
        <v>5.7368223970969305</v>
      </c>
      <c r="L304" s="62"/>
      <c r="N304" s="62"/>
      <c r="O304" s="64"/>
    </row>
    <row r="305" spans="1:19" ht="13.5" thickBot="1" x14ac:dyDescent="0.25">
      <c r="A305" s="82" t="str">
        <f t="shared" si="60"/>
        <v xml:space="preserve">DTXSID5023796_Human_Plasma__3_____XP1-A6_Inj EPA_061820_5uM_151  </v>
      </c>
      <c r="B305" s="83">
        <f t="shared" si="61"/>
        <v>61424.245999999999</v>
      </c>
      <c r="C305" s="83">
        <f t="shared" si="62"/>
        <v>28726.062999999998</v>
      </c>
      <c r="D305" s="84">
        <f t="shared" si="62"/>
        <v>2.1382758228999998</v>
      </c>
      <c r="E305" s="85">
        <f t="shared" si="63"/>
        <v>2.1382050424499996</v>
      </c>
      <c r="L305" s="62"/>
      <c r="N305" s="62"/>
      <c r="O305" s="64"/>
    </row>
    <row r="306" spans="1:19" ht="13.5" thickBot="1" x14ac:dyDescent="0.25">
      <c r="A306" s="82" t="str">
        <f t="shared" si="60"/>
        <v xml:space="preserve">DTXSID5023796_Human_Plasma__4_____XP1F15_Inj EPA_061820_5uM_152  </v>
      </c>
      <c r="B306" s="83">
        <f t="shared" si="61"/>
        <v>58379.379000000001</v>
      </c>
      <c r="C306" s="83">
        <f t="shared" si="62"/>
        <v>27978.550999999999</v>
      </c>
      <c r="D306" s="84">
        <f t="shared" si="62"/>
        <v>2.0865762132999999</v>
      </c>
      <c r="E306" s="85">
        <f t="shared" si="63"/>
        <v>2.0865054328499997</v>
      </c>
      <c r="F306" s="88" t="s">
        <v>51</v>
      </c>
      <c r="G306" s="75">
        <v>0.47</v>
      </c>
      <c r="L306" s="62"/>
      <c r="N306" s="62"/>
      <c r="O306" s="64"/>
    </row>
    <row r="307" spans="1:19" x14ac:dyDescent="0.2">
      <c r="A307" s="82" t="str">
        <f t="shared" si="60"/>
        <v>BLANK_Human___1_____X_Inj EPA_062220_5uM_set2</v>
      </c>
      <c r="B307" s="84">
        <f>L294</f>
        <v>1095.1110000000001</v>
      </c>
      <c r="C307" s="83">
        <f t="shared" si="62"/>
        <v>21195.699000000001</v>
      </c>
      <c r="D307" s="84">
        <f>O294</f>
        <v>5.1666661199999998E-2</v>
      </c>
      <c r="E307" s="85"/>
      <c r="L307" s="62"/>
      <c r="N307" s="62"/>
      <c r="O307" s="64"/>
    </row>
    <row r="308" spans="1:19" ht="13.5" thickBot="1" x14ac:dyDescent="0.25">
      <c r="A308" s="93" t="str">
        <f t="shared" si="60"/>
        <v xml:space="preserve">BLANK_Human___1_____X_Inj EPA_062220_5uM_set2 </v>
      </c>
      <c r="B308" s="95">
        <f t="shared" si="61"/>
        <v>854.14</v>
      </c>
      <c r="C308" s="94">
        <f t="shared" si="62"/>
        <v>49773.468999999997</v>
      </c>
      <c r="D308" s="95">
        <f t="shared" si="62"/>
        <v>1.71605479E-2</v>
      </c>
      <c r="E308" s="96">
        <f>AVERAGE(D307:D308)</f>
        <v>3.4413604549999997E-2</v>
      </c>
      <c r="L308" s="62"/>
      <c r="N308" s="62"/>
      <c r="O308" s="64"/>
    </row>
    <row r="313" spans="1:19" ht="13.5" thickBot="1" x14ac:dyDescent="0.25">
      <c r="A313" s="65" t="s">
        <v>53</v>
      </c>
      <c r="B313" s="66" t="s">
        <v>54</v>
      </c>
      <c r="C313" s="66" t="s">
        <v>55</v>
      </c>
      <c r="D313" s="67" t="s">
        <v>56</v>
      </c>
      <c r="E313" s="65" t="s">
        <v>57</v>
      </c>
      <c r="F313" s="65" t="s">
        <v>58</v>
      </c>
      <c r="G313" s="65" t="s">
        <v>59</v>
      </c>
      <c r="H313" s="65" t="s">
        <v>60</v>
      </c>
      <c r="I313" s="65" t="s">
        <v>61</v>
      </c>
      <c r="J313" s="65" t="s">
        <v>62</v>
      </c>
      <c r="K313" s="65" t="s">
        <v>63</v>
      </c>
      <c r="L313" s="66" t="s">
        <v>64</v>
      </c>
      <c r="M313" s="68" t="s">
        <v>65</v>
      </c>
      <c r="N313" s="66" t="s">
        <v>66</v>
      </c>
      <c r="O313" s="69" t="s">
        <v>67</v>
      </c>
      <c r="P313" s="65" t="s">
        <v>68</v>
      </c>
      <c r="Q313" s="65" t="s">
        <v>69</v>
      </c>
      <c r="R313" s="65" t="s">
        <v>70</v>
      </c>
      <c r="S313" s="65" t="s">
        <v>71</v>
      </c>
    </row>
    <row r="314" spans="1:19" x14ac:dyDescent="0.2">
      <c r="A314" s="61" t="s">
        <v>330</v>
      </c>
      <c r="F314" s="70">
        <v>1.2314814814814815E-2</v>
      </c>
      <c r="G314" s="61" t="s">
        <v>42</v>
      </c>
      <c r="H314" s="61">
        <v>1</v>
      </c>
      <c r="I314" s="61">
        <v>0.65</v>
      </c>
      <c r="J314" s="61" t="s">
        <v>107</v>
      </c>
      <c r="K314" s="61" t="s">
        <v>74</v>
      </c>
      <c r="L314" s="61">
        <v>6980.7790000000005</v>
      </c>
      <c r="M314" s="61">
        <v>1</v>
      </c>
      <c r="N314" s="61">
        <v>26836.861000000001</v>
      </c>
      <c r="O314" s="61">
        <v>0.26011905790000001</v>
      </c>
      <c r="P314" s="61">
        <v>1.1000000000000001</v>
      </c>
    </row>
    <row r="315" spans="1:19" x14ac:dyDescent="0.2">
      <c r="A315" s="61" t="s">
        <v>331</v>
      </c>
      <c r="F315" s="70">
        <v>1.4270833333333335E-2</v>
      </c>
      <c r="G315" s="61" t="s">
        <v>42</v>
      </c>
      <c r="H315" s="61">
        <v>1</v>
      </c>
      <c r="I315" s="61">
        <v>0.65</v>
      </c>
      <c r="J315" s="61" t="s">
        <v>107</v>
      </c>
      <c r="K315" s="61" t="s">
        <v>74</v>
      </c>
      <c r="L315" s="61">
        <v>7110.7650000000003</v>
      </c>
      <c r="M315" s="61">
        <v>1</v>
      </c>
      <c r="N315" s="61">
        <v>29173.521000000001</v>
      </c>
      <c r="O315" s="61">
        <v>0.24374037679999999</v>
      </c>
      <c r="P315" s="61">
        <v>1.1000000000000001</v>
      </c>
    </row>
    <row r="316" spans="1:19" x14ac:dyDescent="0.2">
      <c r="A316" s="61" t="s">
        <v>332</v>
      </c>
      <c r="F316" s="70">
        <v>1.6238425925925924E-2</v>
      </c>
      <c r="G316" s="61" t="s">
        <v>42</v>
      </c>
      <c r="H316" s="61">
        <v>1</v>
      </c>
      <c r="I316" s="61">
        <v>0.65</v>
      </c>
      <c r="J316" s="61" t="s">
        <v>107</v>
      </c>
      <c r="K316" s="61" t="s">
        <v>74</v>
      </c>
      <c r="L316" s="61">
        <v>6841.8389999999999</v>
      </c>
      <c r="M316" s="61">
        <v>1</v>
      </c>
      <c r="N316" s="61">
        <v>28243.368999999999</v>
      </c>
      <c r="O316" s="61">
        <v>0.2422458525</v>
      </c>
      <c r="P316" s="61">
        <v>1.1000000000000001</v>
      </c>
    </row>
    <row r="317" spans="1:19" x14ac:dyDescent="0.2">
      <c r="A317" s="61" t="s">
        <v>333</v>
      </c>
      <c r="F317" s="70">
        <v>1.8194444444444444E-2</v>
      </c>
      <c r="G317" s="61" t="s">
        <v>42</v>
      </c>
      <c r="H317" s="61">
        <v>1</v>
      </c>
      <c r="I317" s="61">
        <v>0.65</v>
      </c>
      <c r="J317" s="61" t="s">
        <v>107</v>
      </c>
      <c r="K317" s="61" t="s">
        <v>74</v>
      </c>
      <c r="L317" s="61">
        <v>9792.1080000000002</v>
      </c>
      <c r="M317" s="61">
        <v>1</v>
      </c>
      <c r="N317" s="61">
        <v>41593.546999999999</v>
      </c>
      <c r="O317" s="61">
        <v>0.23542373050000001</v>
      </c>
      <c r="P317" s="61">
        <v>1.1000000000000001</v>
      </c>
    </row>
    <row r="318" spans="1:19" x14ac:dyDescent="0.2">
      <c r="A318" s="61" t="s">
        <v>334</v>
      </c>
      <c r="F318" s="70">
        <v>2.488425925925926E-3</v>
      </c>
      <c r="G318" s="61" t="s">
        <v>42</v>
      </c>
      <c r="H318" s="61">
        <v>1</v>
      </c>
      <c r="I318" s="61">
        <v>0.65</v>
      </c>
      <c r="J318" s="61" t="s">
        <v>107</v>
      </c>
      <c r="K318" s="61" t="s">
        <v>74</v>
      </c>
      <c r="L318" s="61">
        <v>15220.382</v>
      </c>
      <c r="M318" s="61">
        <v>1</v>
      </c>
      <c r="N318" s="61">
        <v>26444.578000000001</v>
      </c>
      <c r="O318" s="61">
        <v>0.57555775710000001</v>
      </c>
      <c r="P318" s="61">
        <v>1.1000000000000001</v>
      </c>
    </row>
    <row r="319" spans="1:19" x14ac:dyDescent="0.2">
      <c r="A319" s="61" t="s">
        <v>335</v>
      </c>
      <c r="F319" s="70">
        <v>4.4444444444444444E-3</v>
      </c>
      <c r="G319" s="61" t="s">
        <v>42</v>
      </c>
      <c r="H319" s="61">
        <v>1</v>
      </c>
      <c r="I319" s="61">
        <v>0.65</v>
      </c>
      <c r="J319" s="61" t="s">
        <v>107</v>
      </c>
      <c r="K319" s="61" t="s">
        <v>74</v>
      </c>
      <c r="L319" s="61">
        <v>11773.607</v>
      </c>
      <c r="M319" s="61">
        <v>1</v>
      </c>
      <c r="N319" s="61">
        <v>27956.293000000001</v>
      </c>
      <c r="O319" s="61">
        <v>0.42114335400000003</v>
      </c>
      <c r="P319" s="61">
        <v>1.1000000000000001</v>
      </c>
    </row>
    <row r="320" spans="1:19" x14ac:dyDescent="0.2">
      <c r="A320" s="61" t="s">
        <v>336</v>
      </c>
      <c r="F320" s="70">
        <v>6.4120370370370364E-3</v>
      </c>
      <c r="G320" s="61" t="s">
        <v>42</v>
      </c>
      <c r="H320" s="61">
        <v>1</v>
      </c>
      <c r="I320" s="61">
        <v>0.65</v>
      </c>
      <c r="J320" s="61" t="s">
        <v>107</v>
      </c>
      <c r="K320" s="61" t="s">
        <v>74</v>
      </c>
      <c r="L320" s="61">
        <v>17295.248</v>
      </c>
      <c r="M320" s="61">
        <v>1</v>
      </c>
      <c r="N320" s="61">
        <v>29341.228999999999</v>
      </c>
      <c r="O320" s="61">
        <v>0.58945206419999996</v>
      </c>
      <c r="P320" s="61">
        <v>1.1000000000000001</v>
      </c>
    </row>
    <row r="321" spans="1:19" x14ac:dyDescent="0.2">
      <c r="A321" s="61" t="s">
        <v>337</v>
      </c>
      <c r="F321" s="70">
        <v>8.3796296296296292E-3</v>
      </c>
      <c r="G321" s="61" t="s">
        <v>42</v>
      </c>
      <c r="H321" s="61">
        <v>1</v>
      </c>
      <c r="I321" s="61">
        <v>0.65</v>
      </c>
      <c r="J321" s="61" t="s">
        <v>107</v>
      </c>
      <c r="K321" s="61" t="s">
        <v>74</v>
      </c>
      <c r="L321" s="61">
        <v>17111.835999999999</v>
      </c>
      <c r="M321" s="61">
        <v>1</v>
      </c>
      <c r="N321" s="61">
        <v>38538.75</v>
      </c>
      <c r="O321" s="61">
        <v>0.44401637309999997</v>
      </c>
      <c r="P321" s="61">
        <v>1.1000000000000001</v>
      </c>
    </row>
    <row r="322" spans="1:19" x14ac:dyDescent="0.2">
      <c r="A322" s="61" t="s">
        <v>102</v>
      </c>
      <c r="F322" s="70">
        <v>7.0289351851851853E-2</v>
      </c>
      <c r="G322" s="61" t="s">
        <v>42</v>
      </c>
      <c r="H322" s="61">
        <v>1</v>
      </c>
      <c r="I322" s="61">
        <v>0.65</v>
      </c>
      <c r="J322" s="61" t="s">
        <v>107</v>
      </c>
      <c r="K322" s="61" t="s">
        <v>74</v>
      </c>
      <c r="L322" s="61">
        <v>7.2999999999999995E-2</v>
      </c>
      <c r="M322" s="61">
        <v>1</v>
      </c>
      <c r="N322" s="61">
        <v>21195.699000000001</v>
      </c>
      <c r="O322" s="61">
        <v>3.4441000000000002E-6</v>
      </c>
      <c r="P322" s="61">
        <v>1.1000000000000001</v>
      </c>
      <c r="R322" s="97"/>
      <c r="S322" s="97"/>
    </row>
    <row r="323" spans="1:19" x14ac:dyDescent="0.2">
      <c r="A323" s="61" t="s">
        <v>103</v>
      </c>
      <c r="F323" s="70">
        <v>6.8333333333333343E-2</v>
      </c>
      <c r="G323" s="61" t="s">
        <v>42</v>
      </c>
      <c r="H323" s="61">
        <v>1</v>
      </c>
      <c r="I323" s="61">
        <v>0.65</v>
      </c>
      <c r="J323" s="61" t="s">
        <v>107</v>
      </c>
      <c r="K323" s="61" t="s">
        <v>74</v>
      </c>
      <c r="L323" s="61">
        <v>0.91900000000000004</v>
      </c>
      <c r="M323" s="61">
        <v>1</v>
      </c>
      <c r="N323" s="61">
        <v>49773.468999999997</v>
      </c>
      <c r="O323" s="61">
        <v>1.8463700000000001E-5</v>
      </c>
      <c r="P323" s="61">
        <v>1.1000000000000001</v>
      </c>
      <c r="R323" s="97"/>
      <c r="S323" s="97"/>
    </row>
    <row r="324" spans="1:19" x14ac:dyDescent="0.2">
      <c r="B324" s="62"/>
      <c r="C324" s="62"/>
      <c r="D324" s="63"/>
      <c r="L324" s="62"/>
      <c r="N324" s="62"/>
      <c r="O324" s="64"/>
    </row>
    <row r="325" spans="1:19" ht="13.5" thickBot="1" x14ac:dyDescent="0.25">
      <c r="B325" s="62"/>
      <c r="C325" s="62"/>
      <c r="D325" s="63"/>
      <c r="L325" s="62"/>
      <c r="N325" s="62"/>
      <c r="O325" s="64"/>
    </row>
    <row r="326" spans="1:19" ht="13.5" thickBot="1" x14ac:dyDescent="0.25">
      <c r="A326" s="71" t="str">
        <f>A313</f>
        <v>SampleName</v>
      </c>
      <c r="B326" s="72" t="str">
        <f>L313</f>
        <v>Area</v>
      </c>
      <c r="C326" s="72" t="str">
        <f>N313</f>
        <v>ISTD Area</v>
      </c>
      <c r="D326" s="73" t="str">
        <f>O313</f>
        <v>ISTDResponseRatio</v>
      </c>
      <c r="E326" s="74" t="s">
        <v>47</v>
      </c>
      <c r="F326" s="74" t="s">
        <v>48</v>
      </c>
      <c r="G326" s="75" t="s">
        <v>49</v>
      </c>
      <c r="L326" s="62"/>
      <c r="N326" s="62"/>
      <c r="O326" s="64"/>
    </row>
    <row r="327" spans="1:19" ht="13.5" thickBot="1" x14ac:dyDescent="0.25">
      <c r="A327" s="76" t="str">
        <f t="shared" ref="A327:A336" si="66">A314</f>
        <v xml:space="preserve">DTXSID7042352_Human_Ref Plasma__1_____XP1-A10_Inj EPA_061820_5uM_176  </v>
      </c>
      <c r="B327" s="77">
        <f t="shared" ref="B327:B336" si="67">L314</f>
        <v>6980.7790000000005</v>
      </c>
      <c r="C327" s="77">
        <f t="shared" ref="C327:D336" si="68">N314</f>
        <v>26836.861000000001</v>
      </c>
      <c r="D327" s="78">
        <f t="shared" si="68"/>
        <v>0.26011905790000001</v>
      </c>
      <c r="E327" s="79">
        <f>D327-$E$26</f>
        <v>0.26004827745000003</v>
      </c>
      <c r="F327" s="80">
        <f>AVERAGE($E$17:$E$20)/E331</f>
        <v>11.832566076497676</v>
      </c>
      <c r="G327" s="81">
        <f>(F327-1+$G$24)/$G$24</f>
        <v>24.04801292871846</v>
      </c>
      <c r="L327" s="62"/>
      <c r="N327" s="62"/>
      <c r="O327" s="64"/>
    </row>
    <row r="328" spans="1:19" ht="13.5" thickBot="1" x14ac:dyDescent="0.25">
      <c r="A328" s="82" t="str">
        <f t="shared" si="66"/>
        <v xml:space="preserve">DTXSID7042352_Human_Ref Plasma__2_____XP1-B10_Inj EPA_061820_5uM_177  </v>
      </c>
      <c r="B328" s="83">
        <f t="shared" si="67"/>
        <v>7110.7650000000003</v>
      </c>
      <c r="C328" s="83">
        <f t="shared" si="68"/>
        <v>29173.521000000001</v>
      </c>
      <c r="D328" s="84">
        <f t="shared" si="68"/>
        <v>0.24374037679999999</v>
      </c>
      <c r="E328" s="85">
        <f t="shared" ref="E328:E334" si="69">D328-$E$26</f>
        <v>0.24366959634999999</v>
      </c>
      <c r="F328" s="86">
        <f t="shared" ref="F328:F330" si="70">AVERAGE($E$17:$E$20)/E332</f>
        <v>16.171767303591459</v>
      </c>
      <c r="G328" s="81">
        <f t="shared" ref="G328:G330" si="71">(F328-1+$G$24)/$G$24</f>
        <v>33.280355965088212</v>
      </c>
      <c r="L328" s="62"/>
      <c r="N328" s="62"/>
      <c r="O328" s="64"/>
    </row>
    <row r="329" spans="1:19" ht="13.5" thickBot="1" x14ac:dyDescent="0.25">
      <c r="A329" s="82" t="str">
        <f t="shared" si="66"/>
        <v xml:space="preserve">DTXSID7042352_Human_Ref Plasma__3_____XP1-A6_Inj EPA_061820_5uM_178  </v>
      </c>
      <c r="B329" s="83">
        <f t="shared" si="67"/>
        <v>6841.8389999999999</v>
      </c>
      <c r="C329" s="83">
        <f t="shared" si="68"/>
        <v>28243.368999999999</v>
      </c>
      <c r="D329" s="84">
        <f t="shared" si="68"/>
        <v>0.2422458525</v>
      </c>
      <c r="E329" s="85">
        <f t="shared" si="69"/>
        <v>0.24217507205</v>
      </c>
      <c r="F329" s="86">
        <f t="shared" si="70"/>
        <v>11.553620491728077</v>
      </c>
      <c r="G329" s="81">
        <f t="shared" si="71"/>
        <v>23.454511684527827</v>
      </c>
      <c r="L329" s="62"/>
      <c r="N329" s="62"/>
      <c r="O329" s="64"/>
    </row>
    <row r="330" spans="1:19" ht="13.5" thickBot="1" x14ac:dyDescent="0.25">
      <c r="A330" s="82" t="str">
        <f t="shared" si="66"/>
        <v xml:space="preserve">DTXSID7042352_Human_Ref Plasma__4_____XP1F15_Inj EPA_061820_5uM_179  </v>
      </c>
      <c r="B330" s="83">
        <f t="shared" si="67"/>
        <v>9792.1080000000002</v>
      </c>
      <c r="C330" s="83">
        <f t="shared" si="68"/>
        <v>41593.546999999999</v>
      </c>
      <c r="D330" s="84">
        <f t="shared" si="68"/>
        <v>0.23542373050000001</v>
      </c>
      <c r="E330" s="85">
        <f t="shared" si="69"/>
        <v>0.23535295005000001</v>
      </c>
      <c r="F330" s="87">
        <f t="shared" si="70"/>
        <v>15.33856353146296</v>
      </c>
      <c r="G330" s="81">
        <f t="shared" si="71"/>
        <v>31.507581981836086</v>
      </c>
      <c r="L330" s="62"/>
      <c r="N330" s="62"/>
      <c r="O330" s="64"/>
    </row>
    <row r="331" spans="1:19" ht="13.5" thickBot="1" x14ac:dyDescent="0.25">
      <c r="A331" s="82" t="str">
        <f t="shared" si="66"/>
        <v xml:space="preserve">DTXSID7042352_Human_Plasma__1_____XP1-A10_Inj EPA_061820_5uM_171  </v>
      </c>
      <c r="B331" s="83">
        <f t="shared" si="67"/>
        <v>15220.382</v>
      </c>
      <c r="C331" s="83">
        <f t="shared" si="68"/>
        <v>26444.578000000001</v>
      </c>
      <c r="D331" s="84">
        <f>O318</f>
        <v>0.57555775710000001</v>
      </c>
      <c r="E331" s="85">
        <f t="shared" si="69"/>
        <v>0.57548697665000004</v>
      </c>
      <c r="F331" s="88" t="s">
        <v>50</v>
      </c>
      <c r="G331" s="89" t="s">
        <v>50</v>
      </c>
      <c r="L331" s="62"/>
      <c r="N331" s="62"/>
      <c r="O331" s="64"/>
    </row>
    <row r="332" spans="1:19" ht="13.5" thickBot="1" x14ac:dyDescent="0.25">
      <c r="A332" s="82" t="str">
        <f t="shared" si="66"/>
        <v xml:space="preserve">DTXSID7042352_Human_Plasma__2_____XP1-B10_Inj EPA_061820_5uM_172  </v>
      </c>
      <c r="B332" s="83">
        <f t="shared" si="67"/>
        <v>11773.607</v>
      </c>
      <c r="C332" s="83">
        <f t="shared" si="68"/>
        <v>27956.293000000001</v>
      </c>
      <c r="D332" s="84">
        <f t="shared" si="68"/>
        <v>0.42114335400000003</v>
      </c>
      <c r="E332" s="85">
        <f t="shared" si="69"/>
        <v>0.42107257355000005</v>
      </c>
      <c r="F332" s="90">
        <f>AVERAGE(F327:F330)</f>
        <v>13.724129350820043</v>
      </c>
      <c r="G332" s="91">
        <f>AVERAGE(G327, G329:G330)</f>
        <v>26.336702198360793</v>
      </c>
      <c r="L332" s="62"/>
      <c r="N332" s="62"/>
      <c r="O332" s="64"/>
    </row>
    <row r="333" spans="1:19" ht="13.5" thickBot="1" x14ac:dyDescent="0.25">
      <c r="A333" s="82" t="str">
        <f t="shared" si="66"/>
        <v xml:space="preserve">DTXSID7042352_Human_Plasma__3_____XP1-A6_Inj EPA_061820_5uM_173  </v>
      </c>
      <c r="B333" s="83">
        <f t="shared" si="67"/>
        <v>17295.248</v>
      </c>
      <c r="C333" s="83">
        <f t="shared" si="68"/>
        <v>29341.228999999999</v>
      </c>
      <c r="D333" s="84">
        <f t="shared" si="68"/>
        <v>0.58945206419999996</v>
      </c>
      <c r="E333" s="85">
        <f t="shared" si="69"/>
        <v>0.58938128374999998</v>
      </c>
      <c r="L333" s="62"/>
      <c r="N333" s="62"/>
      <c r="O333" s="64"/>
    </row>
    <row r="334" spans="1:19" ht="13.5" thickBot="1" x14ac:dyDescent="0.25">
      <c r="A334" s="82" t="str">
        <f t="shared" si="66"/>
        <v xml:space="preserve">DTXSID7042352_Human_Plasma__4_____XP1F15_Inj EPA_061820_5uM_174  </v>
      </c>
      <c r="B334" s="83">
        <f t="shared" si="67"/>
        <v>17111.835999999999</v>
      </c>
      <c r="C334" s="83">
        <f t="shared" si="68"/>
        <v>38538.75</v>
      </c>
      <c r="D334" s="84">
        <f t="shared" si="68"/>
        <v>0.44401637309999997</v>
      </c>
      <c r="E334" s="85">
        <f t="shared" si="69"/>
        <v>0.44394559265</v>
      </c>
      <c r="F334" s="88" t="s">
        <v>51</v>
      </c>
      <c r="G334" s="75">
        <v>0.47</v>
      </c>
      <c r="L334" s="62"/>
      <c r="N334" s="62"/>
      <c r="O334" s="64"/>
    </row>
    <row r="335" spans="1:19" x14ac:dyDescent="0.2">
      <c r="A335" s="82" t="str">
        <f t="shared" si="66"/>
        <v>BLANK_Human___1_____X_Inj EPA_062220_5uM_set2</v>
      </c>
      <c r="B335" s="84">
        <f>L322</f>
        <v>7.2999999999999995E-2</v>
      </c>
      <c r="C335" s="83">
        <f t="shared" si="68"/>
        <v>21195.699000000001</v>
      </c>
      <c r="D335" s="84">
        <f>O322</f>
        <v>3.4441000000000002E-6</v>
      </c>
      <c r="E335" s="85"/>
      <c r="L335" s="62"/>
      <c r="N335" s="62"/>
      <c r="O335" s="64"/>
    </row>
    <row r="336" spans="1:19" ht="13.5" thickBot="1" x14ac:dyDescent="0.25">
      <c r="A336" s="93" t="str">
        <f t="shared" si="66"/>
        <v xml:space="preserve">BLANK_Human___1_____X_Inj EPA_062220_5uM_set2 </v>
      </c>
      <c r="B336" s="95">
        <f t="shared" si="67"/>
        <v>0.91900000000000004</v>
      </c>
      <c r="C336" s="94">
        <f t="shared" si="68"/>
        <v>49773.468999999997</v>
      </c>
      <c r="D336" s="95">
        <f t="shared" si="68"/>
        <v>1.8463700000000001E-5</v>
      </c>
      <c r="E336" s="96">
        <f>AVERAGE(D335:D336)</f>
        <v>1.09539E-5</v>
      </c>
      <c r="L336" s="62"/>
      <c r="N336" s="62"/>
      <c r="O336" s="64"/>
    </row>
    <row r="341" spans="1:19" ht="13.5" thickBot="1" x14ac:dyDescent="0.25">
      <c r="A341" s="65" t="s">
        <v>53</v>
      </c>
      <c r="B341" s="66" t="s">
        <v>54</v>
      </c>
      <c r="C341" s="66" t="s">
        <v>55</v>
      </c>
      <c r="D341" s="67" t="s">
        <v>56</v>
      </c>
      <c r="E341" s="65" t="s">
        <v>57</v>
      </c>
      <c r="F341" s="65" t="s">
        <v>58</v>
      </c>
      <c r="G341" s="65" t="s">
        <v>59</v>
      </c>
      <c r="H341" s="65" t="s">
        <v>60</v>
      </c>
      <c r="I341" s="65" t="s">
        <v>61</v>
      </c>
      <c r="J341" s="65" t="s">
        <v>62</v>
      </c>
      <c r="K341" s="65" t="s">
        <v>63</v>
      </c>
      <c r="L341" s="66" t="s">
        <v>64</v>
      </c>
      <c r="M341" s="68" t="s">
        <v>65</v>
      </c>
      <c r="N341" s="66" t="s">
        <v>66</v>
      </c>
      <c r="O341" s="69" t="s">
        <v>67</v>
      </c>
      <c r="P341" s="65" t="s">
        <v>68</v>
      </c>
      <c r="Q341" s="65" t="s">
        <v>69</v>
      </c>
      <c r="R341" s="65" t="s">
        <v>70</v>
      </c>
      <c r="S341" s="65" t="s">
        <v>71</v>
      </c>
    </row>
    <row r="342" spans="1:19" x14ac:dyDescent="0.2">
      <c r="A342" s="61" t="s">
        <v>313</v>
      </c>
      <c r="F342" s="70">
        <v>0.94758101851851861</v>
      </c>
      <c r="G342" s="61" t="s">
        <v>314</v>
      </c>
      <c r="H342" s="61">
        <v>1</v>
      </c>
      <c r="I342" s="61">
        <v>0.66</v>
      </c>
      <c r="J342" s="61" t="s">
        <v>108</v>
      </c>
      <c r="K342" s="61" t="s">
        <v>74</v>
      </c>
      <c r="L342" s="61">
        <v>477.32</v>
      </c>
      <c r="M342" s="61">
        <v>1</v>
      </c>
      <c r="N342" s="61">
        <v>29037.074000000001</v>
      </c>
      <c r="O342" s="61">
        <v>1.64382954E-2</v>
      </c>
      <c r="P342" s="61">
        <v>0.97</v>
      </c>
    </row>
    <row r="343" spans="1:19" x14ac:dyDescent="0.2">
      <c r="A343" s="61" t="s">
        <v>315</v>
      </c>
      <c r="F343" s="70">
        <v>0.94954861111111111</v>
      </c>
      <c r="G343" s="61" t="s">
        <v>314</v>
      </c>
      <c r="H343" s="61">
        <v>1</v>
      </c>
      <c r="I343" s="61">
        <v>0.65</v>
      </c>
      <c r="J343" s="61" t="s">
        <v>108</v>
      </c>
      <c r="K343" s="61" t="s">
        <v>74</v>
      </c>
      <c r="L343" s="61">
        <v>749.15599999999995</v>
      </c>
      <c r="M343" s="61">
        <v>1</v>
      </c>
      <c r="N343" s="61">
        <v>27285.942999999999</v>
      </c>
      <c r="O343" s="61">
        <v>2.74557489E-2</v>
      </c>
      <c r="P343" s="61">
        <v>0.97</v>
      </c>
    </row>
    <row r="344" spans="1:19" x14ac:dyDescent="0.2">
      <c r="A344" s="61" t="s">
        <v>316</v>
      </c>
      <c r="F344" s="70">
        <v>0.9515162037037036</v>
      </c>
      <c r="G344" s="61" t="s">
        <v>314</v>
      </c>
      <c r="H344" s="61">
        <v>1</v>
      </c>
      <c r="I344" s="61">
        <v>0.65</v>
      </c>
      <c r="J344" s="61" t="s">
        <v>108</v>
      </c>
      <c r="K344" s="61" t="s">
        <v>74</v>
      </c>
      <c r="L344" s="61">
        <v>584.31700000000001</v>
      </c>
      <c r="M344" s="61">
        <v>1</v>
      </c>
      <c r="N344" s="61">
        <v>24916.203000000001</v>
      </c>
      <c r="O344" s="61">
        <v>2.34512859E-2</v>
      </c>
      <c r="P344" s="61">
        <v>0.97</v>
      </c>
    </row>
    <row r="345" spans="1:19" x14ac:dyDescent="0.2">
      <c r="A345" s="61" t="s">
        <v>317</v>
      </c>
      <c r="F345" s="70">
        <v>0.95347222222222217</v>
      </c>
      <c r="G345" s="61" t="s">
        <v>314</v>
      </c>
      <c r="H345" s="61">
        <v>1</v>
      </c>
      <c r="I345" s="61">
        <v>0.65</v>
      </c>
      <c r="J345" s="61" t="s">
        <v>108</v>
      </c>
      <c r="K345" s="61" t="s">
        <v>74</v>
      </c>
      <c r="L345" s="61">
        <v>393.27499999999998</v>
      </c>
      <c r="M345" s="61">
        <v>1</v>
      </c>
      <c r="N345" s="61">
        <v>31499.526999999998</v>
      </c>
      <c r="O345" s="61">
        <v>1.24851081E-2</v>
      </c>
      <c r="P345" s="61">
        <v>0.96</v>
      </c>
    </row>
    <row r="346" spans="1:19" x14ac:dyDescent="0.2">
      <c r="A346" s="61" t="s">
        <v>318</v>
      </c>
      <c r="F346" s="70">
        <v>0.93776620370370367</v>
      </c>
      <c r="G346" s="61" t="s">
        <v>314</v>
      </c>
      <c r="H346" s="61">
        <v>1</v>
      </c>
      <c r="I346" s="61">
        <v>0.65</v>
      </c>
      <c r="J346" s="61" t="s">
        <v>108</v>
      </c>
      <c r="K346" s="61" t="s">
        <v>74</v>
      </c>
      <c r="L346" s="61">
        <v>2988.6080000000002</v>
      </c>
      <c r="M346" s="61">
        <v>1</v>
      </c>
      <c r="N346" s="61">
        <v>27263.275000000001</v>
      </c>
      <c r="O346" s="61">
        <v>0.1096202859</v>
      </c>
      <c r="P346" s="61">
        <v>0.97</v>
      </c>
    </row>
    <row r="347" spans="1:19" x14ac:dyDescent="0.2">
      <c r="A347" s="61" t="s">
        <v>319</v>
      </c>
      <c r="F347" s="70">
        <v>0.93972222222222224</v>
      </c>
      <c r="G347" s="61" t="s">
        <v>314</v>
      </c>
      <c r="H347" s="61">
        <v>1</v>
      </c>
      <c r="I347" s="61">
        <v>0.65</v>
      </c>
      <c r="J347" s="61" t="s">
        <v>108</v>
      </c>
      <c r="K347" s="61" t="s">
        <v>74</v>
      </c>
      <c r="L347" s="61">
        <v>12901.429</v>
      </c>
      <c r="M347" s="61">
        <v>1</v>
      </c>
      <c r="N347" s="61">
        <v>29441.891</v>
      </c>
      <c r="O347" s="61">
        <v>0.4381997406</v>
      </c>
      <c r="P347" s="61">
        <v>0.96</v>
      </c>
    </row>
    <row r="348" spans="1:19" x14ac:dyDescent="0.2">
      <c r="A348" s="61" t="s">
        <v>320</v>
      </c>
      <c r="F348" s="70">
        <v>0.94168981481481484</v>
      </c>
      <c r="G348" s="61" t="s">
        <v>314</v>
      </c>
      <c r="H348" s="61">
        <v>1</v>
      </c>
      <c r="I348" s="61">
        <v>0.65</v>
      </c>
      <c r="J348" s="61" t="s">
        <v>108</v>
      </c>
      <c r="K348" s="61" t="s">
        <v>74</v>
      </c>
      <c r="L348" s="61">
        <v>14781.081</v>
      </c>
      <c r="M348" s="61">
        <v>1</v>
      </c>
      <c r="N348" s="61">
        <v>32854.476999999999</v>
      </c>
      <c r="O348" s="61">
        <v>0.44989548909999999</v>
      </c>
      <c r="P348" s="61">
        <v>0.97</v>
      </c>
    </row>
    <row r="349" spans="1:19" x14ac:dyDescent="0.2">
      <c r="A349" s="61" t="s">
        <v>321</v>
      </c>
      <c r="F349" s="70">
        <v>0.94365740740740733</v>
      </c>
      <c r="G349" s="61" t="s">
        <v>314</v>
      </c>
      <c r="H349" s="61">
        <v>1</v>
      </c>
      <c r="I349" s="61">
        <v>0.65</v>
      </c>
      <c r="J349" s="61" t="s">
        <v>108</v>
      </c>
      <c r="K349" s="61" t="s">
        <v>74</v>
      </c>
      <c r="L349" s="61">
        <v>7172.7749999999996</v>
      </c>
      <c r="M349" s="61">
        <v>1</v>
      </c>
      <c r="N349" s="61">
        <v>28717.859</v>
      </c>
      <c r="O349" s="61">
        <v>0.24976705260000001</v>
      </c>
      <c r="P349" s="61">
        <v>0.96</v>
      </c>
    </row>
    <row r="350" spans="1:19" x14ac:dyDescent="0.2">
      <c r="A350" s="61" t="s">
        <v>102</v>
      </c>
      <c r="F350" s="70">
        <v>7.0289351851851853E-2</v>
      </c>
      <c r="G350" s="61" t="s">
        <v>314</v>
      </c>
      <c r="H350" s="61">
        <v>1</v>
      </c>
      <c r="I350" s="61">
        <v>0.65</v>
      </c>
      <c r="J350" s="61" t="s">
        <v>108</v>
      </c>
      <c r="K350" s="61" t="s">
        <v>84</v>
      </c>
      <c r="L350" s="61">
        <v>2.4119999999999999</v>
      </c>
      <c r="M350" s="61">
        <v>1</v>
      </c>
      <c r="N350" s="61">
        <v>21195.699000000001</v>
      </c>
      <c r="O350" s="61">
        <v>1.137967E-4</v>
      </c>
      <c r="P350" s="61">
        <v>0.65</v>
      </c>
      <c r="R350" s="97"/>
      <c r="S350" s="97"/>
    </row>
    <row r="351" spans="1:19" x14ac:dyDescent="0.2">
      <c r="A351" s="61" t="s">
        <v>103</v>
      </c>
      <c r="F351" s="70">
        <v>6.8333333333333343E-2</v>
      </c>
      <c r="G351" s="61" t="s">
        <v>314</v>
      </c>
      <c r="H351" s="61">
        <v>1</v>
      </c>
      <c r="I351" s="61">
        <v>0.65</v>
      </c>
      <c r="J351" s="61" t="s">
        <v>108</v>
      </c>
      <c r="K351" s="61" t="s">
        <v>84</v>
      </c>
      <c r="L351" s="61">
        <v>17.878</v>
      </c>
      <c r="M351" s="61">
        <v>1</v>
      </c>
      <c r="N351" s="61">
        <v>49773.468999999997</v>
      </c>
      <c r="O351" s="61">
        <v>3.5918730000000001E-4</v>
      </c>
      <c r="P351" s="61">
        <v>0.92</v>
      </c>
      <c r="R351" s="97"/>
      <c r="S351" s="97"/>
    </row>
    <row r="352" spans="1:19" x14ac:dyDescent="0.2">
      <c r="B352" s="62"/>
      <c r="C352" s="62"/>
      <c r="D352" s="63"/>
      <c r="L352" s="62"/>
      <c r="N352" s="62"/>
      <c r="O352" s="64"/>
    </row>
    <row r="353" spans="1:15" ht="13.5" thickBot="1" x14ac:dyDescent="0.25">
      <c r="B353" s="62"/>
      <c r="C353" s="62"/>
      <c r="D353" s="63"/>
      <c r="L353" s="62"/>
      <c r="N353" s="62"/>
      <c r="O353" s="64"/>
    </row>
    <row r="354" spans="1:15" ht="13.5" thickBot="1" x14ac:dyDescent="0.25">
      <c r="A354" s="71" t="str">
        <f>A341</f>
        <v>SampleName</v>
      </c>
      <c r="B354" s="72" t="str">
        <f>L341</f>
        <v>Area</v>
      </c>
      <c r="C354" s="72" t="str">
        <f>N341</f>
        <v>ISTD Area</v>
      </c>
      <c r="D354" s="73" t="str">
        <f>O341</f>
        <v>ISTDResponseRatio</v>
      </c>
      <c r="E354" s="74" t="s">
        <v>47</v>
      </c>
      <c r="F354" s="74" t="s">
        <v>48</v>
      </c>
      <c r="G354" s="75" t="s">
        <v>49</v>
      </c>
      <c r="L354" s="62"/>
      <c r="N354" s="62"/>
      <c r="O354" s="64"/>
    </row>
    <row r="355" spans="1:15" ht="13.5" thickBot="1" x14ac:dyDescent="0.25">
      <c r="A355" s="76" t="str">
        <f t="shared" ref="A355:A364" si="72">A342</f>
        <v xml:space="preserve">DTXSID6040747_Human_Ref Plasma__1_____XP1-A10_Inj EPA_061820_5uM_143  </v>
      </c>
      <c r="B355" s="77">
        <f t="shared" ref="B355:B364" si="73">L342</f>
        <v>477.32</v>
      </c>
      <c r="C355" s="77">
        <f t="shared" ref="C355:D364" si="74">N342</f>
        <v>29037.074000000001</v>
      </c>
      <c r="D355" s="78">
        <f t="shared" si="74"/>
        <v>1.64382954E-2</v>
      </c>
      <c r="E355" s="79">
        <f>D355-$E$26</f>
        <v>1.6367514950000002E-2</v>
      </c>
      <c r="F355" s="80">
        <f>AVERAGE($E$17:$E$20)/E359</f>
        <v>62.158999708884586</v>
      </c>
      <c r="G355" s="81">
        <f>(F355-1+$G$24)/$G$24</f>
        <v>131.12553129549912</v>
      </c>
      <c r="L355" s="62"/>
      <c r="N355" s="62"/>
      <c r="O355" s="64"/>
    </row>
    <row r="356" spans="1:15" ht="13.5" thickBot="1" x14ac:dyDescent="0.25">
      <c r="A356" s="82" t="str">
        <f t="shared" si="72"/>
        <v xml:space="preserve">DTXSID6040747_Human_Ref Plasma__2_____XP1-B10_Inj EPA_061820_5uM_144  </v>
      </c>
      <c r="B356" s="83">
        <f t="shared" si="73"/>
        <v>749.15599999999995</v>
      </c>
      <c r="C356" s="83">
        <f t="shared" si="74"/>
        <v>27285.942999999999</v>
      </c>
      <c r="D356" s="84">
        <f t="shared" si="74"/>
        <v>2.74557489E-2</v>
      </c>
      <c r="E356" s="85">
        <f t="shared" ref="E356:E362" si="75">D356-$E$26</f>
        <v>2.7384968450000002E-2</v>
      </c>
      <c r="F356" s="86">
        <f t="shared" ref="F356:F358" si="76">AVERAGE($E$17:$E$20)/E360</f>
        <v>15.542199436083088</v>
      </c>
      <c r="G356" s="81">
        <f t="shared" ref="G356:G358" si="77">(F356-1+$G$24)/$G$24</f>
        <v>31.940849864006573</v>
      </c>
      <c r="L356" s="62"/>
      <c r="N356" s="62"/>
      <c r="O356" s="64"/>
    </row>
    <row r="357" spans="1:15" ht="13.5" thickBot="1" x14ac:dyDescent="0.25">
      <c r="A357" s="82" t="str">
        <f t="shared" si="72"/>
        <v xml:space="preserve">DTXSID6040747_Human_Ref Plasma__3_____XP1-A6_Inj EPA_061820_5uM_145  </v>
      </c>
      <c r="B357" s="83">
        <f t="shared" si="73"/>
        <v>584.31700000000001</v>
      </c>
      <c r="C357" s="83">
        <f t="shared" si="74"/>
        <v>24916.203000000001</v>
      </c>
      <c r="D357" s="84">
        <f t="shared" si="74"/>
        <v>2.34512859E-2</v>
      </c>
      <c r="E357" s="85">
        <f t="shared" si="75"/>
        <v>2.3380505450000002E-2</v>
      </c>
      <c r="F357" s="86">
        <f t="shared" si="76"/>
        <v>15.138091675335986</v>
      </c>
      <c r="G357" s="81">
        <f t="shared" si="77"/>
        <v>31.081046117736143</v>
      </c>
      <c r="L357" s="62"/>
      <c r="N357" s="62"/>
      <c r="O357" s="64"/>
    </row>
    <row r="358" spans="1:15" ht="13.5" thickBot="1" x14ac:dyDescent="0.25">
      <c r="A358" s="82" t="str">
        <f t="shared" si="72"/>
        <v xml:space="preserve">DTXSID6040747_Human_Ref Plasma__4_____XP1F15_Inj EPA_061820_5uM_146  </v>
      </c>
      <c r="B358" s="83">
        <f t="shared" si="73"/>
        <v>393.27499999999998</v>
      </c>
      <c r="C358" s="83">
        <f t="shared" si="74"/>
        <v>31499.526999999998</v>
      </c>
      <c r="D358" s="84">
        <f t="shared" si="74"/>
        <v>1.24851081E-2</v>
      </c>
      <c r="E358" s="85">
        <f t="shared" si="75"/>
        <v>1.2414327649999999E-2</v>
      </c>
      <c r="F358" s="87">
        <f t="shared" si="76"/>
        <v>27.271082658712412</v>
      </c>
      <c r="G358" s="81">
        <f t="shared" si="77"/>
        <v>56.89592055045194</v>
      </c>
      <c r="L358" s="62"/>
      <c r="N358" s="62"/>
      <c r="O358" s="64"/>
    </row>
    <row r="359" spans="1:15" ht="13.5" thickBot="1" x14ac:dyDescent="0.25">
      <c r="A359" s="82" t="str">
        <f t="shared" si="72"/>
        <v xml:space="preserve">DTXSID6040747_Human_Plasma__1_____XP1-A10_Inj EPA_061820_5uM_138  </v>
      </c>
      <c r="B359" s="83">
        <f t="shared" si="73"/>
        <v>2988.6080000000002</v>
      </c>
      <c r="C359" s="83">
        <f t="shared" si="74"/>
        <v>27263.275000000001</v>
      </c>
      <c r="D359" s="84">
        <f>O346</f>
        <v>0.1096202859</v>
      </c>
      <c r="E359" s="85">
        <f t="shared" si="75"/>
        <v>0.10954950545</v>
      </c>
      <c r="F359" s="88" t="s">
        <v>50</v>
      </c>
      <c r="G359" s="89" t="s">
        <v>50</v>
      </c>
      <c r="L359" s="62"/>
      <c r="N359" s="62"/>
      <c r="O359" s="64"/>
    </row>
    <row r="360" spans="1:15" ht="13.5" thickBot="1" x14ac:dyDescent="0.25">
      <c r="A360" s="82" t="str">
        <f t="shared" si="72"/>
        <v xml:space="preserve">DTXSID6040747_Human_Plasma__2_____XP1-B10_Inj EPA_061820_5uM_139  </v>
      </c>
      <c r="B360" s="83">
        <f t="shared" si="73"/>
        <v>12901.429</v>
      </c>
      <c r="C360" s="83">
        <f t="shared" si="74"/>
        <v>29441.891</v>
      </c>
      <c r="D360" s="84">
        <f t="shared" si="74"/>
        <v>0.4381997406</v>
      </c>
      <c r="E360" s="85">
        <f t="shared" si="75"/>
        <v>0.43812896015000002</v>
      </c>
      <c r="F360" s="90">
        <f>AVERAGE(F355:F358)</f>
        <v>30.027593369754019</v>
      </c>
      <c r="G360" s="91">
        <f>AVERAGE(G355, G357:G358)</f>
        <v>73.034165987895733</v>
      </c>
      <c r="L360" s="62"/>
      <c r="N360" s="62"/>
      <c r="O360" s="64"/>
    </row>
    <row r="361" spans="1:15" ht="13.5" thickBot="1" x14ac:dyDescent="0.25">
      <c r="A361" s="82" t="str">
        <f t="shared" si="72"/>
        <v xml:space="preserve">DTXSID6040747_Human_Plasma__3_____XP1-A6_Inj EPA_061820_5uM_140  </v>
      </c>
      <c r="B361" s="83">
        <f t="shared" si="73"/>
        <v>14781.081</v>
      </c>
      <c r="C361" s="83">
        <f t="shared" si="74"/>
        <v>32854.476999999999</v>
      </c>
      <c r="D361" s="84">
        <f t="shared" si="74"/>
        <v>0.44989548909999999</v>
      </c>
      <c r="E361" s="85">
        <f t="shared" si="75"/>
        <v>0.44982470865000002</v>
      </c>
      <c r="L361" s="62"/>
      <c r="N361" s="62"/>
      <c r="O361" s="64"/>
    </row>
    <row r="362" spans="1:15" ht="13.5" thickBot="1" x14ac:dyDescent="0.25">
      <c r="A362" s="82" t="str">
        <f t="shared" si="72"/>
        <v xml:space="preserve">DTXSID6040747_Human_Plasma__4_____XP1F15_Inj EPA_061820_5uM_141  </v>
      </c>
      <c r="B362" s="83">
        <f t="shared" si="73"/>
        <v>7172.7749999999996</v>
      </c>
      <c r="C362" s="83">
        <f t="shared" si="74"/>
        <v>28717.859</v>
      </c>
      <c r="D362" s="84">
        <f t="shared" si="74"/>
        <v>0.24976705260000001</v>
      </c>
      <c r="E362" s="85">
        <f t="shared" si="75"/>
        <v>0.24969627215000001</v>
      </c>
      <c r="F362" s="88" t="s">
        <v>51</v>
      </c>
      <c r="G362" s="75">
        <v>0.47</v>
      </c>
      <c r="L362" s="62"/>
      <c r="N362" s="62"/>
      <c r="O362" s="64"/>
    </row>
    <row r="363" spans="1:15" x14ac:dyDescent="0.2">
      <c r="A363" s="82" t="str">
        <f t="shared" si="72"/>
        <v>BLANK_Human___1_____X_Inj EPA_062220_5uM_set2</v>
      </c>
      <c r="B363" s="84">
        <f>L350</f>
        <v>2.4119999999999999</v>
      </c>
      <c r="C363" s="83">
        <f t="shared" si="74"/>
        <v>21195.699000000001</v>
      </c>
      <c r="D363" s="84">
        <f>O350</f>
        <v>1.137967E-4</v>
      </c>
      <c r="E363" s="85"/>
      <c r="L363" s="62"/>
      <c r="N363" s="62"/>
      <c r="O363" s="64"/>
    </row>
    <row r="364" spans="1:15" ht="13.5" thickBot="1" x14ac:dyDescent="0.25">
      <c r="A364" s="93" t="str">
        <f t="shared" si="72"/>
        <v xml:space="preserve">BLANK_Human___1_____X_Inj EPA_062220_5uM_set2 </v>
      </c>
      <c r="B364" s="95">
        <f t="shared" si="73"/>
        <v>17.878</v>
      </c>
      <c r="C364" s="94">
        <f t="shared" si="74"/>
        <v>49773.468999999997</v>
      </c>
      <c r="D364" s="95">
        <f t="shared" si="74"/>
        <v>3.5918730000000001E-4</v>
      </c>
      <c r="E364" s="96">
        <f>AVERAGE(D363:D364)</f>
        <v>2.3649200000000001E-4</v>
      </c>
      <c r="L364" s="62"/>
      <c r="N364" s="62"/>
      <c r="O364" s="64"/>
    </row>
    <row r="369" spans="1:19" ht="13.5" thickBot="1" x14ac:dyDescent="0.25">
      <c r="A369" s="65" t="s">
        <v>53</v>
      </c>
      <c r="B369" s="66" t="s">
        <v>54</v>
      </c>
      <c r="C369" s="66" t="s">
        <v>55</v>
      </c>
      <c r="D369" s="67" t="s">
        <v>56</v>
      </c>
      <c r="E369" s="65" t="s">
        <v>57</v>
      </c>
      <c r="F369" s="65" t="s">
        <v>58</v>
      </c>
      <c r="G369" s="65" t="s">
        <v>59</v>
      </c>
      <c r="H369" s="65" t="s">
        <v>60</v>
      </c>
      <c r="I369" s="65" t="s">
        <v>61</v>
      </c>
      <c r="J369" s="65" t="s">
        <v>62</v>
      </c>
      <c r="K369" s="65" t="s">
        <v>63</v>
      </c>
      <c r="L369" s="66" t="s">
        <v>64</v>
      </c>
      <c r="M369" s="68" t="s">
        <v>65</v>
      </c>
      <c r="N369" s="66" t="s">
        <v>66</v>
      </c>
      <c r="O369" s="69" t="s">
        <v>67</v>
      </c>
      <c r="P369" s="65" t="s">
        <v>68</v>
      </c>
      <c r="Q369" s="65" t="s">
        <v>69</v>
      </c>
      <c r="R369" s="65" t="s">
        <v>70</v>
      </c>
      <c r="S369" s="65" t="s">
        <v>71</v>
      </c>
    </row>
    <row r="370" spans="1:19" x14ac:dyDescent="0.2">
      <c r="A370" s="61" t="s">
        <v>297</v>
      </c>
      <c r="F370" s="70">
        <v>0.99070601851851858</v>
      </c>
      <c r="G370" s="61" t="s">
        <v>43</v>
      </c>
      <c r="H370" s="61">
        <v>1</v>
      </c>
      <c r="I370" s="61">
        <v>0.65</v>
      </c>
      <c r="J370" s="61" t="s">
        <v>109</v>
      </c>
      <c r="K370" s="61" t="s">
        <v>74</v>
      </c>
      <c r="L370" s="61">
        <v>763.76300000000003</v>
      </c>
      <c r="M370" s="61">
        <v>1</v>
      </c>
      <c r="N370" s="61">
        <v>27737.800999999999</v>
      </c>
      <c r="O370" s="61">
        <v>2.7535095499999999E-2</v>
      </c>
      <c r="P370" s="61">
        <v>0.99</v>
      </c>
    </row>
    <row r="371" spans="1:19" x14ac:dyDescent="0.2">
      <c r="A371" s="61" t="s">
        <v>298</v>
      </c>
      <c r="F371" s="70">
        <v>0.99266203703703704</v>
      </c>
      <c r="G371" s="61" t="s">
        <v>43</v>
      </c>
      <c r="H371" s="61">
        <v>1</v>
      </c>
      <c r="I371" s="61">
        <v>0.65</v>
      </c>
      <c r="J371" s="61" t="s">
        <v>109</v>
      </c>
      <c r="K371" s="61" t="s">
        <v>74</v>
      </c>
      <c r="L371" s="61">
        <v>2378.9740000000002</v>
      </c>
      <c r="M371" s="61">
        <v>1</v>
      </c>
      <c r="N371" s="61">
        <v>28757.615000000002</v>
      </c>
      <c r="O371" s="61">
        <v>8.2725010399999993E-2</v>
      </c>
      <c r="P371" s="61">
        <v>1</v>
      </c>
    </row>
    <row r="372" spans="1:19" x14ac:dyDescent="0.2">
      <c r="A372" s="61" t="s">
        <v>299</v>
      </c>
      <c r="F372" s="70">
        <v>0.99462962962962964</v>
      </c>
      <c r="G372" s="61" t="s">
        <v>43</v>
      </c>
      <c r="H372" s="61">
        <v>1</v>
      </c>
      <c r="I372" s="61">
        <v>0.65</v>
      </c>
      <c r="J372" s="61" t="s">
        <v>109</v>
      </c>
      <c r="K372" s="61" t="s">
        <v>74</v>
      </c>
      <c r="L372" s="61">
        <v>1958.2660000000001</v>
      </c>
      <c r="M372" s="61">
        <v>1</v>
      </c>
      <c r="N372" s="61">
        <v>27871.263999999999</v>
      </c>
      <c r="O372" s="61">
        <v>7.0261111900000006E-2</v>
      </c>
      <c r="P372" s="61">
        <v>0.99</v>
      </c>
    </row>
    <row r="373" spans="1:19" x14ac:dyDescent="0.2">
      <c r="A373" s="61" t="s">
        <v>300</v>
      </c>
      <c r="F373" s="70">
        <v>0.99659722222222225</v>
      </c>
      <c r="G373" s="61" t="s">
        <v>43</v>
      </c>
      <c r="H373" s="61">
        <v>1</v>
      </c>
      <c r="I373" s="61">
        <v>0.65</v>
      </c>
      <c r="J373" s="61" t="s">
        <v>109</v>
      </c>
      <c r="K373" s="61" t="s">
        <v>74</v>
      </c>
      <c r="L373" s="61">
        <v>8301.348</v>
      </c>
      <c r="M373" s="61">
        <v>1</v>
      </c>
      <c r="N373" s="61">
        <v>29087.574000000001</v>
      </c>
      <c r="O373" s="61">
        <v>0.28539155589999998</v>
      </c>
      <c r="P373" s="61">
        <v>1</v>
      </c>
    </row>
    <row r="374" spans="1:19" x14ac:dyDescent="0.2">
      <c r="A374" s="61" t="s">
        <v>301</v>
      </c>
      <c r="F374" s="70">
        <v>0.9808796296296296</v>
      </c>
      <c r="G374" s="61" t="s">
        <v>43</v>
      </c>
      <c r="H374" s="61">
        <v>1</v>
      </c>
      <c r="I374" s="61">
        <v>0.65</v>
      </c>
      <c r="J374" s="61" t="s">
        <v>109</v>
      </c>
      <c r="K374" s="61" t="s">
        <v>74</v>
      </c>
      <c r="L374" s="61">
        <v>1654.6310000000001</v>
      </c>
      <c r="M374" s="61">
        <v>1</v>
      </c>
      <c r="N374" s="61">
        <v>27296.151999999998</v>
      </c>
      <c r="O374" s="61">
        <v>6.0617738400000003E-2</v>
      </c>
      <c r="P374" s="61">
        <v>1</v>
      </c>
    </row>
    <row r="375" spans="1:19" x14ac:dyDescent="0.2">
      <c r="A375" s="61" t="s">
        <v>302</v>
      </c>
      <c r="F375" s="70">
        <v>0.98284722222222232</v>
      </c>
      <c r="G375" s="61" t="s">
        <v>43</v>
      </c>
      <c r="H375" s="61">
        <v>1</v>
      </c>
      <c r="I375" s="61">
        <v>0.65</v>
      </c>
      <c r="J375" s="61" t="s">
        <v>109</v>
      </c>
      <c r="K375" s="61" t="s">
        <v>74</v>
      </c>
      <c r="L375" s="61">
        <v>2144.3780000000002</v>
      </c>
      <c r="M375" s="61">
        <v>1</v>
      </c>
      <c r="N375" s="61">
        <v>40703.214999999997</v>
      </c>
      <c r="O375" s="61">
        <v>5.2683258599999998E-2</v>
      </c>
      <c r="P375" s="61">
        <v>0.99</v>
      </c>
    </row>
    <row r="376" spans="1:19" x14ac:dyDescent="0.2">
      <c r="A376" s="61" t="s">
        <v>303</v>
      </c>
      <c r="F376" s="70">
        <v>0.98481481481481481</v>
      </c>
      <c r="G376" s="61" t="s">
        <v>43</v>
      </c>
      <c r="H376" s="61">
        <v>1</v>
      </c>
      <c r="I376" s="61">
        <v>0.65</v>
      </c>
      <c r="J376" s="61" t="s">
        <v>109</v>
      </c>
      <c r="K376" s="61" t="s">
        <v>74</v>
      </c>
      <c r="L376" s="61">
        <v>1716.086</v>
      </c>
      <c r="M376" s="61">
        <v>1</v>
      </c>
      <c r="N376" s="61">
        <v>22687.373</v>
      </c>
      <c r="O376" s="61">
        <v>7.5640577700000003E-2</v>
      </c>
      <c r="P376" s="61">
        <v>1</v>
      </c>
    </row>
    <row r="377" spans="1:19" x14ac:dyDescent="0.2">
      <c r="A377" s="61" t="s">
        <v>304</v>
      </c>
      <c r="F377" s="70">
        <v>0.98677083333333337</v>
      </c>
      <c r="G377" s="61" t="s">
        <v>43</v>
      </c>
      <c r="H377" s="61">
        <v>1</v>
      </c>
      <c r="I377" s="61">
        <v>0.65</v>
      </c>
      <c r="J377" s="61" t="s">
        <v>109</v>
      </c>
      <c r="K377" s="61" t="s">
        <v>74</v>
      </c>
      <c r="L377" s="61">
        <v>543.39800000000002</v>
      </c>
      <c r="M377" s="61">
        <v>1</v>
      </c>
      <c r="N377" s="61">
        <v>28626.699000000001</v>
      </c>
      <c r="O377" s="61">
        <v>1.8982209600000001E-2</v>
      </c>
      <c r="P377" s="61">
        <v>1</v>
      </c>
    </row>
    <row r="378" spans="1:19" x14ac:dyDescent="0.2">
      <c r="A378" s="61" t="s">
        <v>102</v>
      </c>
      <c r="F378" s="70">
        <v>7.0289351851851853E-2</v>
      </c>
      <c r="G378" s="61" t="s">
        <v>43</v>
      </c>
      <c r="H378" s="61">
        <v>1</v>
      </c>
      <c r="I378" s="61">
        <v>0.65</v>
      </c>
      <c r="J378" s="61" t="s">
        <v>109</v>
      </c>
      <c r="K378" s="61" t="s">
        <v>74</v>
      </c>
      <c r="L378" s="61">
        <v>3.956</v>
      </c>
      <c r="M378" s="61">
        <v>1</v>
      </c>
      <c r="N378" s="61">
        <v>21195.699000000001</v>
      </c>
      <c r="O378" s="61">
        <v>1.8664159999999999E-4</v>
      </c>
      <c r="P378" s="61">
        <v>1</v>
      </c>
      <c r="R378" s="97"/>
      <c r="S378" s="97"/>
    </row>
    <row r="379" spans="1:19" x14ac:dyDescent="0.2">
      <c r="A379" s="61" t="s">
        <v>103</v>
      </c>
      <c r="F379" s="70">
        <v>6.8333333333333343E-2</v>
      </c>
      <c r="G379" s="61" t="s">
        <v>43</v>
      </c>
      <c r="H379" s="61">
        <v>1</v>
      </c>
      <c r="I379" s="61">
        <v>0.65</v>
      </c>
      <c r="J379" s="61" t="s">
        <v>109</v>
      </c>
      <c r="K379" s="61" t="s">
        <v>74</v>
      </c>
      <c r="L379" s="61">
        <v>0.34200000000000003</v>
      </c>
      <c r="M379" s="61">
        <v>1</v>
      </c>
      <c r="N379" s="61">
        <v>49773.468999999997</v>
      </c>
      <c r="O379" s="61">
        <v>6.8711000000000002E-6</v>
      </c>
      <c r="P379" s="61">
        <v>0.99</v>
      </c>
      <c r="R379" s="97"/>
      <c r="S379" s="97"/>
    </row>
    <row r="380" spans="1:19" x14ac:dyDescent="0.2">
      <c r="B380" s="62"/>
      <c r="C380" s="62"/>
      <c r="D380" s="63"/>
      <c r="L380" s="62"/>
      <c r="N380" s="62"/>
      <c r="O380" s="64"/>
    </row>
    <row r="381" spans="1:19" ht="13.5" thickBot="1" x14ac:dyDescent="0.25">
      <c r="B381" s="62"/>
      <c r="C381" s="62"/>
      <c r="D381" s="63"/>
      <c r="L381" s="62"/>
      <c r="N381" s="62"/>
      <c r="O381" s="64"/>
    </row>
    <row r="382" spans="1:19" ht="13.5" thickBot="1" x14ac:dyDescent="0.25">
      <c r="A382" s="71" t="str">
        <f>A369</f>
        <v>SampleName</v>
      </c>
      <c r="B382" s="72" t="str">
        <f>L369</f>
        <v>Area</v>
      </c>
      <c r="C382" s="72" t="str">
        <f>N369</f>
        <v>ISTD Area</v>
      </c>
      <c r="D382" s="73" t="str">
        <f>O369</f>
        <v>ISTDResponseRatio</v>
      </c>
      <c r="E382" s="74" t="s">
        <v>47</v>
      </c>
      <c r="F382" s="74" t="s">
        <v>48</v>
      </c>
      <c r="G382" s="75" t="s">
        <v>49</v>
      </c>
      <c r="L382" s="62"/>
      <c r="N382" s="62"/>
      <c r="O382" s="64"/>
    </row>
    <row r="383" spans="1:19" ht="13.5" thickBot="1" x14ac:dyDescent="0.25">
      <c r="A383" s="76" t="str">
        <f t="shared" ref="A383:A392" si="78">A370</f>
        <v xml:space="preserve">DTXSID0022777_Human_Ref Plasma__1_____XP1-A10_Inj EPA_061820_5uM_165  </v>
      </c>
      <c r="B383" s="77">
        <f t="shared" ref="B383:B392" si="79">L370</f>
        <v>763.76300000000003</v>
      </c>
      <c r="C383" s="77">
        <f t="shared" ref="C383:D392" si="80">N370</f>
        <v>27737.800999999999</v>
      </c>
      <c r="D383" s="78">
        <f t="shared" si="80"/>
        <v>2.7535095499999999E-2</v>
      </c>
      <c r="E383" s="79">
        <f>D383-$E$26</f>
        <v>2.746431505E-2</v>
      </c>
      <c r="F383" s="80">
        <f>AVERAGE($E$17:$E$20)/E387</f>
        <v>112.46622304292003</v>
      </c>
      <c r="G383" s="81">
        <f>(F383-1+$G$24)/$G$24</f>
        <v>238.16217668706392</v>
      </c>
      <c r="L383" s="62"/>
      <c r="N383" s="62"/>
      <c r="O383" s="64"/>
    </row>
    <row r="384" spans="1:19" ht="13.5" thickBot="1" x14ac:dyDescent="0.25">
      <c r="A384" s="82" t="str">
        <f t="shared" si="78"/>
        <v xml:space="preserve">DTXSID0022777_Human_Ref Plasma__2_____XP1-B10_Inj EPA_061820_5uM_166  </v>
      </c>
      <c r="B384" s="83">
        <f t="shared" si="79"/>
        <v>2378.9740000000002</v>
      </c>
      <c r="C384" s="83">
        <f t="shared" si="80"/>
        <v>28757.615000000002</v>
      </c>
      <c r="D384" s="84">
        <f t="shared" si="80"/>
        <v>8.2725010399999993E-2</v>
      </c>
      <c r="E384" s="85">
        <f t="shared" ref="E384:E390" si="81">D384-$E$26</f>
        <v>8.2654229949999991E-2</v>
      </c>
      <c r="F384" s="86">
        <f t="shared" ref="F384:F386" si="82">AVERAGE($E$17:$E$20)/E388</f>
        <v>129.42723697524596</v>
      </c>
      <c r="G384" s="81">
        <f t="shared" ref="G384:G386" si="83">(F384-1+$G$24)/$G$24</f>
        <v>274.24944037286377</v>
      </c>
      <c r="L384" s="62"/>
      <c r="N384" s="62"/>
      <c r="O384" s="64"/>
    </row>
    <row r="385" spans="1:19" ht="13.5" thickBot="1" x14ac:dyDescent="0.25">
      <c r="A385" s="82" t="str">
        <f t="shared" si="78"/>
        <v xml:space="preserve">DTXSID0022777_Human_Ref Plasma__3_____XP1-A6_Inj EPA_061820_5uM_167  </v>
      </c>
      <c r="B385" s="83">
        <f t="shared" si="79"/>
        <v>1958.2660000000001</v>
      </c>
      <c r="C385" s="83">
        <f t="shared" si="80"/>
        <v>27871.263999999999</v>
      </c>
      <c r="D385" s="84">
        <f t="shared" si="80"/>
        <v>7.0261111900000006E-2</v>
      </c>
      <c r="E385" s="85">
        <f t="shared" si="81"/>
        <v>7.0190331450000004E-2</v>
      </c>
      <c r="F385" s="86">
        <f t="shared" si="82"/>
        <v>90.10858736126886</v>
      </c>
      <c r="G385" s="81">
        <f t="shared" si="83"/>
        <v>190.5927390665295</v>
      </c>
      <c r="L385" s="62"/>
      <c r="N385" s="62"/>
      <c r="O385" s="64"/>
    </row>
    <row r="386" spans="1:19" ht="13.5" thickBot="1" x14ac:dyDescent="0.25">
      <c r="A386" s="82" t="str">
        <f t="shared" si="78"/>
        <v xml:space="preserve">DTXSID0022777_Human_Ref Plasma__4_____XP1F15_Inj EPA_061820_5uM_168  </v>
      </c>
      <c r="B386" s="83">
        <f t="shared" si="79"/>
        <v>8301.348</v>
      </c>
      <c r="C386" s="83">
        <f t="shared" si="80"/>
        <v>29087.574000000001</v>
      </c>
      <c r="D386" s="84">
        <f t="shared" si="80"/>
        <v>0.28539155589999998</v>
      </c>
      <c r="E386" s="85">
        <f t="shared" si="81"/>
        <v>0.28532077545000001</v>
      </c>
      <c r="F386" s="87">
        <f t="shared" si="82"/>
        <v>360.07261129574647</v>
      </c>
      <c r="G386" s="81">
        <f t="shared" si="83"/>
        <v>764.98427935265215</v>
      </c>
      <c r="L386" s="62"/>
      <c r="N386" s="62"/>
      <c r="O386" s="64"/>
    </row>
    <row r="387" spans="1:19" ht="13.5" thickBot="1" x14ac:dyDescent="0.25">
      <c r="A387" s="82" t="str">
        <f t="shared" si="78"/>
        <v xml:space="preserve">DTXSID0022777_Human_Plasma__1_____XP1-A10_Inj EPA_061820_5uM_160  </v>
      </c>
      <c r="B387" s="83">
        <f t="shared" si="79"/>
        <v>1654.6310000000001</v>
      </c>
      <c r="C387" s="83">
        <f t="shared" si="80"/>
        <v>27296.151999999998</v>
      </c>
      <c r="D387" s="84">
        <f>O374</f>
        <v>6.0617738400000003E-2</v>
      </c>
      <c r="E387" s="85">
        <f t="shared" si="81"/>
        <v>6.0546957950000001E-2</v>
      </c>
      <c r="F387" s="88" t="s">
        <v>50</v>
      </c>
      <c r="G387" s="89" t="s">
        <v>50</v>
      </c>
      <c r="L387" s="62"/>
      <c r="N387" s="62"/>
      <c r="O387" s="64"/>
    </row>
    <row r="388" spans="1:19" ht="13.5" thickBot="1" x14ac:dyDescent="0.25">
      <c r="A388" s="82" t="str">
        <f t="shared" si="78"/>
        <v xml:space="preserve">DTXSID0022777_Human_Plasma__2_____XP1-B10_Inj EPA_061820_5uM_161  </v>
      </c>
      <c r="B388" s="83">
        <f t="shared" si="79"/>
        <v>2144.3780000000002</v>
      </c>
      <c r="C388" s="83">
        <f t="shared" si="80"/>
        <v>40703.214999999997</v>
      </c>
      <c r="D388" s="84">
        <f t="shared" si="80"/>
        <v>5.2683258599999998E-2</v>
      </c>
      <c r="E388" s="85">
        <f t="shared" si="81"/>
        <v>5.2612478149999996E-2</v>
      </c>
      <c r="F388" s="90">
        <f>AVERAGE(F383:F386)</f>
        <v>173.01866466879534</v>
      </c>
      <c r="G388" s="91">
        <f>AVERAGE(G383, G385:G386)</f>
        <v>397.91306503541517</v>
      </c>
      <c r="L388" s="62"/>
      <c r="N388" s="62"/>
      <c r="O388" s="64"/>
    </row>
    <row r="389" spans="1:19" ht="13.5" thickBot="1" x14ac:dyDescent="0.25">
      <c r="A389" s="82" t="str">
        <f t="shared" si="78"/>
        <v xml:space="preserve">DTXSID0022777_Human_Plasma__3_____XP1-A6_Inj EPA_061820_5uM_162  </v>
      </c>
      <c r="B389" s="83">
        <f t="shared" si="79"/>
        <v>1716.086</v>
      </c>
      <c r="C389" s="83">
        <f t="shared" si="80"/>
        <v>22687.373</v>
      </c>
      <c r="D389" s="84">
        <f t="shared" si="80"/>
        <v>7.5640577700000003E-2</v>
      </c>
      <c r="E389" s="85">
        <f t="shared" si="81"/>
        <v>7.5569797250000001E-2</v>
      </c>
      <c r="L389" s="62"/>
      <c r="N389" s="62"/>
      <c r="O389" s="64"/>
    </row>
    <row r="390" spans="1:19" ht="13.5" thickBot="1" x14ac:dyDescent="0.25">
      <c r="A390" s="82" t="str">
        <f t="shared" si="78"/>
        <v xml:space="preserve">DTXSID0022777_Human_Plasma__4_____XP1F15_Inj EPA_061820_5uM_163  </v>
      </c>
      <c r="B390" s="83">
        <f t="shared" si="79"/>
        <v>543.39800000000002</v>
      </c>
      <c r="C390" s="83">
        <f t="shared" si="80"/>
        <v>28626.699000000001</v>
      </c>
      <c r="D390" s="84">
        <f t="shared" si="80"/>
        <v>1.8982209600000001E-2</v>
      </c>
      <c r="E390" s="85">
        <f t="shared" si="81"/>
        <v>1.8911429150000002E-2</v>
      </c>
      <c r="F390" s="88" t="s">
        <v>51</v>
      </c>
      <c r="G390" s="75">
        <v>0.47</v>
      </c>
      <c r="L390" s="62"/>
      <c r="N390" s="62"/>
      <c r="O390" s="64"/>
    </row>
    <row r="391" spans="1:19" x14ac:dyDescent="0.2">
      <c r="A391" s="82" t="str">
        <f t="shared" si="78"/>
        <v>BLANK_Human___1_____X_Inj EPA_062220_5uM_set2</v>
      </c>
      <c r="B391" s="84">
        <f>L378</f>
        <v>3.956</v>
      </c>
      <c r="C391" s="83">
        <f t="shared" si="80"/>
        <v>21195.699000000001</v>
      </c>
      <c r="D391" s="84">
        <f>O378</f>
        <v>1.8664159999999999E-4</v>
      </c>
      <c r="E391" s="85"/>
      <c r="L391" s="62"/>
      <c r="N391" s="62"/>
      <c r="O391" s="64"/>
    </row>
    <row r="392" spans="1:19" ht="13.5" thickBot="1" x14ac:dyDescent="0.25">
      <c r="A392" s="93" t="str">
        <f t="shared" si="78"/>
        <v xml:space="preserve">BLANK_Human___1_____X_Inj EPA_062220_5uM_set2 </v>
      </c>
      <c r="B392" s="95">
        <f t="shared" si="79"/>
        <v>0.34200000000000003</v>
      </c>
      <c r="C392" s="94">
        <f t="shared" si="80"/>
        <v>49773.468999999997</v>
      </c>
      <c r="D392" s="95">
        <f t="shared" si="80"/>
        <v>6.8711000000000002E-6</v>
      </c>
      <c r="E392" s="96">
        <f>AVERAGE(D391:D392)</f>
        <v>9.6756349999999991E-5</v>
      </c>
      <c r="L392" s="62"/>
      <c r="N392" s="62"/>
      <c r="O392" s="64"/>
    </row>
    <row r="397" spans="1:19" ht="13.5" thickBot="1" x14ac:dyDescent="0.25">
      <c r="A397" s="65" t="s">
        <v>53</v>
      </c>
      <c r="B397" s="66" t="s">
        <v>54</v>
      </c>
      <c r="C397" s="66" t="s">
        <v>55</v>
      </c>
      <c r="D397" s="67" t="s">
        <v>56</v>
      </c>
      <c r="E397" s="65" t="s">
        <v>57</v>
      </c>
      <c r="F397" s="65" t="s">
        <v>58</v>
      </c>
      <c r="G397" s="65" t="s">
        <v>59</v>
      </c>
      <c r="H397" s="65" t="s">
        <v>60</v>
      </c>
      <c r="I397" s="65" t="s">
        <v>61</v>
      </c>
      <c r="J397" s="65" t="s">
        <v>62</v>
      </c>
      <c r="K397" s="65" t="s">
        <v>63</v>
      </c>
      <c r="L397" s="66" t="s">
        <v>64</v>
      </c>
      <c r="M397" s="68" t="s">
        <v>65</v>
      </c>
      <c r="N397" s="66" t="s">
        <v>66</v>
      </c>
      <c r="O397" s="69" t="s">
        <v>67</v>
      </c>
      <c r="P397" s="65" t="s">
        <v>68</v>
      </c>
      <c r="Q397" s="65" t="s">
        <v>69</v>
      </c>
      <c r="R397" s="65" t="s">
        <v>70</v>
      </c>
      <c r="S397" s="65" t="s">
        <v>71</v>
      </c>
    </row>
    <row r="398" spans="1:19" x14ac:dyDescent="0.2">
      <c r="A398" s="61" t="s">
        <v>354</v>
      </c>
      <c r="F398" s="70">
        <v>3.3912037037037039E-2</v>
      </c>
      <c r="G398" s="61" t="s">
        <v>44</v>
      </c>
      <c r="H398" s="61">
        <v>1</v>
      </c>
      <c r="I398" s="61">
        <v>0.66</v>
      </c>
      <c r="J398" s="61" t="s">
        <v>110</v>
      </c>
      <c r="K398" s="61" t="s">
        <v>74</v>
      </c>
      <c r="L398" s="61">
        <v>15013.459000000001</v>
      </c>
      <c r="M398" s="61">
        <v>1</v>
      </c>
      <c r="N398" s="61">
        <v>32227.831999999999</v>
      </c>
      <c r="O398" s="61">
        <v>0.46585383089999999</v>
      </c>
      <c r="P398" s="61">
        <v>0.94</v>
      </c>
    </row>
    <row r="399" spans="1:19" x14ac:dyDescent="0.2">
      <c r="A399" s="61" t="s">
        <v>355</v>
      </c>
      <c r="F399" s="70">
        <v>3.5833333333333335E-2</v>
      </c>
      <c r="G399" s="61" t="s">
        <v>44</v>
      </c>
      <c r="H399" s="61">
        <v>1</v>
      </c>
      <c r="I399" s="61">
        <v>0.65</v>
      </c>
      <c r="J399" s="61" t="s">
        <v>110</v>
      </c>
      <c r="K399" s="61" t="s">
        <v>74</v>
      </c>
      <c r="L399" s="61">
        <v>14009.384</v>
      </c>
      <c r="M399" s="61">
        <v>1</v>
      </c>
      <c r="N399" s="61">
        <v>30706.092000000001</v>
      </c>
      <c r="O399" s="61">
        <v>0.45624119149999998</v>
      </c>
      <c r="P399" s="61">
        <v>0.94</v>
      </c>
    </row>
    <row r="400" spans="1:19" x14ac:dyDescent="0.2">
      <c r="A400" s="61" t="s">
        <v>356</v>
      </c>
      <c r="F400" s="70">
        <v>3.7835648148148153E-2</v>
      </c>
      <c r="G400" s="61" t="s">
        <v>44</v>
      </c>
      <c r="H400" s="61">
        <v>1</v>
      </c>
      <c r="I400" s="61">
        <v>0.66</v>
      </c>
      <c r="J400" s="61" t="s">
        <v>110</v>
      </c>
      <c r="K400" s="61" t="s">
        <v>74</v>
      </c>
      <c r="L400" s="61">
        <v>15818.155000000001</v>
      </c>
      <c r="M400" s="61">
        <v>1</v>
      </c>
      <c r="N400" s="61">
        <v>33833.008000000002</v>
      </c>
      <c r="O400" s="61">
        <v>0.46753617060000002</v>
      </c>
      <c r="P400" s="61">
        <v>0.94</v>
      </c>
    </row>
    <row r="401" spans="1:19" x14ac:dyDescent="0.2">
      <c r="A401" s="61" t="s">
        <v>357</v>
      </c>
      <c r="F401" s="70">
        <v>3.9803240740740743E-2</v>
      </c>
      <c r="G401" s="61" t="s">
        <v>44</v>
      </c>
      <c r="H401" s="61">
        <v>1</v>
      </c>
      <c r="I401" s="61">
        <v>0.66</v>
      </c>
      <c r="J401" s="61" t="s">
        <v>110</v>
      </c>
      <c r="K401" s="61" t="s">
        <v>74</v>
      </c>
      <c r="L401" s="61">
        <v>12813.013000000001</v>
      </c>
      <c r="M401" s="61">
        <v>1</v>
      </c>
      <c r="N401" s="61">
        <v>30976.357</v>
      </c>
      <c r="O401" s="61">
        <v>0.41363847269999998</v>
      </c>
      <c r="P401" s="61">
        <v>0.94</v>
      </c>
    </row>
    <row r="402" spans="1:19" x14ac:dyDescent="0.2">
      <c r="A402" s="61" t="s">
        <v>358</v>
      </c>
      <c r="F402" s="70">
        <v>2.4097222222222225E-2</v>
      </c>
      <c r="G402" s="61" t="s">
        <v>44</v>
      </c>
      <c r="H402" s="61">
        <v>1</v>
      </c>
      <c r="I402" s="61">
        <v>0.66</v>
      </c>
      <c r="J402" s="61" t="s">
        <v>110</v>
      </c>
      <c r="K402" s="61" t="s">
        <v>74</v>
      </c>
      <c r="L402" s="61">
        <v>14295.361999999999</v>
      </c>
      <c r="M402" s="61">
        <v>1</v>
      </c>
      <c r="N402" s="61">
        <v>27932.671999999999</v>
      </c>
      <c r="O402" s="61">
        <v>0.51177925260000001</v>
      </c>
      <c r="P402" s="61">
        <v>0.94</v>
      </c>
    </row>
    <row r="403" spans="1:19" x14ac:dyDescent="0.2">
      <c r="A403" s="61" t="s">
        <v>359</v>
      </c>
      <c r="F403" s="70">
        <v>2.6053240740740738E-2</v>
      </c>
      <c r="G403" s="61" t="s">
        <v>44</v>
      </c>
      <c r="H403" s="61">
        <v>1</v>
      </c>
      <c r="I403" s="61">
        <v>0.66</v>
      </c>
      <c r="J403" s="61" t="s">
        <v>110</v>
      </c>
      <c r="K403" s="61" t="s">
        <v>74</v>
      </c>
      <c r="L403" s="61">
        <v>21111.645</v>
      </c>
      <c r="M403" s="61">
        <v>1</v>
      </c>
      <c r="N403" s="61">
        <v>34561.648000000001</v>
      </c>
      <c r="O403" s="61">
        <v>0.61084022959999995</v>
      </c>
      <c r="P403" s="61">
        <v>0.94</v>
      </c>
    </row>
    <row r="404" spans="1:19" x14ac:dyDescent="0.2">
      <c r="A404" s="61" t="s">
        <v>360</v>
      </c>
      <c r="F404" s="70">
        <v>2.8020833333333332E-2</v>
      </c>
      <c r="G404" s="61" t="s">
        <v>44</v>
      </c>
      <c r="H404" s="61">
        <v>1</v>
      </c>
      <c r="I404" s="61">
        <v>0.66</v>
      </c>
      <c r="J404" s="61" t="s">
        <v>110</v>
      </c>
      <c r="K404" s="61" t="s">
        <v>74</v>
      </c>
      <c r="L404" s="61">
        <v>18950.888999999999</v>
      </c>
      <c r="M404" s="61">
        <v>1</v>
      </c>
      <c r="N404" s="61">
        <v>31318.398000000001</v>
      </c>
      <c r="O404" s="61">
        <v>0.60510403499999998</v>
      </c>
      <c r="P404" s="61">
        <v>0.94</v>
      </c>
    </row>
    <row r="405" spans="1:19" x14ac:dyDescent="0.2">
      <c r="A405" s="61" t="s">
        <v>361</v>
      </c>
      <c r="F405" s="70">
        <v>2.9988425925925922E-2</v>
      </c>
      <c r="G405" s="61" t="s">
        <v>44</v>
      </c>
      <c r="H405" s="61">
        <v>1</v>
      </c>
      <c r="I405" s="61">
        <v>0.66</v>
      </c>
      <c r="J405" s="61" t="s">
        <v>110</v>
      </c>
      <c r="K405" s="61" t="s">
        <v>74</v>
      </c>
      <c r="L405" s="61">
        <v>20609.636999999999</v>
      </c>
      <c r="M405" s="61">
        <v>1</v>
      </c>
      <c r="N405" s="61">
        <v>46275.438000000002</v>
      </c>
      <c r="O405" s="61">
        <v>0.4453688153</v>
      </c>
      <c r="P405" s="61">
        <v>0.94</v>
      </c>
    </row>
    <row r="406" spans="1:19" x14ac:dyDescent="0.2">
      <c r="A406" s="61" t="s">
        <v>111</v>
      </c>
      <c r="F406" s="70">
        <v>7.4224537037037033E-2</v>
      </c>
      <c r="G406" s="61" t="s">
        <v>44</v>
      </c>
      <c r="H406" s="61">
        <v>1</v>
      </c>
      <c r="I406" s="61">
        <v>0.66</v>
      </c>
      <c r="J406" s="61" t="s">
        <v>110</v>
      </c>
      <c r="K406" s="61" t="s">
        <v>74</v>
      </c>
      <c r="L406" s="61">
        <v>0.38600000000000001</v>
      </c>
      <c r="M406" s="61">
        <v>1</v>
      </c>
      <c r="N406" s="61">
        <v>45580.214999999997</v>
      </c>
      <c r="O406" s="61">
        <v>8.4686000000000005E-6</v>
      </c>
      <c r="P406" s="61">
        <v>0.98</v>
      </c>
      <c r="R406" s="97"/>
      <c r="S406" s="97"/>
    </row>
    <row r="407" spans="1:19" x14ac:dyDescent="0.2">
      <c r="A407" s="61" t="s">
        <v>112</v>
      </c>
      <c r="F407" s="70">
        <v>7.2256944444444443E-2</v>
      </c>
      <c r="G407" s="61" t="s">
        <v>44</v>
      </c>
      <c r="H407" s="61">
        <v>1</v>
      </c>
      <c r="I407" s="61">
        <v>0.65</v>
      </c>
      <c r="J407" s="61" t="s">
        <v>110</v>
      </c>
      <c r="K407" s="61" t="s">
        <v>84</v>
      </c>
      <c r="L407" s="61">
        <v>8.9359999999999999</v>
      </c>
      <c r="M407" s="61">
        <v>1</v>
      </c>
      <c r="N407" s="61">
        <v>61626.883000000002</v>
      </c>
      <c r="O407" s="61">
        <v>1.4500170000000001E-4</v>
      </c>
      <c r="P407" s="61">
        <v>1</v>
      </c>
      <c r="R407" s="97"/>
      <c r="S407" s="97"/>
    </row>
    <row r="408" spans="1:19" x14ac:dyDescent="0.2">
      <c r="B408" s="62"/>
      <c r="C408" s="62"/>
      <c r="D408" s="63"/>
      <c r="L408" s="62"/>
      <c r="N408" s="62"/>
      <c r="O408" s="64"/>
    </row>
    <row r="409" spans="1:19" ht="13.5" thickBot="1" x14ac:dyDescent="0.25">
      <c r="B409" s="62"/>
      <c r="C409" s="62"/>
      <c r="D409" s="63"/>
      <c r="L409" s="62"/>
      <c r="N409" s="62"/>
      <c r="O409" s="64"/>
    </row>
    <row r="410" spans="1:19" ht="13.5" thickBot="1" x14ac:dyDescent="0.25">
      <c r="A410" s="71" t="str">
        <f t="shared" ref="A410:A420" si="84">A397</f>
        <v>SampleName</v>
      </c>
      <c r="B410" s="72" t="str">
        <f t="shared" ref="B410:B420" si="85">L397</f>
        <v>Area</v>
      </c>
      <c r="C410" s="72" t="str">
        <f t="shared" ref="C410:D420" si="86">N397</f>
        <v>ISTD Area</v>
      </c>
      <c r="D410" s="73" t="str">
        <f t="shared" si="86"/>
        <v>ISTDResponseRatio</v>
      </c>
      <c r="E410" s="74" t="s">
        <v>47</v>
      </c>
      <c r="F410" s="74" t="s">
        <v>48</v>
      </c>
      <c r="G410" s="75" t="s">
        <v>49</v>
      </c>
      <c r="L410" s="62"/>
      <c r="N410" s="62"/>
      <c r="O410" s="64"/>
    </row>
    <row r="411" spans="1:19" ht="13.5" thickBot="1" x14ac:dyDescent="0.25">
      <c r="A411" s="76" t="str">
        <f t="shared" si="84"/>
        <v xml:space="preserve">DTXSID7041966_Human_Ref Plasma__1_____XP1-A10_Inj EPA_061820_5uM_187  </v>
      </c>
      <c r="B411" s="77">
        <f t="shared" si="85"/>
        <v>15013.459000000001</v>
      </c>
      <c r="C411" s="77">
        <f t="shared" si="86"/>
        <v>32227.831999999999</v>
      </c>
      <c r="D411" s="78">
        <f t="shared" si="86"/>
        <v>0.46585383089999999</v>
      </c>
      <c r="E411" s="79">
        <f>D411-$E$26</f>
        <v>0.46578305045000001</v>
      </c>
      <c r="F411" s="80">
        <f>AVERAGE($E$17:$E$20)/E415</f>
        <v>13.307357700692704</v>
      </c>
      <c r="G411" s="81">
        <f>(F411-1+$G$24)/$G$24</f>
        <v>27.185867448282352</v>
      </c>
      <c r="L411" s="62"/>
      <c r="N411" s="62"/>
      <c r="O411" s="64"/>
    </row>
    <row r="412" spans="1:19" ht="13.5" thickBot="1" x14ac:dyDescent="0.25">
      <c r="A412" s="82" t="str">
        <f t="shared" si="84"/>
        <v xml:space="preserve">DTXSID7041966_Human_Ref Plasma__2_____XP1-B10_Inj EPA_061820_5uM_188  </v>
      </c>
      <c r="B412" s="83">
        <f t="shared" si="85"/>
        <v>14009.384</v>
      </c>
      <c r="C412" s="83">
        <f t="shared" si="86"/>
        <v>30706.092000000001</v>
      </c>
      <c r="D412" s="84">
        <f t="shared" si="86"/>
        <v>0.45624119149999998</v>
      </c>
      <c r="E412" s="85">
        <f t="shared" ref="E412:E418" si="87">D412-$E$26</f>
        <v>0.45617041105</v>
      </c>
      <c r="F412" s="86">
        <f t="shared" ref="F412:F414" si="88">AVERAGE($E$17:$E$20)/E416</f>
        <v>11.149031253694298</v>
      </c>
      <c r="G412" s="81">
        <f t="shared" ref="G412:G414" si="89">(F412-1+$G$24)/$G$24</f>
        <v>22.593683518498509</v>
      </c>
      <c r="L412" s="62"/>
      <c r="N412" s="62"/>
      <c r="O412" s="64"/>
    </row>
    <row r="413" spans="1:19" ht="13.5" thickBot="1" x14ac:dyDescent="0.25">
      <c r="A413" s="82" t="str">
        <f t="shared" si="84"/>
        <v xml:space="preserve">DTXSID7041966_Human_Ref Plasma__3_____XP1-A6_Inj EPA_061820_5uM_189  </v>
      </c>
      <c r="B413" s="83">
        <f t="shared" si="85"/>
        <v>15818.155000000001</v>
      </c>
      <c r="C413" s="83">
        <f t="shared" si="86"/>
        <v>33833.008000000002</v>
      </c>
      <c r="D413" s="84">
        <f t="shared" si="86"/>
        <v>0.46753617060000002</v>
      </c>
      <c r="E413" s="85">
        <f t="shared" si="87"/>
        <v>0.46746539015000005</v>
      </c>
      <c r="F413" s="86">
        <f t="shared" si="88"/>
        <v>11.254732902970153</v>
      </c>
      <c r="G413" s="81">
        <f t="shared" si="89"/>
        <v>22.818580644617349</v>
      </c>
      <c r="L413" s="62"/>
      <c r="N413" s="62"/>
      <c r="O413" s="64"/>
    </row>
    <row r="414" spans="1:19" ht="13.5" thickBot="1" x14ac:dyDescent="0.25">
      <c r="A414" s="82" t="str">
        <f t="shared" si="84"/>
        <v xml:space="preserve">DTXSID7041966_Human_Ref Plasma__4_____XP1F15_Inj EPA_061820_5uM_190  </v>
      </c>
      <c r="B414" s="83">
        <f t="shared" si="85"/>
        <v>12813.013000000001</v>
      </c>
      <c r="C414" s="83">
        <f t="shared" si="86"/>
        <v>30976.357</v>
      </c>
      <c r="D414" s="84">
        <f t="shared" si="86"/>
        <v>0.41363847269999998</v>
      </c>
      <c r="E414" s="85">
        <f t="shared" si="87"/>
        <v>0.41356769225000001</v>
      </c>
      <c r="F414" s="87">
        <f t="shared" si="88"/>
        <v>15.291977831585978</v>
      </c>
      <c r="G414" s="81">
        <f t="shared" si="89"/>
        <v>31.40846347145953</v>
      </c>
      <c r="L414" s="62"/>
      <c r="N414" s="62"/>
      <c r="O414" s="64"/>
    </row>
    <row r="415" spans="1:19" ht="13.5" thickBot="1" x14ac:dyDescent="0.25">
      <c r="A415" s="82" t="str">
        <f t="shared" si="84"/>
        <v xml:space="preserve">DTXSID7041966_Human_Plasma__1_____XP1-A10_Inj EPA_061820_5uM_182  </v>
      </c>
      <c r="B415" s="83">
        <f t="shared" si="85"/>
        <v>14295.361999999999</v>
      </c>
      <c r="C415" s="83">
        <f t="shared" si="86"/>
        <v>27932.671999999999</v>
      </c>
      <c r="D415" s="84">
        <f t="shared" si="86"/>
        <v>0.51177925260000001</v>
      </c>
      <c r="E415" s="85">
        <f t="shared" si="87"/>
        <v>0.51170847215000004</v>
      </c>
      <c r="F415" s="88" t="s">
        <v>50</v>
      </c>
      <c r="G415" s="89" t="s">
        <v>50</v>
      </c>
      <c r="L415" s="62"/>
      <c r="N415" s="62"/>
      <c r="O415" s="64"/>
    </row>
    <row r="416" spans="1:19" ht="13.5" thickBot="1" x14ac:dyDescent="0.25">
      <c r="A416" s="82" t="str">
        <f t="shared" si="84"/>
        <v xml:space="preserve">DTXSID7041966_Human_Plasma__2_____XP1-B10_Inj EPA_061820_5uM_183  </v>
      </c>
      <c r="B416" s="83">
        <f t="shared" si="85"/>
        <v>21111.645</v>
      </c>
      <c r="C416" s="83">
        <f t="shared" si="86"/>
        <v>34561.648000000001</v>
      </c>
      <c r="D416" s="84">
        <f t="shared" si="86"/>
        <v>0.61084022959999995</v>
      </c>
      <c r="E416" s="85">
        <f t="shared" si="87"/>
        <v>0.61076944914999998</v>
      </c>
      <c r="F416" s="90">
        <f>AVERAGE(F411:F414)</f>
        <v>12.750774922235784</v>
      </c>
      <c r="G416" s="91">
        <f>AVERAGE(G411:G414)</f>
        <v>26.001648770714432</v>
      </c>
      <c r="L416" s="62"/>
      <c r="N416" s="62"/>
      <c r="O416" s="64"/>
    </row>
    <row r="417" spans="1:19" ht="13.5" thickBot="1" x14ac:dyDescent="0.25">
      <c r="A417" s="82" t="str">
        <f t="shared" si="84"/>
        <v xml:space="preserve">DTXSID7041966_Human_Plasma__3_____XP1-A6_Inj EPA_061820_5uM_184  </v>
      </c>
      <c r="B417" s="83">
        <f t="shared" si="85"/>
        <v>18950.888999999999</v>
      </c>
      <c r="C417" s="83">
        <f t="shared" si="86"/>
        <v>31318.398000000001</v>
      </c>
      <c r="D417" s="84">
        <f t="shared" si="86"/>
        <v>0.60510403499999998</v>
      </c>
      <c r="E417" s="85">
        <f t="shared" si="87"/>
        <v>0.60503325455000001</v>
      </c>
      <c r="L417" s="62"/>
      <c r="N417" s="62"/>
      <c r="O417" s="64"/>
    </row>
    <row r="418" spans="1:19" ht="13.5" thickBot="1" x14ac:dyDescent="0.25">
      <c r="A418" s="82" t="str">
        <f t="shared" si="84"/>
        <v xml:space="preserve">DTXSID7041966_Human_Plasma__4_____XP1F15_Inj EPA_061820_5uM_185  </v>
      </c>
      <c r="B418" s="83">
        <f t="shared" si="85"/>
        <v>20609.636999999999</v>
      </c>
      <c r="C418" s="83">
        <f t="shared" si="86"/>
        <v>46275.438000000002</v>
      </c>
      <c r="D418" s="84">
        <f t="shared" si="86"/>
        <v>0.4453688153</v>
      </c>
      <c r="E418" s="85">
        <f t="shared" si="87"/>
        <v>0.44529803485000002</v>
      </c>
      <c r="F418" s="88" t="s">
        <v>51</v>
      </c>
      <c r="G418" s="75">
        <v>0.47</v>
      </c>
      <c r="L418" s="62"/>
      <c r="N418" s="62"/>
      <c r="O418" s="64"/>
    </row>
    <row r="419" spans="1:19" x14ac:dyDescent="0.2">
      <c r="A419" s="82" t="str">
        <f t="shared" si="84"/>
        <v>BLANK_Human___1_____X_Inj EPA_062220_5uM_set3</v>
      </c>
      <c r="B419" s="83">
        <f t="shared" si="85"/>
        <v>0.38600000000000001</v>
      </c>
      <c r="C419" s="83">
        <f t="shared" si="86"/>
        <v>45580.214999999997</v>
      </c>
      <c r="D419" s="84">
        <f t="shared" si="86"/>
        <v>8.4686000000000005E-6</v>
      </c>
      <c r="E419" s="85"/>
      <c r="K419" s="92"/>
      <c r="L419" s="62"/>
      <c r="N419" s="62"/>
      <c r="O419" s="64"/>
    </row>
    <row r="420" spans="1:19" ht="13.5" thickBot="1" x14ac:dyDescent="0.25">
      <c r="A420" s="93" t="str">
        <f t="shared" si="84"/>
        <v xml:space="preserve">BLANK_Human___1_____X_Inj EPA_062220_5uM_set3 </v>
      </c>
      <c r="B420" s="94">
        <f t="shared" si="85"/>
        <v>8.9359999999999999</v>
      </c>
      <c r="C420" s="94">
        <f t="shared" si="86"/>
        <v>61626.883000000002</v>
      </c>
      <c r="D420" s="95">
        <f t="shared" si="86"/>
        <v>1.4500170000000001E-4</v>
      </c>
      <c r="E420" s="96">
        <f>AVERAGE(D419:D420)</f>
        <v>7.673515E-5</v>
      </c>
      <c r="L420" s="62"/>
      <c r="N420" s="62"/>
      <c r="O420" s="64"/>
    </row>
    <row r="425" spans="1:19" ht="13.5" thickBot="1" x14ac:dyDescent="0.25">
      <c r="A425" s="65" t="s">
        <v>53</v>
      </c>
      <c r="B425" s="66" t="s">
        <v>54</v>
      </c>
      <c r="C425" s="66" t="s">
        <v>55</v>
      </c>
      <c r="D425" s="67" t="s">
        <v>56</v>
      </c>
      <c r="E425" s="65" t="s">
        <v>57</v>
      </c>
      <c r="F425" s="65" t="s">
        <v>58</v>
      </c>
      <c r="G425" s="65" t="s">
        <v>59</v>
      </c>
      <c r="H425" s="65" t="s">
        <v>60</v>
      </c>
      <c r="I425" s="65" t="s">
        <v>61</v>
      </c>
      <c r="J425" s="65" t="s">
        <v>62</v>
      </c>
      <c r="K425" s="65" t="s">
        <v>63</v>
      </c>
      <c r="L425" s="66" t="s">
        <v>64</v>
      </c>
      <c r="M425" s="68" t="s">
        <v>65</v>
      </c>
      <c r="N425" s="66" t="s">
        <v>66</v>
      </c>
      <c r="O425" s="69" t="s">
        <v>67</v>
      </c>
      <c r="P425" s="65" t="s">
        <v>68</v>
      </c>
      <c r="Q425" s="65" t="s">
        <v>69</v>
      </c>
      <c r="R425" s="65" t="s">
        <v>70</v>
      </c>
      <c r="S425" s="65" t="s">
        <v>71</v>
      </c>
    </row>
    <row r="426" spans="1:19" x14ac:dyDescent="0.2">
      <c r="A426" s="61" t="s">
        <v>362</v>
      </c>
      <c r="F426" s="70">
        <v>5.5520833333333332E-2</v>
      </c>
      <c r="G426" s="61" t="s">
        <v>45</v>
      </c>
      <c r="H426" s="61">
        <v>1</v>
      </c>
      <c r="I426" s="61">
        <v>0.66</v>
      </c>
      <c r="J426" s="61" t="s">
        <v>113</v>
      </c>
      <c r="K426" s="61" t="s">
        <v>74</v>
      </c>
      <c r="L426" s="61">
        <v>3315.335</v>
      </c>
      <c r="M426" s="61">
        <v>1</v>
      </c>
      <c r="N426" s="61">
        <v>40243.281000000003</v>
      </c>
      <c r="O426" s="61">
        <v>8.2382323600000001E-2</v>
      </c>
      <c r="P426" s="61">
        <v>1.19</v>
      </c>
    </row>
    <row r="427" spans="1:19" x14ac:dyDescent="0.2">
      <c r="A427" s="61" t="s">
        <v>363</v>
      </c>
      <c r="F427" s="70">
        <v>5.7488425925925929E-2</v>
      </c>
      <c r="G427" s="61" t="s">
        <v>45</v>
      </c>
      <c r="H427" s="61">
        <v>1</v>
      </c>
      <c r="I427" s="61">
        <v>0.66</v>
      </c>
      <c r="J427" s="61" t="s">
        <v>113</v>
      </c>
      <c r="K427" s="61" t="s">
        <v>74</v>
      </c>
      <c r="L427" s="61">
        <v>2767.5709999999999</v>
      </c>
      <c r="M427" s="61">
        <v>1</v>
      </c>
      <c r="N427" s="61">
        <v>34722.781000000003</v>
      </c>
      <c r="O427" s="61">
        <v>7.9704762100000007E-2</v>
      </c>
      <c r="P427" s="61">
        <v>1.19</v>
      </c>
    </row>
    <row r="428" spans="1:19" x14ac:dyDescent="0.2">
      <c r="A428" s="61" t="s">
        <v>364</v>
      </c>
      <c r="F428" s="70">
        <v>5.9444444444444446E-2</v>
      </c>
      <c r="G428" s="61" t="s">
        <v>45</v>
      </c>
      <c r="H428" s="61">
        <v>1</v>
      </c>
      <c r="I428" s="61">
        <v>0.66</v>
      </c>
      <c r="J428" s="61" t="s">
        <v>113</v>
      </c>
      <c r="K428" s="61" t="s">
        <v>74</v>
      </c>
      <c r="L428" s="61">
        <v>2120.1770000000001</v>
      </c>
      <c r="M428" s="61">
        <v>1</v>
      </c>
      <c r="N428" s="61">
        <v>32387.598000000002</v>
      </c>
      <c r="O428" s="61">
        <v>6.5462619400000005E-2</v>
      </c>
      <c r="P428" s="61">
        <v>1.19</v>
      </c>
    </row>
    <row r="429" spans="1:19" x14ac:dyDescent="0.2">
      <c r="A429" s="61" t="s">
        <v>365</v>
      </c>
      <c r="F429" s="70">
        <v>6.1412037037037036E-2</v>
      </c>
      <c r="G429" s="61" t="s">
        <v>45</v>
      </c>
      <c r="H429" s="61">
        <v>1</v>
      </c>
      <c r="I429" s="61">
        <v>0.66</v>
      </c>
      <c r="J429" s="61" t="s">
        <v>113</v>
      </c>
      <c r="K429" s="61" t="s">
        <v>74</v>
      </c>
      <c r="L429" s="61">
        <v>2489.4369999999999</v>
      </c>
      <c r="M429" s="61">
        <v>1</v>
      </c>
      <c r="N429" s="61">
        <v>35475.991999999998</v>
      </c>
      <c r="O429" s="61">
        <v>7.0172442299999999E-2</v>
      </c>
      <c r="P429" s="61">
        <v>1.19</v>
      </c>
    </row>
    <row r="430" spans="1:19" x14ac:dyDescent="0.2">
      <c r="A430" s="61" t="s">
        <v>366</v>
      </c>
      <c r="F430" s="70">
        <v>4.5694444444444447E-2</v>
      </c>
      <c r="G430" s="61" t="s">
        <v>45</v>
      </c>
      <c r="H430" s="61">
        <v>1</v>
      </c>
      <c r="I430" s="61">
        <v>0.66</v>
      </c>
      <c r="J430" s="61" t="s">
        <v>113</v>
      </c>
      <c r="K430" s="61" t="s">
        <v>74</v>
      </c>
      <c r="L430" s="61">
        <v>5935.7839999999997</v>
      </c>
      <c r="M430" s="61">
        <v>1</v>
      </c>
      <c r="N430" s="61">
        <v>35574.563000000002</v>
      </c>
      <c r="O430" s="61">
        <v>0.16685472709999999</v>
      </c>
      <c r="P430" s="61">
        <v>1.19</v>
      </c>
    </row>
    <row r="431" spans="1:19" x14ac:dyDescent="0.2">
      <c r="A431" s="61" t="s">
        <v>367</v>
      </c>
      <c r="F431" s="70">
        <v>4.7662037037037037E-2</v>
      </c>
      <c r="G431" s="61" t="s">
        <v>45</v>
      </c>
      <c r="H431" s="61">
        <v>1</v>
      </c>
      <c r="I431" s="61">
        <v>0.66</v>
      </c>
      <c r="J431" s="61" t="s">
        <v>113</v>
      </c>
      <c r="K431" s="61" t="s">
        <v>74</v>
      </c>
      <c r="L431" s="61">
        <v>3720.308</v>
      </c>
      <c r="M431" s="61">
        <v>1</v>
      </c>
      <c r="N431" s="61">
        <v>33677.862999999998</v>
      </c>
      <c r="O431" s="61">
        <v>0.1104674605</v>
      </c>
      <c r="P431" s="61">
        <v>1.19</v>
      </c>
    </row>
    <row r="432" spans="1:19" x14ac:dyDescent="0.2">
      <c r="A432" s="61" t="s">
        <v>368</v>
      </c>
      <c r="F432" s="70">
        <v>4.9629629629629635E-2</v>
      </c>
      <c r="G432" s="61" t="s">
        <v>45</v>
      </c>
      <c r="H432" s="61">
        <v>1</v>
      </c>
      <c r="I432" s="61">
        <v>0.66</v>
      </c>
      <c r="J432" s="61" t="s">
        <v>113</v>
      </c>
      <c r="K432" s="61" t="s">
        <v>74</v>
      </c>
      <c r="L432" s="61">
        <v>2433.3890000000001</v>
      </c>
      <c r="M432" s="61">
        <v>1</v>
      </c>
      <c r="N432" s="61">
        <v>35627.476999999999</v>
      </c>
      <c r="O432" s="61">
        <v>6.8300907199999997E-2</v>
      </c>
      <c r="P432" s="61">
        <v>1.19</v>
      </c>
    </row>
    <row r="433" spans="1:19" x14ac:dyDescent="0.2">
      <c r="A433" s="61" t="s">
        <v>369</v>
      </c>
      <c r="F433" s="70">
        <v>5.1585648148148144E-2</v>
      </c>
      <c r="G433" s="61" t="s">
        <v>45</v>
      </c>
      <c r="H433" s="61">
        <v>1</v>
      </c>
      <c r="I433" s="61">
        <v>0.66</v>
      </c>
      <c r="J433" s="61" t="s">
        <v>113</v>
      </c>
      <c r="K433" s="61" t="s">
        <v>74</v>
      </c>
      <c r="L433" s="61">
        <v>4672.6180000000004</v>
      </c>
      <c r="M433" s="61">
        <v>1</v>
      </c>
      <c r="N433" s="61">
        <v>33016.788999999997</v>
      </c>
      <c r="O433" s="61">
        <v>0.14152248419999999</v>
      </c>
      <c r="P433" s="61">
        <v>1.19</v>
      </c>
    </row>
    <row r="434" spans="1:19" x14ac:dyDescent="0.2">
      <c r="A434" s="61" t="s">
        <v>111</v>
      </c>
      <c r="F434" s="70">
        <v>7.4224537037037033E-2</v>
      </c>
      <c r="G434" s="61" t="s">
        <v>45</v>
      </c>
      <c r="H434" s="61">
        <v>1</v>
      </c>
      <c r="I434" s="61">
        <v>0.66</v>
      </c>
      <c r="J434" s="61" t="s">
        <v>113</v>
      </c>
      <c r="K434" s="61" t="s">
        <v>74</v>
      </c>
      <c r="L434" s="61">
        <v>1.7350000000000001</v>
      </c>
      <c r="M434" s="61">
        <v>1</v>
      </c>
      <c r="N434" s="61">
        <v>45580.214999999997</v>
      </c>
      <c r="O434" s="61">
        <v>3.8064800000000002E-5</v>
      </c>
      <c r="P434" s="61">
        <v>1.19</v>
      </c>
      <c r="R434" s="97"/>
      <c r="S434" s="97"/>
    </row>
    <row r="435" spans="1:19" x14ac:dyDescent="0.2">
      <c r="A435" s="61" t="s">
        <v>112</v>
      </c>
      <c r="F435" s="70">
        <v>7.2256944444444443E-2</v>
      </c>
      <c r="G435" s="61" t="s">
        <v>45</v>
      </c>
      <c r="H435" s="61">
        <v>1</v>
      </c>
      <c r="I435" s="61">
        <v>0.65</v>
      </c>
      <c r="J435" s="61" t="s">
        <v>113</v>
      </c>
      <c r="K435" s="61" t="s">
        <v>84</v>
      </c>
      <c r="L435" s="61">
        <v>5.4610000000000003</v>
      </c>
      <c r="M435" s="61">
        <v>1</v>
      </c>
      <c r="N435" s="61">
        <v>61626.883000000002</v>
      </c>
      <c r="O435" s="61">
        <v>8.8613899999999995E-5</v>
      </c>
      <c r="P435" s="61">
        <v>1.1399999999999999</v>
      </c>
      <c r="R435" s="97"/>
      <c r="S435" s="97"/>
    </row>
    <row r="436" spans="1:19" x14ac:dyDescent="0.2">
      <c r="B436" s="62"/>
      <c r="C436" s="62"/>
      <c r="D436" s="63"/>
      <c r="L436" s="62"/>
      <c r="N436" s="62"/>
      <c r="O436" s="64"/>
    </row>
    <row r="437" spans="1:19" ht="13.5" thickBot="1" x14ac:dyDescent="0.25">
      <c r="B437" s="62"/>
      <c r="C437" s="62"/>
      <c r="D437" s="63"/>
      <c r="L437" s="62"/>
      <c r="N437" s="62"/>
      <c r="O437" s="64"/>
    </row>
    <row r="438" spans="1:19" ht="13.5" thickBot="1" x14ac:dyDescent="0.25">
      <c r="A438" s="71" t="str">
        <f>A425</f>
        <v>SampleName</v>
      </c>
      <c r="B438" s="72" t="str">
        <f>L425</f>
        <v>Area</v>
      </c>
      <c r="C438" s="72" t="str">
        <f>N425</f>
        <v>ISTD Area</v>
      </c>
      <c r="D438" s="73" t="str">
        <f>O425</f>
        <v>ISTDResponseRatio</v>
      </c>
      <c r="E438" s="74" t="s">
        <v>47</v>
      </c>
      <c r="F438" s="74" t="s">
        <v>48</v>
      </c>
      <c r="G438" s="75" t="s">
        <v>49</v>
      </c>
      <c r="L438" s="62"/>
      <c r="N438" s="62"/>
      <c r="O438" s="64"/>
    </row>
    <row r="439" spans="1:19" ht="13.5" thickBot="1" x14ac:dyDescent="0.25">
      <c r="A439" s="76" t="str">
        <f t="shared" ref="A439:A448" si="90">A426</f>
        <v xml:space="preserve">DTXSID1032484_Human_Ref Plasma__1_____XP1-A10_Inj EPA_061820_5uM_198  </v>
      </c>
      <c r="B439" s="77">
        <f t="shared" ref="B439:B448" si="91">L426</f>
        <v>3315.335</v>
      </c>
      <c r="C439" s="77">
        <f t="shared" ref="C439:D448" si="92">N426</f>
        <v>40243.281000000003</v>
      </c>
      <c r="D439" s="78">
        <f t="shared" si="92"/>
        <v>8.2382323600000001E-2</v>
      </c>
      <c r="E439" s="79">
        <f>D439-$E$26</f>
        <v>8.2311543149999999E-2</v>
      </c>
      <c r="F439" s="80">
        <f>AVERAGE($E$17:$E$20)/E443</f>
        <v>40.828196083312918</v>
      </c>
      <c r="G439" s="81">
        <f>(F439-1+$G$24)/$G$24</f>
        <v>85.740842730453025</v>
      </c>
      <c r="L439" s="62"/>
      <c r="N439" s="62"/>
      <c r="O439" s="64"/>
    </row>
    <row r="440" spans="1:19" ht="13.5" thickBot="1" x14ac:dyDescent="0.25">
      <c r="A440" s="82" t="str">
        <f t="shared" si="90"/>
        <v xml:space="preserve">DTXSID1032484_Human_Ref Plasma__2_____XP1-B10_Inj EPA_061820_5uM_199  </v>
      </c>
      <c r="B440" s="83">
        <f t="shared" si="91"/>
        <v>2767.5709999999999</v>
      </c>
      <c r="C440" s="83">
        <f t="shared" si="92"/>
        <v>34722.781000000003</v>
      </c>
      <c r="D440" s="84">
        <f t="shared" si="92"/>
        <v>7.9704762100000007E-2</v>
      </c>
      <c r="E440" s="85">
        <f t="shared" ref="E440:E446" si="93">D440-$E$26</f>
        <v>7.9633981650000005E-2</v>
      </c>
      <c r="F440" s="86">
        <f t="shared" ref="F440:F442" si="94">AVERAGE($E$17:$E$20)/E444</f>
        <v>61.681996906889779</v>
      </c>
      <c r="G440" s="81">
        <f t="shared" ref="G440:G442" si="95">(F440-1+$G$24)/$G$24</f>
        <v>130.11063171678677</v>
      </c>
      <c r="L440" s="62"/>
      <c r="N440" s="62"/>
      <c r="O440" s="64"/>
    </row>
    <row r="441" spans="1:19" ht="13.5" thickBot="1" x14ac:dyDescent="0.25">
      <c r="A441" s="82" t="str">
        <f t="shared" si="90"/>
        <v xml:space="preserve">DTXSID1032484_Human_Ref Plasma__3_____XP1-A6_Inj EPA_061820_5uM_200  </v>
      </c>
      <c r="B441" s="83">
        <f t="shared" si="91"/>
        <v>2120.1770000000001</v>
      </c>
      <c r="C441" s="83">
        <f t="shared" si="92"/>
        <v>32387.598000000002</v>
      </c>
      <c r="D441" s="84">
        <f t="shared" si="92"/>
        <v>6.5462619400000005E-2</v>
      </c>
      <c r="E441" s="85">
        <f t="shared" si="93"/>
        <v>6.5391838950000003E-2</v>
      </c>
      <c r="F441" s="86">
        <f t="shared" si="94"/>
        <v>99.801773816505488</v>
      </c>
      <c r="G441" s="81">
        <f t="shared" si="95"/>
        <v>211.21654003511807</v>
      </c>
      <c r="L441" s="62"/>
      <c r="N441" s="62"/>
      <c r="O441" s="64"/>
    </row>
    <row r="442" spans="1:19" ht="13.5" thickBot="1" x14ac:dyDescent="0.25">
      <c r="A442" s="82" t="str">
        <f t="shared" si="90"/>
        <v xml:space="preserve">DTXSID1032484_Human_Ref Plasma__4_____XP1F15_Inj EPA_061820_5uM_201  </v>
      </c>
      <c r="B442" s="83">
        <f t="shared" si="91"/>
        <v>2489.4369999999999</v>
      </c>
      <c r="C442" s="83">
        <f t="shared" si="92"/>
        <v>35475.991999999998</v>
      </c>
      <c r="D442" s="84">
        <f t="shared" si="92"/>
        <v>7.0172442299999999E-2</v>
      </c>
      <c r="E442" s="85">
        <f t="shared" si="93"/>
        <v>7.0101661849999997E-2</v>
      </c>
      <c r="F442" s="87">
        <f t="shared" si="94"/>
        <v>48.140018796875047</v>
      </c>
      <c r="G442" s="81">
        <f t="shared" si="95"/>
        <v>101.29791233377669</v>
      </c>
      <c r="L442" s="62"/>
      <c r="N442" s="62"/>
      <c r="O442" s="64"/>
    </row>
    <row r="443" spans="1:19" ht="13.5" thickBot="1" x14ac:dyDescent="0.25">
      <c r="A443" s="82" t="str">
        <f t="shared" si="90"/>
        <v xml:space="preserve">DTXSID1032484_Human_Plasma__1_____XP1-A10_Inj EPA_061820_5uM_193  </v>
      </c>
      <c r="B443" s="83">
        <f t="shared" si="91"/>
        <v>5935.7839999999997</v>
      </c>
      <c r="C443" s="83">
        <f t="shared" si="92"/>
        <v>35574.563000000002</v>
      </c>
      <c r="D443" s="84">
        <f>O430</f>
        <v>0.16685472709999999</v>
      </c>
      <c r="E443" s="85">
        <f t="shared" si="93"/>
        <v>0.16678394664999999</v>
      </c>
      <c r="F443" s="88" t="s">
        <v>50</v>
      </c>
      <c r="G443" s="89" t="s">
        <v>50</v>
      </c>
      <c r="L443" s="62"/>
      <c r="N443" s="62"/>
      <c r="O443" s="64"/>
    </row>
    <row r="444" spans="1:19" ht="13.5" thickBot="1" x14ac:dyDescent="0.25">
      <c r="A444" s="82" t="str">
        <f t="shared" si="90"/>
        <v xml:space="preserve">DTXSID1032484_Human_Plasma__2_____XP1-B10_Inj EPA_061820_5uM_194  </v>
      </c>
      <c r="B444" s="83">
        <f t="shared" si="91"/>
        <v>3720.308</v>
      </c>
      <c r="C444" s="83">
        <f t="shared" si="92"/>
        <v>33677.862999999998</v>
      </c>
      <c r="D444" s="84">
        <f t="shared" si="92"/>
        <v>0.1104674605</v>
      </c>
      <c r="E444" s="85">
        <f t="shared" si="93"/>
        <v>0.11039668005</v>
      </c>
      <c r="F444" s="90">
        <f>AVERAGE(F439:F442)</f>
        <v>62.61299640089581</v>
      </c>
      <c r="G444" s="91">
        <f>AVERAGE(G439, G441:G442)</f>
        <v>132.75176503311593</v>
      </c>
      <c r="L444" s="62"/>
      <c r="N444" s="62"/>
      <c r="O444" s="64"/>
    </row>
    <row r="445" spans="1:19" ht="13.5" thickBot="1" x14ac:dyDescent="0.25">
      <c r="A445" s="82" t="str">
        <f t="shared" si="90"/>
        <v xml:space="preserve">DTXSID1032484_Human_Plasma__3_____XP1-A6_Inj EPA_061820_5uM_195  </v>
      </c>
      <c r="B445" s="83">
        <f t="shared" si="91"/>
        <v>2433.3890000000001</v>
      </c>
      <c r="C445" s="83">
        <f t="shared" si="92"/>
        <v>35627.476999999999</v>
      </c>
      <c r="D445" s="84">
        <f t="shared" si="92"/>
        <v>6.8300907199999997E-2</v>
      </c>
      <c r="E445" s="85">
        <f t="shared" si="93"/>
        <v>6.8230126749999995E-2</v>
      </c>
      <c r="L445" s="62"/>
      <c r="N445" s="62"/>
      <c r="O445" s="64"/>
    </row>
    <row r="446" spans="1:19" ht="13.5" thickBot="1" x14ac:dyDescent="0.25">
      <c r="A446" s="82" t="str">
        <f t="shared" si="90"/>
        <v xml:space="preserve">DTXSID1032484_Human_Plasma__4_____XP1F15_Inj EPA_061820_5uM_196  </v>
      </c>
      <c r="B446" s="83">
        <f t="shared" si="91"/>
        <v>4672.6180000000004</v>
      </c>
      <c r="C446" s="83">
        <f t="shared" si="92"/>
        <v>33016.788999999997</v>
      </c>
      <c r="D446" s="84">
        <f t="shared" si="92"/>
        <v>0.14152248419999999</v>
      </c>
      <c r="E446" s="85">
        <f t="shared" si="93"/>
        <v>0.14145170374999999</v>
      </c>
      <c r="F446" s="88" t="s">
        <v>51</v>
      </c>
      <c r="G446" s="75">
        <v>0.47</v>
      </c>
      <c r="L446" s="62"/>
      <c r="N446" s="62"/>
      <c r="O446" s="64"/>
    </row>
    <row r="447" spans="1:19" x14ac:dyDescent="0.2">
      <c r="A447" s="82" t="str">
        <f t="shared" si="90"/>
        <v>BLANK_Human___1_____X_Inj EPA_062220_5uM_set3</v>
      </c>
      <c r="B447" s="84">
        <f>L434</f>
        <v>1.7350000000000001</v>
      </c>
      <c r="C447" s="83">
        <f t="shared" si="92"/>
        <v>45580.214999999997</v>
      </c>
      <c r="D447" s="84">
        <f>O434</f>
        <v>3.8064800000000002E-5</v>
      </c>
      <c r="E447" s="85"/>
      <c r="L447" s="62"/>
      <c r="N447" s="62"/>
      <c r="O447" s="64"/>
    </row>
    <row r="448" spans="1:19" ht="13.5" thickBot="1" x14ac:dyDescent="0.25">
      <c r="A448" s="93" t="str">
        <f t="shared" si="90"/>
        <v xml:space="preserve">BLANK_Human___1_____X_Inj EPA_062220_5uM_set3 </v>
      </c>
      <c r="B448" s="95">
        <f t="shared" si="91"/>
        <v>5.4610000000000003</v>
      </c>
      <c r="C448" s="94">
        <f t="shared" si="92"/>
        <v>61626.883000000002</v>
      </c>
      <c r="D448" s="95">
        <f t="shared" si="92"/>
        <v>8.8613899999999995E-5</v>
      </c>
      <c r="E448" s="96">
        <f>AVERAGE(D447:D448)</f>
        <v>6.3339349999999995E-5</v>
      </c>
      <c r="L448" s="62"/>
      <c r="N448" s="62"/>
      <c r="O448" s="64"/>
    </row>
    <row r="453" spans="1:19" ht="13.5" thickBot="1" x14ac:dyDescent="0.25">
      <c r="A453" s="65" t="s">
        <v>53</v>
      </c>
      <c r="B453" s="66" t="s">
        <v>54</v>
      </c>
      <c r="C453" s="66" t="s">
        <v>55</v>
      </c>
      <c r="D453" s="67" t="s">
        <v>56</v>
      </c>
      <c r="E453" s="65" t="s">
        <v>57</v>
      </c>
      <c r="F453" s="65" t="s">
        <v>58</v>
      </c>
      <c r="G453" s="65" t="s">
        <v>59</v>
      </c>
      <c r="H453" s="65" t="s">
        <v>60</v>
      </c>
      <c r="I453" s="65" t="s">
        <v>61</v>
      </c>
      <c r="J453" s="65" t="s">
        <v>62</v>
      </c>
      <c r="K453" s="65" t="s">
        <v>63</v>
      </c>
      <c r="L453" s="66" t="s">
        <v>64</v>
      </c>
      <c r="M453" s="68" t="s">
        <v>65</v>
      </c>
      <c r="N453" s="66" t="s">
        <v>66</v>
      </c>
      <c r="O453" s="69" t="s">
        <v>67</v>
      </c>
      <c r="P453" s="65" t="s">
        <v>68</v>
      </c>
      <c r="Q453" s="65" t="s">
        <v>69</v>
      </c>
      <c r="R453" s="65" t="s">
        <v>70</v>
      </c>
      <c r="S453" s="65" t="s">
        <v>71</v>
      </c>
    </row>
    <row r="454" spans="1:19" x14ac:dyDescent="0.2">
      <c r="A454" s="61" t="s">
        <v>387</v>
      </c>
      <c r="F454" s="70">
        <v>7.7025462962962962E-2</v>
      </c>
      <c r="G454" s="61" t="s">
        <v>379</v>
      </c>
      <c r="H454" s="61">
        <v>1</v>
      </c>
      <c r="I454" s="61">
        <v>0.66</v>
      </c>
      <c r="J454" s="61" t="s">
        <v>114</v>
      </c>
      <c r="K454" s="61" t="s">
        <v>84</v>
      </c>
      <c r="L454" s="61">
        <v>2777.18</v>
      </c>
      <c r="M454" s="61">
        <v>1</v>
      </c>
      <c r="N454" s="61">
        <v>34753.589999999997</v>
      </c>
      <c r="O454" s="61">
        <v>7.9910593399999993E-2</v>
      </c>
      <c r="P454" s="61">
        <v>0.86</v>
      </c>
    </row>
    <row r="455" spans="1:19" x14ac:dyDescent="0.2">
      <c r="A455" s="61" t="s">
        <v>388</v>
      </c>
      <c r="F455" s="70">
        <v>7.8993055555555566E-2</v>
      </c>
      <c r="G455" s="61" t="s">
        <v>379</v>
      </c>
      <c r="H455" s="61">
        <v>1</v>
      </c>
      <c r="I455" s="61">
        <v>0.66</v>
      </c>
      <c r="J455" s="61" t="s">
        <v>114</v>
      </c>
      <c r="K455" s="61" t="s">
        <v>84</v>
      </c>
      <c r="L455" s="61">
        <v>2651.1669999999999</v>
      </c>
      <c r="M455" s="61">
        <v>1</v>
      </c>
      <c r="N455" s="61">
        <v>34262.862999999998</v>
      </c>
      <c r="O455" s="61">
        <v>7.7377275800000006E-2</v>
      </c>
      <c r="P455" s="61">
        <v>0.86</v>
      </c>
    </row>
    <row r="456" spans="1:19" x14ac:dyDescent="0.2">
      <c r="A456" s="61" t="s">
        <v>389</v>
      </c>
      <c r="F456" s="70">
        <v>8.0960648148148143E-2</v>
      </c>
      <c r="G456" s="61" t="s">
        <v>379</v>
      </c>
      <c r="H456" s="61">
        <v>1</v>
      </c>
      <c r="I456" s="61">
        <v>0.66</v>
      </c>
      <c r="J456" s="61" t="s">
        <v>114</v>
      </c>
      <c r="K456" s="61" t="s">
        <v>84</v>
      </c>
      <c r="L456" s="61">
        <v>2581.9070000000002</v>
      </c>
      <c r="M456" s="61">
        <v>1</v>
      </c>
      <c r="N456" s="61">
        <v>37422.675999999999</v>
      </c>
      <c r="O456" s="61">
        <v>6.8993115300000005E-2</v>
      </c>
      <c r="P456" s="61">
        <v>0.86</v>
      </c>
    </row>
    <row r="457" spans="1:19" x14ac:dyDescent="0.2">
      <c r="A457" s="61" t="s">
        <v>390</v>
      </c>
      <c r="F457" s="70">
        <v>8.2870370370370372E-2</v>
      </c>
      <c r="G457" s="61" t="s">
        <v>379</v>
      </c>
      <c r="H457" s="61">
        <v>1</v>
      </c>
      <c r="I457" s="61">
        <v>0.66</v>
      </c>
      <c r="J457" s="61" t="s">
        <v>114</v>
      </c>
      <c r="K457" s="61" t="s">
        <v>74</v>
      </c>
      <c r="L457" s="61">
        <v>2800.9859999999999</v>
      </c>
      <c r="M457" s="61">
        <v>1</v>
      </c>
      <c r="N457" s="61">
        <v>33266.870999999999</v>
      </c>
      <c r="O457" s="61">
        <v>8.41974588E-2</v>
      </c>
      <c r="P457" s="61">
        <v>0.86</v>
      </c>
    </row>
    <row r="458" spans="1:19" x14ac:dyDescent="0.2">
      <c r="A458" s="61" t="s">
        <v>391</v>
      </c>
      <c r="F458" s="70">
        <v>6.7303240740740733E-2</v>
      </c>
      <c r="G458" s="61" t="s">
        <v>379</v>
      </c>
      <c r="H458" s="61">
        <v>1</v>
      </c>
      <c r="I458" s="61">
        <v>0.66</v>
      </c>
      <c r="J458" s="61" t="s">
        <v>114</v>
      </c>
      <c r="K458" s="61" t="s">
        <v>74</v>
      </c>
      <c r="L458" s="61">
        <v>4688.1890000000003</v>
      </c>
      <c r="M458" s="61">
        <v>1</v>
      </c>
      <c r="N458" s="61">
        <v>20767.199000000001</v>
      </c>
      <c r="O458" s="61">
        <v>0.2257497027</v>
      </c>
      <c r="P458" s="61">
        <v>0.86</v>
      </c>
    </row>
    <row r="459" spans="1:19" x14ac:dyDescent="0.2">
      <c r="A459" s="61" t="s">
        <v>392</v>
      </c>
      <c r="F459" s="70">
        <v>6.9270833333333337E-2</v>
      </c>
      <c r="G459" s="61" t="s">
        <v>379</v>
      </c>
      <c r="H459" s="61">
        <v>1</v>
      </c>
      <c r="I459" s="61">
        <v>0.66</v>
      </c>
      <c r="J459" s="61" t="s">
        <v>114</v>
      </c>
      <c r="K459" s="61" t="s">
        <v>74</v>
      </c>
      <c r="L459" s="61">
        <v>10693.592000000001</v>
      </c>
      <c r="M459" s="61">
        <v>1</v>
      </c>
      <c r="N459" s="61">
        <v>47987.59</v>
      </c>
      <c r="O459" s="61">
        <v>0.22284078030000001</v>
      </c>
      <c r="P459" s="61">
        <v>0.85</v>
      </c>
    </row>
    <row r="460" spans="1:19" x14ac:dyDescent="0.2">
      <c r="A460" s="61" t="s">
        <v>393</v>
      </c>
      <c r="F460" s="70">
        <v>7.1180555555555566E-2</v>
      </c>
      <c r="G460" s="61" t="s">
        <v>379</v>
      </c>
      <c r="H460" s="61">
        <v>1</v>
      </c>
      <c r="I460" s="61">
        <v>0.66</v>
      </c>
      <c r="J460" s="61" t="s">
        <v>114</v>
      </c>
      <c r="K460" s="61" t="s">
        <v>74</v>
      </c>
      <c r="L460" s="61">
        <v>5208.6629999999996</v>
      </c>
      <c r="M460" s="61">
        <v>1</v>
      </c>
      <c r="N460" s="61">
        <v>28536.294999999998</v>
      </c>
      <c r="O460" s="61">
        <v>0.18252765470000001</v>
      </c>
      <c r="P460" s="61">
        <v>0.85</v>
      </c>
    </row>
    <row r="461" spans="1:19" x14ac:dyDescent="0.2">
      <c r="A461" s="61" t="s">
        <v>394</v>
      </c>
      <c r="F461" s="70">
        <v>7.3194444444444437E-2</v>
      </c>
      <c r="G461" s="61" t="s">
        <v>379</v>
      </c>
      <c r="H461" s="61">
        <v>1</v>
      </c>
      <c r="I461" s="61">
        <v>0.66</v>
      </c>
      <c r="J461" s="61" t="s">
        <v>114</v>
      </c>
      <c r="K461" s="61" t="s">
        <v>74</v>
      </c>
      <c r="L461" s="61">
        <v>6531.3010000000004</v>
      </c>
      <c r="M461" s="61">
        <v>1</v>
      </c>
      <c r="N461" s="61">
        <v>36765.487999999998</v>
      </c>
      <c r="O461" s="61">
        <v>0.17764760800000001</v>
      </c>
      <c r="P461" s="61">
        <v>0.86</v>
      </c>
    </row>
    <row r="462" spans="1:19" x14ac:dyDescent="0.2">
      <c r="A462" s="61" t="s">
        <v>111</v>
      </c>
      <c r="F462" s="70">
        <v>7.4224537037037033E-2</v>
      </c>
      <c r="G462" s="61" t="s">
        <v>379</v>
      </c>
      <c r="H462" s="61">
        <v>1</v>
      </c>
      <c r="I462" s="61">
        <v>0.66</v>
      </c>
      <c r="J462" s="61" t="s">
        <v>114</v>
      </c>
      <c r="K462" s="61" t="s">
        <v>84</v>
      </c>
      <c r="L462" s="61">
        <v>16.591999999999999</v>
      </c>
      <c r="M462" s="61">
        <v>1</v>
      </c>
      <c r="N462" s="61">
        <v>45580.214999999997</v>
      </c>
      <c r="O462" s="61">
        <v>3.640176E-4</v>
      </c>
      <c r="P462" s="61">
        <v>0.89</v>
      </c>
      <c r="R462" s="97"/>
      <c r="S462" s="97"/>
    </row>
    <row r="463" spans="1:19" x14ac:dyDescent="0.2">
      <c r="A463" s="61" t="s">
        <v>112</v>
      </c>
      <c r="F463" s="70">
        <v>7.2256944444444443E-2</v>
      </c>
      <c r="G463" s="61" t="s">
        <v>379</v>
      </c>
      <c r="H463" s="61">
        <v>1</v>
      </c>
      <c r="I463" s="61">
        <v>0.65</v>
      </c>
      <c r="J463" s="61" t="s">
        <v>114</v>
      </c>
      <c r="K463" s="61" t="s">
        <v>84</v>
      </c>
      <c r="L463" s="61">
        <v>44.578000000000003</v>
      </c>
      <c r="M463" s="61">
        <v>1</v>
      </c>
      <c r="N463" s="61">
        <v>61626.883000000002</v>
      </c>
      <c r="O463" s="61">
        <v>7.233532E-4</v>
      </c>
      <c r="P463" s="61">
        <v>0.82</v>
      </c>
      <c r="R463" s="97"/>
      <c r="S463" s="97"/>
    </row>
    <row r="464" spans="1:19" x14ac:dyDescent="0.2">
      <c r="B464" s="62"/>
      <c r="C464" s="62"/>
      <c r="D464" s="63"/>
      <c r="L464" s="62"/>
      <c r="N464" s="62"/>
      <c r="O464" s="64"/>
    </row>
    <row r="465" spans="1:15" ht="13.5" thickBot="1" x14ac:dyDescent="0.25">
      <c r="B465" s="62"/>
      <c r="C465" s="62"/>
      <c r="D465" s="63"/>
      <c r="L465" s="62"/>
      <c r="N465" s="62"/>
      <c r="O465" s="64"/>
    </row>
    <row r="466" spans="1:15" ht="13.5" thickBot="1" x14ac:dyDescent="0.25">
      <c r="A466" s="71" t="str">
        <f t="shared" ref="A466:A476" si="96">A453</f>
        <v>SampleName</v>
      </c>
      <c r="B466" s="72" t="str">
        <f t="shared" ref="B466:B476" si="97">L453</f>
        <v>Area</v>
      </c>
      <c r="C466" s="72" t="str">
        <f t="shared" ref="C466:D476" si="98">N453</f>
        <v>ISTD Area</v>
      </c>
      <c r="D466" s="73" t="str">
        <f t="shared" si="98"/>
        <v>ISTDResponseRatio</v>
      </c>
      <c r="E466" s="74" t="s">
        <v>47</v>
      </c>
      <c r="F466" s="74" t="s">
        <v>48</v>
      </c>
      <c r="G466" s="75" t="s">
        <v>49</v>
      </c>
      <c r="L466" s="62"/>
      <c r="N466" s="62"/>
      <c r="O466" s="64"/>
    </row>
    <row r="467" spans="1:15" ht="13.5" thickBot="1" x14ac:dyDescent="0.25">
      <c r="A467" s="76" t="str">
        <f t="shared" si="96"/>
        <v xml:space="preserve">DTXSID3047261_Human_Ref Plasma__1_____XP1-A10_Inj EPA_061820_5uM_209  </v>
      </c>
      <c r="B467" s="77">
        <f t="shared" si="97"/>
        <v>2777.18</v>
      </c>
      <c r="C467" s="77">
        <f t="shared" si="98"/>
        <v>34753.589999999997</v>
      </c>
      <c r="D467" s="78">
        <f t="shared" si="98"/>
        <v>7.9910593399999993E-2</v>
      </c>
      <c r="E467" s="79">
        <f>D467-$E$26</f>
        <v>7.9839812949999991E-2</v>
      </c>
      <c r="F467" s="80">
        <f>AVERAGE($E$17:$E$20)/E471</f>
        <v>30.173343657816943</v>
      </c>
      <c r="G467" s="81">
        <f>(F467-1+$G$24)/$G$24</f>
        <v>63.070943952802011</v>
      </c>
      <c r="L467" s="62"/>
      <c r="N467" s="62"/>
      <c r="O467" s="64"/>
    </row>
    <row r="468" spans="1:15" ht="13.5" thickBot="1" x14ac:dyDescent="0.25">
      <c r="A468" s="82" t="str">
        <f t="shared" si="96"/>
        <v xml:space="preserve">DTXSID3047261_Human_Ref Plasma__2_____XP1-B10_Inj EPA_061820_5uM_210  </v>
      </c>
      <c r="B468" s="83">
        <f t="shared" si="97"/>
        <v>2651.1669999999999</v>
      </c>
      <c r="C468" s="83">
        <f t="shared" si="98"/>
        <v>34262.862999999998</v>
      </c>
      <c r="D468" s="84">
        <f t="shared" si="98"/>
        <v>7.7377275800000006E-2</v>
      </c>
      <c r="E468" s="85">
        <f t="shared" ref="E468:E474" si="99">D468-$E$26</f>
        <v>7.7306495350000004E-2</v>
      </c>
      <c r="F468" s="86">
        <f t="shared" ref="F468:F470" si="100">AVERAGE($E$17:$E$20)/E472</f>
        <v>30.567346060780636</v>
      </c>
      <c r="G468" s="81">
        <f t="shared" ref="G468:G470" si="101">(F468-1+$G$24)/$G$24</f>
        <v>63.909246937831142</v>
      </c>
      <c r="L468" s="62"/>
      <c r="N468" s="62"/>
      <c r="O468" s="64"/>
    </row>
    <row r="469" spans="1:15" ht="13.5" thickBot="1" x14ac:dyDescent="0.25">
      <c r="A469" s="82" t="str">
        <f t="shared" si="96"/>
        <v xml:space="preserve">DTXSID3047261_Human_Ref Plasma__3_____XP1-A6_Inj EPA_061820_5uM_211  </v>
      </c>
      <c r="B469" s="83">
        <f t="shared" si="97"/>
        <v>2581.9070000000002</v>
      </c>
      <c r="C469" s="83">
        <f t="shared" si="98"/>
        <v>37422.675999999999</v>
      </c>
      <c r="D469" s="84">
        <f t="shared" si="98"/>
        <v>6.8993115300000005E-2</v>
      </c>
      <c r="E469" s="85">
        <f t="shared" si="99"/>
        <v>6.8922334850000003E-2</v>
      </c>
      <c r="F469" s="86">
        <f t="shared" si="100"/>
        <v>37.321080421693125</v>
      </c>
      <c r="G469" s="81">
        <f t="shared" si="101"/>
        <v>78.27889451424069</v>
      </c>
      <c r="L469" s="62"/>
      <c r="N469" s="62"/>
      <c r="O469" s="64"/>
    </row>
    <row r="470" spans="1:15" ht="13.5" thickBot="1" x14ac:dyDescent="0.25">
      <c r="A470" s="82" t="str">
        <f t="shared" si="96"/>
        <v xml:space="preserve">DTXSID3047261_Human_Ref Plasma__4_____XP1F15_Inj EPA_061820_5uM_212  </v>
      </c>
      <c r="B470" s="83">
        <f t="shared" si="97"/>
        <v>2800.9859999999999</v>
      </c>
      <c r="C470" s="83">
        <f t="shared" si="98"/>
        <v>33266.870999999999</v>
      </c>
      <c r="D470" s="84">
        <f t="shared" si="98"/>
        <v>8.41974588E-2</v>
      </c>
      <c r="E470" s="85">
        <f t="shared" si="99"/>
        <v>8.4126678349999998E-2</v>
      </c>
      <c r="F470" s="87">
        <f t="shared" si="100"/>
        <v>38.346713201966985</v>
      </c>
      <c r="G470" s="81">
        <f t="shared" si="101"/>
        <v>80.461091919078697</v>
      </c>
      <c r="L470" s="62"/>
      <c r="N470" s="62"/>
      <c r="O470" s="64"/>
    </row>
    <row r="471" spans="1:15" ht="13.5" thickBot="1" x14ac:dyDescent="0.25">
      <c r="A471" s="82" t="str">
        <f t="shared" si="96"/>
        <v xml:space="preserve">DTXSID3047261_Human_Plasma__1_____XP1-A10_Inj EPA_061820_5uM_204  </v>
      </c>
      <c r="B471" s="83">
        <f t="shared" si="97"/>
        <v>4688.1890000000003</v>
      </c>
      <c r="C471" s="83">
        <f t="shared" si="98"/>
        <v>20767.199000000001</v>
      </c>
      <c r="D471" s="84">
        <f t="shared" si="98"/>
        <v>0.2257497027</v>
      </c>
      <c r="E471" s="85">
        <f t="shared" si="99"/>
        <v>0.22567892225</v>
      </c>
      <c r="F471" s="88" t="s">
        <v>50</v>
      </c>
      <c r="G471" s="89" t="s">
        <v>50</v>
      </c>
      <c r="L471" s="62"/>
      <c r="N471" s="62"/>
      <c r="O471" s="64"/>
    </row>
    <row r="472" spans="1:15" ht="13.5" thickBot="1" x14ac:dyDescent="0.25">
      <c r="A472" s="82" t="str">
        <f t="shared" si="96"/>
        <v xml:space="preserve">DTXSID3047261_Human_Plasma__2_____XP1-B10_Inj EPA_061820_5uM_205  </v>
      </c>
      <c r="B472" s="83">
        <f t="shared" si="97"/>
        <v>10693.592000000001</v>
      </c>
      <c r="C472" s="83">
        <f t="shared" si="98"/>
        <v>47987.59</v>
      </c>
      <c r="D472" s="84">
        <f t="shared" si="98"/>
        <v>0.22284078030000001</v>
      </c>
      <c r="E472" s="85">
        <f t="shared" si="99"/>
        <v>0.22276999985000001</v>
      </c>
      <c r="F472" s="90">
        <f>AVERAGE(F467:F470)</f>
        <v>34.102120835564421</v>
      </c>
      <c r="G472" s="91">
        <f>AVERAGE(G467:G470)</f>
        <v>71.430044330988139</v>
      </c>
      <c r="L472" s="62"/>
      <c r="N472" s="62"/>
      <c r="O472" s="64"/>
    </row>
    <row r="473" spans="1:15" ht="13.5" thickBot="1" x14ac:dyDescent="0.25">
      <c r="A473" s="82" t="str">
        <f t="shared" si="96"/>
        <v xml:space="preserve">DTXSID3047261_Human_Plasma__3_____XP1-A6_Inj EPA_061820_5uM_206  </v>
      </c>
      <c r="B473" s="83">
        <f t="shared" si="97"/>
        <v>5208.6629999999996</v>
      </c>
      <c r="C473" s="83">
        <f t="shared" si="98"/>
        <v>28536.294999999998</v>
      </c>
      <c r="D473" s="84">
        <f t="shared" si="98"/>
        <v>0.18252765470000001</v>
      </c>
      <c r="E473" s="85">
        <f t="shared" si="99"/>
        <v>0.18245687425000001</v>
      </c>
      <c r="L473" s="62"/>
      <c r="N473" s="62"/>
      <c r="O473" s="64"/>
    </row>
    <row r="474" spans="1:15" ht="13.5" thickBot="1" x14ac:dyDescent="0.25">
      <c r="A474" s="82" t="str">
        <f t="shared" si="96"/>
        <v xml:space="preserve">DTXSID3047261_Human_Plasma__4_____XP1F15_Inj EPA_061820_5uM_207  </v>
      </c>
      <c r="B474" s="83">
        <f t="shared" si="97"/>
        <v>6531.3010000000004</v>
      </c>
      <c r="C474" s="83">
        <f t="shared" si="98"/>
        <v>36765.487999999998</v>
      </c>
      <c r="D474" s="84">
        <f t="shared" si="98"/>
        <v>0.17764760800000001</v>
      </c>
      <c r="E474" s="85">
        <f t="shared" si="99"/>
        <v>0.17757682755000001</v>
      </c>
      <c r="F474" s="88" t="s">
        <v>51</v>
      </c>
      <c r="G474" s="75">
        <v>0.47</v>
      </c>
      <c r="L474" s="62"/>
      <c r="N474" s="62"/>
      <c r="O474" s="64"/>
    </row>
    <row r="475" spans="1:15" x14ac:dyDescent="0.2">
      <c r="A475" s="82" t="str">
        <f t="shared" si="96"/>
        <v>BLANK_Human___1_____X_Inj EPA_062220_5uM_set3</v>
      </c>
      <c r="B475" s="83">
        <f t="shared" si="97"/>
        <v>16.591999999999999</v>
      </c>
      <c r="C475" s="83">
        <f t="shared" si="98"/>
        <v>45580.214999999997</v>
      </c>
      <c r="D475" s="84">
        <f t="shared" si="98"/>
        <v>3.640176E-4</v>
      </c>
      <c r="E475" s="85"/>
      <c r="K475" s="92"/>
      <c r="L475" s="62"/>
      <c r="N475" s="62"/>
      <c r="O475" s="64"/>
    </row>
    <row r="476" spans="1:15" ht="13.5" thickBot="1" x14ac:dyDescent="0.25">
      <c r="A476" s="93" t="str">
        <f t="shared" si="96"/>
        <v xml:space="preserve">BLANK_Human___1_____X_Inj EPA_062220_5uM_set3 </v>
      </c>
      <c r="B476" s="94">
        <f t="shared" si="97"/>
        <v>44.578000000000003</v>
      </c>
      <c r="C476" s="94">
        <f t="shared" si="98"/>
        <v>61626.883000000002</v>
      </c>
      <c r="D476" s="95">
        <f t="shared" si="98"/>
        <v>7.233532E-4</v>
      </c>
      <c r="E476" s="96">
        <f>AVERAGE(D475:D476)</f>
        <v>5.4368540000000005E-4</v>
      </c>
      <c r="L476" s="62"/>
      <c r="N476" s="62"/>
      <c r="O476" s="64"/>
    </row>
    <row r="481" spans="1:19" ht="13.5" thickBot="1" x14ac:dyDescent="0.25">
      <c r="A481" s="65" t="s">
        <v>53</v>
      </c>
      <c r="B481" s="66" t="s">
        <v>54</v>
      </c>
      <c r="C481" s="66" t="s">
        <v>55</v>
      </c>
      <c r="D481" s="67" t="s">
        <v>56</v>
      </c>
      <c r="E481" s="65" t="s">
        <v>57</v>
      </c>
      <c r="F481" s="65" t="s">
        <v>58</v>
      </c>
      <c r="G481" s="65" t="s">
        <v>59</v>
      </c>
      <c r="H481" s="65" t="s">
        <v>60</v>
      </c>
      <c r="I481" s="65" t="s">
        <v>61</v>
      </c>
      <c r="J481" s="65" t="s">
        <v>62</v>
      </c>
      <c r="K481" s="65" t="s">
        <v>63</v>
      </c>
      <c r="L481" s="66" t="s">
        <v>64</v>
      </c>
      <c r="M481" s="68" t="s">
        <v>65</v>
      </c>
      <c r="N481" s="66" t="s">
        <v>66</v>
      </c>
      <c r="O481" s="69" t="s">
        <v>67</v>
      </c>
      <c r="P481" s="65" t="s">
        <v>68</v>
      </c>
      <c r="Q481" s="65" t="s">
        <v>69</v>
      </c>
      <c r="R481" s="65" t="s">
        <v>70</v>
      </c>
      <c r="S481" s="65" t="s">
        <v>71</v>
      </c>
    </row>
    <row r="482" spans="1:19" x14ac:dyDescent="0.2">
      <c r="A482" s="61" t="s">
        <v>395</v>
      </c>
      <c r="F482" s="70">
        <v>9.8634259259259269E-2</v>
      </c>
      <c r="G482" s="61" t="s">
        <v>46</v>
      </c>
      <c r="H482" s="61">
        <v>1</v>
      </c>
      <c r="I482" s="61">
        <v>0.66</v>
      </c>
      <c r="J482" s="61" t="s">
        <v>115</v>
      </c>
      <c r="K482" s="61" t="s">
        <v>74</v>
      </c>
      <c r="L482" s="61">
        <v>68966.945000000007</v>
      </c>
      <c r="M482" s="61">
        <v>1</v>
      </c>
      <c r="N482" s="61">
        <v>33596.633000000002</v>
      </c>
      <c r="O482" s="61">
        <v>2.0527933558</v>
      </c>
      <c r="P482" s="61">
        <v>0.88</v>
      </c>
    </row>
    <row r="483" spans="1:19" x14ac:dyDescent="0.2">
      <c r="A483" s="61" t="s">
        <v>396</v>
      </c>
      <c r="F483" s="70">
        <v>0.10060185185185185</v>
      </c>
      <c r="G483" s="61" t="s">
        <v>46</v>
      </c>
      <c r="H483" s="61">
        <v>1</v>
      </c>
      <c r="I483" s="61">
        <v>0.66</v>
      </c>
      <c r="J483" s="61" t="s">
        <v>115</v>
      </c>
      <c r="K483" s="61" t="s">
        <v>74</v>
      </c>
      <c r="L483" s="61">
        <v>110456.719</v>
      </c>
      <c r="M483" s="61">
        <v>1</v>
      </c>
      <c r="N483" s="61">
        <v>47857.690999999999</v>
      </c>
      <c r="O483" s="61">
        <v>2.3080244093000002</v>
      </c>
      <c r="P483" s="61">
        <v>0.87</v>
      </c>
    </row>
    <row r="484" spans="1:19" x14ac:dyDescent="0.2">
      <c r="A484" s="61" t="s">
        <v>397</v>
      </c>
      <c r="F484" s="70">
        <v>0.10256944444444445</v>
      </c>
      <c r="G484" s="61" t="s">
        <v>46</v>
      </c>
      <c r="H484" s="61">
        <v>1</v>
      </c>
      <c r="I484" s="61">
        <v>0.66</v>
      </c>
      <c r="J484" s="61" t="s">
        <v>115</v>
      </c>
      <c r="K484" s="61" t="s">
        <v>74</v>
      </c>
      <c r="L484" s="61">
        <v>107935.93799999999</v>
      </c>
      <c r="M484" s="61">
        <v>1</v>
      </c>
      <c r="N484" s="61">
        <v>42436.464999999997</v>
      </c>
      <c r="O484" s="61">
        <v>2.5434714696</v>
      </c>
      <c r="P484" s="61">
        <v>0.88</v>
      </c>
    </row>
    <row r="485" spans="1:19" x14ac:dyDescent="0.2">
      <c r="A485" s="61" t="s">
        <v>398</v>
      </c>
      <c r="F485" s="70">
        <v>0.10452546296296296</v>
      </c>
      <c r="G485" s="61" t="s">
        <v>46</v>
      </c>
      <c r="H485" s="61">
        <v>1</v>
      </c>
      <c r="I485" s="61">
        <v>0.66</v>
      </c>
      <c r="J485" s="61" t="s">
        <v>115</v>
      </c>
      <c r="K485" s="61" t="s">
        <v>74</v>
      </c>
      <c r="L485" s="61">
        <v>78224.327999999994</v>
      </c>
      <c r="M485" s="61">
        <v>1</v>
      </c>
      <c r="N485" s="61">
        <v>36409.953000000001</v>
      </c>
      <c r="O485" s="61">
        <v>2.1484325453999999</v>
      </c>
      <c r="P485" s="61">
        <v>0.87</v>
      </c>
    </row>
    <row r="486" spans="1:19" x14ac:dyDescent="0.2">
      <c r="A486" s="61" t="s">
        <v>399</v>
      </c>
      <c r="F486" s="70">
        <v>8.8819444444444451E-2</v>
      </c>
      <c r="G486" s="61" t="s">
        <v>46</v>
      </c>
      <c r="H486" s="61">
        <v>1</v>
      </c>
      <c r="I486" s="61">
        <v>0.66</v>
      </c>
      <c r="J486" s="61" t="s">
        <v>115</v>
      </c>
      <c r="K486" s="61" t="s">
        <v>74</v>
      </c>
      <c r="L486" s="61">
        <v>41033.968999999997</v>
      </c>
      <c r="M486" s="61">
        <v>1</v>
      </c>
      <c r="N486" s="61">
        <v>47392.745999999999</v>
      </c>
      <c r="O486" s="61">
        <v>0.86582805309999999</v>
      </c>
      <c r="P486" s="61">
        <v>0.87</v>
      </c>
    </row>
    <row r="487" spans="1:19" x14ac:dyDescent="0.2">
      <c r="A487" s="61" t="s">
        <v>400</v>
      </c>
      <c r="F487" s="70">
        <v>9.0775462962962961E-2</v>
      </c>
      <c r="G487" s="61" t="s">
        <v>46</v>
      </c>
      <c r="H487" s="61">
        <v>1</v>
      </c>
      <c r="I487" s="61">
        <v>0.66</v>
      </c>
      <c r="J487" s="61" t="s">
        <v>115</v>
      </c>
      <c r="K487" s="61" t="s">
        <v>74</v>
      </c>
      <c r="L487" s="61">
        <v>87169.375</v>
      </c>
      <c r="M487" s="61">
        <v>1</v>
      </c>
      <c r="N487" s="61">
        <v>42926.065999999999</v>
      </c>
      <c r="O487" s="61">
        <v>2.0306863201000001</v>
      </c>
      <c r="P487" s="61">
        <v>0.88</v>
      </c>
    </row>
    <row r="488" spans="1:19" x14ac:dyDescent="0.2">
      <c r="A488" s="61" t="s">
        <v>401</v>
      </c>
      <c r="F488" s="70">
        <v>9.2743055555555565E-2</v>
      </c>
      <c r="G488" s="61" t="s">
        <v>46</v>
      </c>
      <c r="H488" s="61">
        <v>1</v>
      </c>
      <c r="I488" s="61">
        <v>0.66</v>
      </c>
      <c r="J488" s="61" t="s">
        <v>115</v>
      </c>
      <c r="K488" s="61" t="s">
        <v>74</v>
      </c>
      <c r="L488" s="61">
        <v>88143.562999999995</v>
      </c>
      <c r="M488" s="61">
        <v>1</v>
      </c>
      <c r="N488" s="61">
        <v>47260.550999999999</v>
      </c>
      <c r="O488" s="61">
        <v>1.8650557629</v>
      </c>
      <c r="P488" s="61">
        <v>0.87</v>
      </c>
    </row>
    <row r="489" spans="1:19" x14ac:dyDescent="0.2">
      <c r="A489" s="61" t="s">
        <v>402</v>
      </c>
      <c r="F489" s="70">
        <v>9.4699074074074074E-2</v>
      </c>
      <c r="G489" s="61" t="s">
        <v>46</v>
      </c>
      <c r="H489" s="61">
        <v>1</v>
      </c>
      <c r="I489" s="61">
        <v>0.66</v>
      </c>
      <c r="J489" s="61" t="s">
        <v>115</v>
      </c>
      <c r="K489" s="61" t="s">
        <v>74</v>
      </c>
      <c r="L489" s="61">
        <v>68297.085999999996</v>
      </c>
      <c r="M489" s="61">
        <v>1</v>
      </c>
      <c r="N489" s="61">
        <v>33102.226999999999</v>
      </c>
      <c r="O489" s="61">
        <v>2.0632172572999998</v>
      </c>
      <c r="P489" s="61">
        <v>0.88</v>
      </c>
    </row>
    <row r="490" spans="1:19" x14ac:dyDescent="0.2">
      <c r="A490" s="61" t="s">
        <v>111</v>
      </c>
      <c r="F490" s="70">
        <v>7.4224537037037033E-2</v>
      </c>
      <c r="G490" s="61" t="s">
        <v>46</v>
      </c>
      <c r="H490" s="61">
        <v>1</v>
      </c>
      <c r="I490" s="61">
        <v>0.66</v>
      </c>
      <c r="J490" s="61" t="s">
        <v>115</v>
      </c>
      <c r="K490" s="61" t="s">
        <v>74</v>
      </c>
      <c r="L490" s="61">
        <v>103.15900000000001</v>
      </c>
      <c r="M490" s="61">
        <v>1</v>
      </c>
      <c r="N490" s="61">
        <v>45580.214999999997</v>
      </c>
      <c r="O490" s="61">
        <v>2.2632408E-3</v>
      </c>
      <c r="P490" s="61">
        <v>0.91</v>
      </c>
      <c r="R490" s="97"/>
      <c r="S490" s="97"/>
    </row>
    <row r="491" spans="1:19" x14ac:dyDescent="0.2">
      <c r="A491" s="61" t="s">
        <v>112</v>
      </c>
      <c r="F491" s="70">
        <v>7.2256944444444443E-2</v>
      </c>
      <c r="G491" s="61" t="s">
        <v>46</v>
      </c>
      <c r="H491" s="61">
        <v>1</v>
      </c>
      <c r="I491" s="61">
        <v>0.65</v>
      </c>
      <c r="J491" s="61" t="s">
        <v>115</v>
      </c>
      <c r="K491" s="61" t="s">
        <v>74</v>
      </c>
      <c r="L491" s="61">
        <v>222.245</v>
      </c>
      <c r="M491" s="61">
        <v>1</v>
      </c>
      <c r="N491" s="61">
        <v>61626.883000000002</v>
      </c>
      <c r="O491" s="61">
        <v>3.6062995E-3</v>
      </c>
      <c r="P491" s="61">
        <v>0.9</v>
      </c>
      <c r="R491" s="97"/>
      <c r="S491" s="97"/>
    </row>
    <row r="492" spans="1:19" x14ac:dyDescent="0.2">
      <c r="B492" s="62"/>
      <c r="C492" s="62"/>
      <c r="D492" s="63"/>
      <c r="L492" s="62"/>
      <c r="N492" s="62"/>
      <c r="O492" s="64"/>
    </row>
    <row r="493" spans="1:19" ht="13.5" thickBot="1" x14ac:dyDescent="0.25">
      <c r="B493" s="62"/>
      <c r="C493" s="62"/>
      <c r="D493" s="63"/>
      <c r="L493" s="62"/>
      <c r="N493" s="62"/>
      <c r="O493" s="64"/>
    </row>
    <row r="494" spans="1:19" ht="13.5" thickBot="1" x14ac:dyDescent="0.25">
      <c r="A494" s="71" t="str">
        <f>A481</f>
        <v>SampleName</v>
      </c>
      <c r="B494" s="72" t="str">
        <f>L481</f>
        <v>Area</v>
      </c>
      <c r="C494" s="72" t="str">
        <f>N481</f>
        <v>ISTD Area</v>
      </c>
      <c r="D494" s="73" t="str">
        <f>O481</f>
        <v>ISTDResponseRatio</v>
      </c>
      <c r="E494" s="74" t="s">
        <v>47</v>
      </c>
      <c r="F494" s="74" t="s">
        <v>48</v>
      </c>
      <c r="G494" s="75" t="s">
        <v>49</v>
      </c>
      <c r="L494" s="62"/>
      <c r="N494" s="62"/>
      <c r="O494" s="64"/>
    </row>
    <row r="495" spans="1:19" ht="13.5" thickBot="1" x14ac:dyDescent="0.25">
      <c r="A495" s="76" t="str">
        <f t="shared" ref="A495:A504" si="102">A482</f>
        <v xml:space="preserve">DTXSID9041289_Human_Ref Plasma__1_____XP1-A10_Inj EPA_061820_5uM_220  </v>
      </c>
      <c r="B495" s="77">
        <f t="shared" ref="B495:B504" si="103">L482</f>
        <v>68966.945000000007</v>
      </c>
      <c r="C495" s="77">
        <f t="shared" ref="C495:D504" si="104">N482</f>
        <v>33596.633000000002</v>
      </c>
      <c r="D495" s="78">
        <f t="shared" si="104"/>
        <v>2.0527933558</v>
      </c>
      <c r="E495" s="79">
        <f>D495-$E$26</f>
        <v>2.0527225753499998</v>
      </c>
      <c r="F495" s="80">
        <f>AVERAGE($E$17:$E$20)/E499</f>
        <v>7.8653542886585424</v>
      </c>
      <c r="G495" s="81">
        <f>(F495-1+$G$24)/$G$24</f>
        <v>15.607136784379877</v>
      </c>
      <c r="L495" s="62"/>
      <c r="N495" s="62"/>
      <c r="O495" s="64"/>
    </row>
    <row r="496" spans="1:19" ht="13.5" thickBot="1" x14ac:dyDescent="0.25">
      <c r="A496" s="82" t="str">
        <f t="shared" si="102"/>
        <v xml:space="preserve">DTXSID9041289_Human_Ref Plasma__2_____XP1-B10_Inj EPA_061820_5uM_221  </v>
      </c>
      <c r="B496" s="83">
        <f t="shared" si="103"/>
        <v>110456.719</v>
      </c>
      <c r="C496" s="83">
        <f t="shared" si="104"/>
        <v>47857.690999999999</v>
      </c>
      <c r="D496" s="84">
        <f t="shared" si="104"/>
        <v>2.3080244093000002</v>
      </c>
      <c r="E496" s="85">
        <f t="shared" ref="E496:E502" si="105">D496-$E$26</f>
        <v>2.30795362885</v>
      </c>
      <c r="F496" s="86">
        <f t="shared" ref="F496:F498" si="106">AVERAGE($E$17:$E$20)/E500</f>
        <v>3.3534106010774911</v>
      </c>
      <c r="G496" s="81">
        <f t="shared" ref="G496:G498" si="107">(F496-1+$G$24)/$G$24</f>
        <v>6.0072565980372152</v>
      </c>
      <c r="L496" s="62"/>
      <c r="N496" s="62"/>
      <c r="O496" s="64"/>
    </row>
    <row r="497" spans="1:19" ht="13.5" thickBot="1" x14ac:dyDescent="0.25">
      <c r="A497" s="82" t="str">
        <f t="shared" si="102"/>
        <v xml:space="preserve">DTXSID9041289_Human_Ref Plasma__3_____XP1-A6_Inj EPA_061820_5uM_222  </v>
      </c>
      <c r="B497" s="83">
        <f t="shared" si="103"/>
        <v>107935.93799999999</v>
      </c>
      <c r="C497" s="83">
        <f t="shared" si="104"/>
        <v>42436.464999999997</v>
      </c>
      <c r="D497" s="84">
        <f t="shared" si="104"/>
        <v>2.5434714696</v>
      </c>
      <c r="E497" s="85">
        <f t="shared" si="105"/>
        <v>2.5434006891499998</v>
      </c>
      <c r="F497" s="86">
        <f t="shared" si="106"/>
        <v>3.6512292278243916</v>
      </c>
      <c r="G497" s="81">
        <f t="shared" si="107"/>
        <v>6.640913250690196</v>
      </c>
      <c r="L497" s="62"/>
      <c r="N497" s="62"/>
      <c r="O497" s="64"/>
    </row>
    <row r="498" spans="1:19" ht="13.5" thickBot="1" x14ac:dyDescent="0.25">
      <c r="A498" s="82" t="str">
        <f t="shared" si="102"/>
        <v xml:space="preserve">DTXSID9041289_Human_Ref Plasma__4_____XP1F15_Inj EPA_061820_5uM_223  </v>
      </c>
      <c r="B498" s="83">
        <f t="shared" si="103"/>
        <v>78224.327999999994</v>
      </c>
      <c r="C498" s="83">
        <f t="shared" si="104"/>
        <v>36409.953000000001</v>
      </c>
      <c r="D498" s="84">
        <f t="shared" si="104"/>
        <v>2.1484325453999999</v>
      </c>
      <c r="E498" s="85">
        <f t="shared" si="105"/>
        <v>2.1483617649499998</v>
      </c>
      <c r="F498" s="87">
        <f t="shared" si="106"/>
        <v>3.3005352522384586</v>
      </c>
      <c r="G498" s="81">
        <f t="shared" si="107"/>
        <v>5.8947558558265074</v>
      </c>
      <c r="L498" s="62"/>
      <c r="N498" s="62"/>
      <c r="O498" s="64"/>
    </row>
    <row r="499" spans="1:19" ht="13.5" thickBot="1" x14ac:dyDescent="0.25">
      <c r="A499" s="82" t="str">
        <f t="shared" si="102"/>
        <v xml:space="preserve">DTXSID9041289_Human_Plasma__1_____XP1-A10_Inj EPA_061820_5uM_215  </v>
      </c>
      <c r="B499" s="83">
        <f t="shared" si="103"/>
        <v>41033.968999999997</v>
      </c>
      <c r="C499" s="83">
        <f t="shared" si="104"/>
        <v>47392.745999999999</v>
      </c>
      <c r="D499" s="84">
        <f>O486</f>
        <v>0.86582805309999999</v>
      </c>
      <c r="E499" s="85">
        <f t="shared" si="105"/>
        <v>0.86575727265000002</v>
      </c>
      <c r="F499" s="88" t="s">
        <v>50</v>
      </c>
      <c r="G499" s="89" t="s">
        <v>50</v>
      </c>
      <c r="L499" s="62"/>
      <c r="N499" s="62"/>
      <c r="O499" s="64"/>
    </row>
    <row r="500" spans="1:19" ht="13.5" thickBot="1" x14ac:dyDescent="0.25">
      <c r="A500" s="82" t="str">
        <f t="shared" si="102"/>
        <v xml:space="preserve">DTXSID9041289_Human_Plasma__2_____XP1-B10_Inj EPA_061820_5uM_216  </v>
      </c>
      <c r="B500" s="83">
        <f t="shared" si="103"/>
        <v>87169.375</v>
      </c>
      <c r="C500" s="83">
        <f t="shared" si="104"/>
        <v>42926.065999999999</v>
      </c>
      <c r="D500" s="84">
        <f t="shared" si="104"/>
        <v>2.0306863201000001</v>
      </c>
      <c r="E500" s="85">
        <f t="shared" si="105"/>
        <v>2.0306155396499999</v>
      </c>
      <c r="F500" s="90">
        <f>AVERAGE(F495:F498)</f>
        <v>4.5426323424497204</v>
      </c>
      <c r="G500" s="91">
        <f>AVERAGE(G495, G497:G498)</f>
        <v>9.3809352969655269</v>
      </c>
      <c r="L500" s="62"/>
      <c r="N500" s="62"/>
      <c r="O500" s="64"/>
    </row>
    <row r="501" spans="1:19" ht="13.5" thickBot="1" x14ac:dyDescent="0.25">
      <c r="A501" s="82" t="str">
        <f t="shared" si="102"/>
        <v xml:space="preserve">DTXSID9041289_Human_Plasma__3_____XP1-A6_Inj EPA_061820_5uM_217  </v>
      </c>
      <c r="B501" s="83">
        <f t="shared" si="103"/>
        <v>88143.562999999995</v>
      </c>
      <c r="C501" s="83">
        <f t="shared" si="104"/>
        <v>47260.550999999999</v>
      </c>
      <c r="D501" s="84">
        <f t="shared" si="104"/>
        <v>1.8650557629</v>
      </c>
      <c r="E501" s="85">
        <f t="shared" si="105"/>
        <v>1.86498498245</v>
      </c>
      <c r="L501" s="62"/>
      <c r="N501" s="62"/>
      <c r="O501" s="64"/>
    </row>
    <row r="502" spans="1:19" ht="13.5" thickBot="1" x14ac:dyDescent="0.25">
      <c r="A502" s="82" t="str">
        <f t="shared" si="102"/>
        <v xml:space="preserve">DTXSID9041289_Human_Plasma__4_____XP1F15_Inj EPA_061820_5uM_218  </v>
      </c>
      <c r="B502" s="83">
        <f t="shared" si="103"/>
        <v>68297.085999999996</v>
      </c>
      <c r="C502" s="83">
        <f t="shared" si="104"/>
        <v>33102.226999999999</v>
      </c>
      <c r="D502" s="84">
        <f t="shared" si="104"/>
        <v>2.0632172572999998</v>
      </c>
      <c r="E502" s="85">
        <f t="shared" si="105"/>
        <v>2.0631464768499996</v>
      </c>
      <c r="F502" s="88" t="s">
        <v>51</v>
      </c>
      <c r="G502" s="75">
        <v>0.47</v>
      </c>
      <c r="L502" s="62"/>
      <c r="N502" s="62"/>
      <c r="O502" s="64"/>
    </row>
    <row r="503" spans="1:19" x14ac:dyDescent="0.2">
      <c r="A503" s="82" t="str">
        <f t="shared" si="102"/>
        <v>BLANK_Human___1_____X_Inj EPA_062220_5uM_set3</v>
      </c>
      <c r="B503" s="84">
        <f>L490</f>
        <v>103.15900000000001</v>
      </c>
      <c r="C503" s="83">
        <f t="shared" si="104"/>
        <v>45580.214999999997</v>
      </c>
      <c r="D503" s="84">
        <f>O490</f>
        <v>2.2632408E-3</v>
      </c>
      <c r="E503" s="85"/>
      <c r="L503" s="62"/>
      <c r="N503" s="62"/>
      <c r="O503" s="64"/>
    </row>
    <row r="504" spans="1:19" ht="13.5" thickBot="1" x14ac:dyDescent="0.25">
      <c r="A504" s="93" t="str">
        <f t="shared" si="102"/>
        <v xml:space="preserve">BLANK_Human___1_____X_Inj EPA_062220_5uM_set3 </v>
      </c>
      <c r="B504" s="95">
        <f t="shared" si="103"/>
        <v>222.245</v>
      </c>
      <c r="C504" s="94">
        <f t="shared" si="104"/>
        <v>61626.883000000002</v>
      </c>
      <c r="D504" s="95">
        <f t="shared" si="104"/>
        <v>3.6062995E-3</v>
      </c>
      <c r="E504" s="96">
        <f>AVERAGE(D503:D504)</f>
        <v>2.93477015E-3</v>
      </c>
      <c r="L504" s="62"/>
      <c r="N504" s="62"/>
      <c r="O504" s="64"/>
    </row>
    <row r="509" spans="1:19" ht="13.5" thickBot="1" x14ac:dyDescent="0.25">
      <c r="A509" s="65" t="s">
        <v>53</v>
      </c>
      <c r="B509" s="66" t="s">
        <v>54</v>
      </c>
      <c r="C509" s="66" t="s">
        <v>55</v>
      </c>
      <c r="D509" s="67" t="s">
        <v>56</v>
      </c>
      <c r="E509" s="65" t="s">
        <v>57</v>
      </c>
      <c r="F509" s="65" t="s">
        <v>58</v>
      </c>
      <c r="G509" s="65" t="s">
        <v>59</v>
      </c>
      <c r="H509" s="65" t="s">
        <v>60</v>
      </c>
      <c r="I509" s="65" t="s">
        <v>61</v>
      </c>
      <c r="J509" s="65" t="s">
        <v>62</v>
      </c>
      <c r="K509" s="65" t="s">
        <v>63</v>
      </c>
      <c r="L509" s="66" t="s">
        <v>64</v>
      </c>
      <c r="M509" s="68" t="s">
        <v>65</v>
      </c>
      <c r="N509" s="66" t="s">
        <v>66</v>
      </c>
      <c r="O509" s="69" t="s">
        <v>67</v>
      </c>
      <c r="P509" s="65" t="s">
        <v>68</v>
      </c>
      <c r="Q509" s="65" t="s">
        <v>69</v>
      </c>
      <c r="R509" s="65" t="s">
        <v>70</v>
      </c>
      <c r="S509" s="65" t="s">
        <v>71</v>
      </c>
    </row>
    <row r="510" spans="1:19" x14ac:dyDescent="0.2">
      <c r="A510" s="61" t="s">
        <v>241</v>
      </c>
      <c r="F510" s="70">
        <v>0.86162037037037031</v>
      </c>
      <c r="G510" s="61" t="s">
        <v>37</v>
      </c>
      <c r="H510" s="61">
        <v>1</v>
      </c>
      <c r="I510" s="61">
        <v>0.65</v>
      </c>
      <c r="J510" s="61" t="s">
        <v>232</v>
      </c>
      <c r="K510" s="61" t="s">
        <v>74</v>
      </c>
      <c r="L510" s="61">
        <v>2666.107</v>
      </c>
      <c r="M510" s="61">
        <v>1</v>
      </c>
      <c r="N510" s="61">
        <v>33128.737999999998</v>
      </c>
      <c r="O510" s="61">
        <v>8.0477167599999996E-2</v>
      </c>
      <c r="P510" s="61">
        <v>0.98</v>
      </c>
    </row>
    <row r="511" spans="1:19" x14ac:dyDescent="0.2">
      <c r="A511" s="61" t="s">
        <v>242</v>
      </c>
      <c r="F511" s="70">
        <v>0.86358796296296303</v>
      </c>
      <c r="G511" s="61" t="s">
        <v>37</v>
      </c>
      <c r="H511" s="61">
        <v>1</v>
      </c>
      <c r="I511" s="61">
        <v>0.65</v>
      </c>
      <c r="J511" s="61" t="s">
        <v>232</v>
      </c>
      <c r="K511" s="61" t="s">
        <v>74</v>
      </c>
      <c r="L511" s="61">
        <v>2902.7469999999998</v>
      </c>
      <c r="M511" s="61">
        <v>1</v>
      </c>
      <c r="N511" s="61">
        <v>26587.495999999999</v>
      </c>
      <c r="O511" s="61">
        <v>0.1091771485</v>
      </c>
      <c r="P511" s="61">
        <v>0.97</v>
      </c>
    </row>
    <row r="512" spans="1:19" x14ac:dyDescent="0.2">
      <c r="A512" s="61" t="s">
        <v>243</v>
      </c>
      <c r="F512" s="70">
        <v>0.86555555555555552</v>
      </c>
      <c r="G512" s="61" t="s">
        <v>37</v>
      </c>
      <c r="H512" s="61">
        <v>1</v>
      </c>
      <c r="I512" s="61">
        <v>0.65</v>
      </c>
      <c r="J512" s="61" t="s">
        <v>232</v>
      </c>
      <c r="K512" s="61" t="s">
        <v>74</v>
      </c>
      <c r="L512" s="61">
        <v>3077.875</v>
      </c>
      <c r="M512" s="61">
        <v>1</v>
      </c>
      <c r="N512" s="61">
        <v>33197.938000000002</v>
      </c>
      <c r="O512" s="61">
        <v>9.2712836600000001E-2</v>
      </c>
      <c r="P512" s="61">
        <v>0.97</v>
      </c>
    </row>
    <row r="513" spans="1:19" x14ac:dyDescent="0.2">
      <c r="A513" s="61" t="s">
        <v>244</v>
      </c>
      <c r="F513" s="70">
        <v>0.86751157407407409</v>
      </c>
      <c r="G513" s="61" t="s">
        <v>37</v>
      </c>
      <c r="H513" s="61">
        <v>1</v>
      </c>
      <c r="I513" s="61">
        <v>0.65</v>
      </c>
      <c r="J513" s="61" t="s">
        <v>232</v>
      </c>
      <c r="K513" s="61" t="s">
        <v>74</v>
      </c>
      <c r="L513" s="61">
        <v>2677.2579999999998</v>
      </c>
      <c r="M513" s="61">
        <v>1</v>
      </c>
      <c r="N513" s="61">
        <v>30438.848000000002</v>
      </c>
      <c r="O513" s="61">
        <v>8.7955299799999997E-2</v>
      </c>
      <c r="P513" s="61">
        <v>0.97</v>
      </c>
    </row>
    <row r="514" spans="1:19" x14ac:dyDescent="0.2">
      <c r="A514" s="61" t="s">
        <v>245</v>
      </c>
      <c r="F514" s="70">
        <v>0.85180555555555559</v>
      </c>
      <c r="G514" s="61" t="s">
        <v>37</v>
      </c>
      <c r="H514" s="61">
        <v>1</v>
      </c>
      <c r="I514" s="61">
        <v>0.65</v>
      </c>
      <c r="J514" s="61" t="s">
        <v>232</v>
      </c>
      <c r="K514" s="61" t="s">
        <v>74</v>
      </c>
      <c r="L514" s="61">
        <v>2454.6019999999999</v>
      </c>
      <c r="M514" s="61">
        <v>1</v>
      </c>
      <c r="N514" s="61">
        <v>14691.313</v>
      </c>
      <c r="O514" s="61">
        <v>0.16707846330000001</v>
      </c>
      <c r="P514" s="61">
        <v>0.98</v>
      </c>
    </row>
    <row r="515" spans="1:19" x14ac:dyDescent="0.2">
      <c r="A515" s="61" t="s">
        <v>246</v>
      </c>
      <c r="F515" s="70">
        <v>0.85376157407407405</v>
      </c>
      <c r="G515" s="61" t="s">
        <v>37</v>
      </c>
      <c r="H515" s="61">
        <v>1</v>
      </c>
      <c r="I515" s="61">
        <v>0.65</v>
      </c>
      <c r="J515" s="61" t="s">
        <v>232</v>
      </c>
      <c r="K515" s="61" t="s">
        <v>74</v>
      </c>
      <c r="L515" s="61">
        <v>4632.2020000000002</v>
      </c>
      <c r="M515" s="61">
        <v>1</v>
      </c>
      <c r="N515" s="61">
        <v>27075.322</v>
      </c>
      <c r="O515" s="61">
        <v>0.17108575849999999</v>
      </c>
      <c r="P515" s="61">
        <v>0.97</v>
      </c>
    </row>
    <row r="516" spans="1:19" x14ac:dyDescent="0.2">
      <c r="A516" s="61" t="s">
        <v>247</v>
      </c>
      <c r="F516" s="70">
        <v>0.85574074074074069</v>
      </c>
      <c r="G516" s="61" t="s">
        <v>37</v>
      </c>
      <c r="H516" s="61">
        <v>1</v>
      </c>
      <c r="I516" s="61">
        <v>0.65</v>
      </c>
      <c r="J516" s="61" t="s">
        <v>232</v>
      </c>
      <c r="K516" s="61" t="s">
        <v>74</v>
      </c>
      <c r="L516" s="61">
        <v>4091.366</v>
      </c>
      <c r="M516" s="61">
        <v>1</v>
      </c>
      <c r="N516" s="61">
        <v>28835.278999999999</v>
      </c>
      <c r="O516" s="61">
        <v>0.14188751220000001</v>
      </c>
      <c r="P516" s="61">
        <v>0.97</v>
      </c>
    </row>
    <row r="517" spans="1:19" x14ac:dyDescent="0.2">
      <c r="A517" s="61" t="s">
        <v>248</v>
      </c>
      <c r="F517" s="70">
        <v>0.85769675925925926</v>
      </c>
      <c r="G517" s="61" t="s">
        <v>37</v>
      </c>
      <c r="H517" s="61">
        <v>1</v>
      </c>
      <c r="I517" s="61">
        <v>0.65</v>
      </c>
      <c r="J517" s="61" t="s">
        <v>232</v>
      </c>
      <c r="K517" s="61" t="s">
        <v>74</v>
      </c>
      <c r="L517" s="61">
        <v>4709.2169999999996</v>
      </c>
      <c r="M517" s="61">
        <v>1</v>
      </c>
      <c r="N517" s="61">
        <v>29524.25</v>
      </c>
      <c r="O517" s="61">
        <v>0.15950335739999999</v>
      </c>
      <c r="P517" s="61">
        <v>0.98</v>
      </c>
    </row>
    <row r="518" spans="1:19" x14ac:dyDescent="0.2">
      <c r="A518" s="61" t="s">
        <v>102</v>
      </c>
      <c r="F518" s="70">
        <v>7.0289351851851853E-2</v>
      </c>
      <c r="G518" s="61" t="s">
        <v>37</v>
      </c>
      <c r="H518" s="61">
        <v>1</v>
      </c>
      <c r="I518" s="61">
        <v>0.65</v>
      </c>
      <c r="J518" s="61" t="s">
        <v>232</v>
      </c>
      <c r="K518" s="61" t="s">
        <v>84</v>
      </c>
      <c r="L518" s="61">
        <v>0.81399999999999995</v>
      </c>
      <c r="M518" s="61">
        <v>1</v>
      </c>
      <c r="N518" s="61">
        <v>21195.699000000001</v>
      </c>
      <c r="O518" s="61">
        <v>3.8404E-5</v>
      </c>
      <c r="P518" s="61">
        <v>1.06</v>
      </c>
      <c r="R518" s="97"/>
      <c r="S518" s="97"/>
    </row>
    <row r="519" spans="1:19" x14ac:dyDescent="0.2">
      <c r="A519" s="61" t="s">
        <v>103</v>
      </c>
      <c r="F519" s="70">
        <v>6.8333333333333343E-2</v>
      </c>
      <c r="G519" s="61" t="s">
        <v>37</v>
      </c>
      <c r="H519" s="61">
        <v>1</v>
      </c>
      <c r="I519" s="61">
        <v>0.65</v>
      </c>
      <c r="J519" s="61" t="s">
        <v>232</v>
      </c>
      <c r="K519" s="61" t="s">
        <v>84</v>
      </c>
      <c r="L519" s="61">
        <v>0.84299999999999997</v>
      </c>
      <c r="M519" s="61">
        <v>1</v>
      </c>
      <c r="N519" s="61">
        <v>49773.468999999997</v>
      </c>
      <c r="O519" s="61">
        <v>1.69367E-5</v>
      </c>
      <c r="P519" s="61">
        <v>1.04</v>
      </c>
      <c r="R519" s="97"/>
      <c r="S519" s="97"/>
    </row>
    <row r="520" spans="1:19" x14ac:dyDescent="0.2">
      <c r="B520" s="62"/>
      <c r="C520" s="62"/>
      <c r="D520" s="63"/>
      <c r="L520" s="62"/>
      <c r="N520" s="62"/>
      <c r="O520" s="64"/>
    </row>
    <row r="521" spans="1:19" ht="13.5" thickBot="1" x14ac:dyDescent="0.25">
      <c r="B521" s="62"/>
      <c r="C521" s="62"/>
      <c r="D521" s="63"/>
      <c r="L521" s="62"/>
      <c r="N521" s="62"/>
      <c r="O521" s="64"/>
    </row>
    <row r="522" spans="1:19" ht="13.5" thickBot="1" x14ac:dyDescent="0.25">
      <c r="A522" s="71" t="str">
        <f t="shared" ref="A522:A532" si="108">A509</f>
        <v>SampleName</v>
      </c>
      <c r="B522" s="72" t="str">
        <f t="shared" ref="B522:B532" si="109">L509</f>
        <v>Area</v>
      </c>
      <c r="C522" s="72" t="str">
        <f t="shared" ref="C522:D532" si="110">N509</f>
        <v>ISTD Area</v>
      </c>
      <c r="D522" s="73" t="str">
        <f t="shared" si="110"/>
        <v>ISTDResponseRatio</v>
      </c>
      <c r="E522" s="74" t="s">
        <v>47</v>
      </c>
      <c r="F522" s="74" t="s">
        <v>48</v>
      </c>
      <c r="G522" s="75" t="s">
        <v>49</v>
      </c>
      <c r="L522" s="62"/>
      <c r="N522" s="62"/>
      <c r="O522" s="64"/>
    </row>
    <row r="523" spans="1:19" ht="13.5" thickBot="1" x14ac:dyDescent="0.25">
      <c r="A523" s="76" t="str">
        <f t="shared" si="108"/>
        <v xml:space="preserve">DTXSID0047296_Human_Ref Plasma__1_____XP1-A10_Inj EPA_061820_5uM_99  </v>
      </c>
      <c r="B523" s="77">
        <f t="shared" si="109"/>
        <v>2666.107</v>
      </c>
      <c r="C523" s="77">
        <f t="shared" si="110"/>
        <v>33128.737999999998</v>
      </c>
      <c r="D523" s="78">
        <f t="shared" si="110"/>
        <v>8.0477167599999996E-2</v>
      </c>
      <c r="E523" s="79">
        <f>D523-$E$26</f>
        <v>8.0406387149999994E-2</v>
      </c>
      <c r="F523" s="80">
        <f>AVERAGE($E$17:$E$20)/E527</f>
        <v>40.773499525114815</v>
      </c>
      <c r="G523" s="81">
        <f>(F523-1+$G$24)/$G$24</f>
        <v>85.624467074712371</v>
      </c>
      <c r="L523" s="62"/>
      <c r="N523" s="62"/>
      <c r="O523" s="64"/>
    </row>
    <row r="524" spans="1:19" ht="13.5" thickBot="1" x14ac:dyDescent="0.25">
      <c r="A524" s="82" t="str">
        <f t="shared" si="108"/>
        <v xml:space="preserve">DTXSID0047296_Human_Ref Plasma__2_____XP1-B10_Inj EPA_061820_5uM_100  </v>
      </c>
      <c r="B524" s="83">
        <f t="shared" si="109"/>
        <v>2902.7469999999998</v>
      </c>
      <c r="C524" s="83">
        <f t="shared" si="110"/>
        <v>26587.495999999999</v>
      </c>
      <c r="D524" s="84">
        <f t="shared" si="110"/>
        <v>0.1091771485</v>
      </c>
      <c r="E524" s="85">
        <f t="shared" ref="E524:E530" si="111">D524-$E$26</f>
        <v>0.10910636805</v>
      </c>
      <c r="F524" s="86">
        <f t="shared" ref="F524:F526" si="112">AVERAGE($E$17:$E$20)/E528</f>
        <v>39.818077662086985</v>
      </c>
      <c r="G524" s="81">
        <f t="shared" ref="G524:G526" si="113">(F524-1+$G$24)/$G$24</f>
        <v>83.59165460018508</v>
      </c>
      <c r="L524" s="62"/>
      <c r="N524" s="62"/>
      <c r="O524" s="64"/>
    </row>
    <row r="525" spans="1:19" ht="13.5" thickBot="1" x14ac:dyDescent="0.25">
      <c r="A525" s="82" t="str">
        <f t="shared" si="108"/>
        <v xml:space="preserve">DTXSID0047296_Human_Ref Plasma__3_____XP1-A6_Inj EPA_061820_5uM_101  </v>
      </c>
      <c r="B525" s="83">
        <f t="shared" si="109"/>
        <v>3077.875</v>
      </c>
      <c r="C525" s="83">
        <f t="shared" si="110"/>
        <v>33197.938000000002</v>
      </c>
      <c r="D525" s="84">
        <f t="shared" si="110"/>
        <v>9.2712836600000001E-2</v>
      </c>
      <c r="E525" s="85">
        <f t="shared" si="111"/>
        <v>9.2642056149999999E-2</v>
      </c>
      <c r="F525" s="86">
        <f t="shared" si="112"/>
        <v>48.016109194922272</v>
      </c>
      <c r="G525" s="81">
        <f t="shared" si="113"/>
        <v>101.03427488281335</v>
      </c>
      <c r="L525" s="62"/>
      <c r="N525" s="62"/>
      <c r="O525" s="64"/>
    </row>
    <row r="526" spans="1:19" ht="13.5" thickBot="1" x14ac:dyDescent="0.25">
      <c r="A526" s="82" t="str">
        <f t="shared" si="108"/>
        <v xml:space="preserve">DTXSID0047296_Human_Ref Plasma__4_____XP1F15_Inj EPA_061820_5uM_102  </v>
      </c>
      <c r="B526" s="83">
        <f t="shared" si="109"/>
        <v>2677.2579999999998</v>
      </c>
      <c r="C526" s="83">
        <f t="shared" si="110"/>
        <v>30438.848000000002</v>
      </c>
      <c r="D526" s="84">
        <f t="shared" si="110"/>
        <v>8.7955299799999997E-2</v>
      </c>
      <c r="E526" s="85">
        <f t="shared" si="111"/>
        <v>8.7884519349999995E-2</v>
      </c>
      <c r="F526" s="87">
        <f t="shared" si="112"/>
        <v>42.710767194778136</v>
      </c>
      <c r="G526" s="81">
        <f t="shared" si="113"/>
        <v>89.746313180379019</v>
      </c>
      <c r="L526" s="62"/>
      <c r="N526" s="62"/>
      <c r="O526" s="64"/>
    </row>
    <row r="527" spans="1:19" ht="13.5" thickBot="1" x14ac:dyDescent="0.25">
      <c r="A527" s="82" t="str">
        <f t="shared" si="108"/>
        <v xml:space="preserve">DTXSID0047296_Human_Plasma__1_____XP1-A10_Inj EPA_061820_5uM_94  </v>
      </c>
      <c r="B527" s="83">
        <f t="shared" si="109"/>
        <v>2454.6019999999999</v>
      </c>
      <c r="C527" s="83">
        <f t="shared" si="110"/>
        <v>14691.313</v>
      </c>
      <c r="D527" s="84">
        <f t="shared" si="110"/>
        <v>0.16707846330000001</v>
      </c>
      <c r="E527" s="85">
        <f t="shared" si="111"/>
        <v>0.16700768285000001</v>
      </c>
      <c r="F527" s="88" t="s">
        <v>50</v>
      </c>
      <c r="G527" s="89" t="s">
        <v>50</v>
      </c>
      <c r="L527" s="62"/>
      <c r="N527" s="62"/>
      <c r="O527" s="64"/>
    </row>
    <row r="528" spans="1:19" ht="13.5" thickBot="1" x14ac:dyDescent="0.25">
      <c r="A528" s="82" t="str">
        <f t="shared" si="108"/>
        <v xml:space="preserve">DTXSID0047296_Human_Plasma__2_____XP1-B10_Inj EPA_061820_5uM_95  </v>
      </c>
      <c r="B528" s="83">
        <f t="shared" si="109"/>
        <v>4632.2020000000002</v>
      </c>
      <c r="C528" s="83">
        <f t="shared" si="110"/>
        <v>27075.322</v>
      </c>
      <c r="D528" s="84">
        <f t="shared" si="110"/>
        <v>0.17108575849999999</v>
      </c>
      <c r="E528" s="85">
        <f t="shared" si="111"/>
        <v>0.17101497804999999</v>
      </c>
      <c r="F528" s="90">
        <f>AVERAGE(F523:F526)</f>
        <v>42.829613394225554</v>
      </c>
      <c r="G528" s="91">
        <f>AVERAGE(G523:G526)</f>
        <v>89.999177434522466</v>
      </c>
      <c r="L528" s="62"/>
      <c r="N528" s="62"/>
      <c r="O528" s="64"/>
    </row>
    <row r="529" spans="1:15" ht="13.5" thickBot="1" x14ac:dyDescent="0.25">
      <c r="A529" s="82" t="str">
        <f t="shared" si="108"/>
        <v xml:space="preserve">DTXSID0047296_Human_Plasma__3_____XP1-A6_Inj EPA_061820_5uM_96  </v>
      </c>
      <c r="B529" s="83">
        <f t="shared" si="109"/>
        <v>4091.366</v>
      </c>
      <c r="C529" s="83">
        <f t="shared" si="110"/>
        <v>28835.278999999999</v>
      </c>
      <c r="D529" s="84">
        <f t="shared" si="110"/>
        <v>0.14188751220000001</v>
      </c>
      <c r="E529" s="85">
        <f t="shared" si="111"/>
        <v>0.14181673175000001</v>
      </c>
      <c r="L529" s="62"/>
      <c r="N529" s="62"/>
      <c r="O529" s="64"/>
    </row>
    <row r="530" spans="1:15" ht="13.5" thickBot="1" x14ac:dyDescent="0.25">
      <c r="A530" s="82" t="str">
        <f t="shared" si="108"/>
        <v xml:space="preserve">DTXSID0047296_Human_Plasma__4_____XP1F15_Inj EPA_061820_5uM_97  </v>
      </c>
      <c r="B530" s="83">
        <f t="shared" si="109"/>
        <v>4709.2169999999996</v>
      </c>
      <c r="C530" s="83">
        <f t="shared" si="110"/>
        <v>29524.25</v>
      </c>
      <c r="D530" s="84">
        <f t="shared" si="110"/>
        <v>0.15950335739999999</v>
      </c>
      <c r="E530" s="85">
        <f t="shared" si="111"/>
        <v>0.15943257694999999</v>
      </c>
      <c r="F530" s="88" t="s">
        <v>51</v>
      </c>
      <c r="G530" s="75">
        <v>0.47</v>
      </c>
      <c r="L530" s="62"/>
      <c r="N530" s="62"/>
      <c r="O530" s="64"/>
    </row>
    <row r="531" spans="1:15" x14ac:dyDescent="0.2">
      <c r="A531" s="82" t="str">
        <f t="shared" si="108"/>
        <v>BLANK_Human___1_____X_Inj EPA_062220_5uM_set2</v>
      </c>
      <c r="B531" s="83">
        <f t="shared" si="109"/>
        <v>0.81399999999999995</v>
      </c>
      <c r="C531" s="83">
        <f t="shared" si="110"/>
        <v>21195.699000000001</v>
      </c>
      <c r="D531" s="84">
        <f t="shared" si="110"/>
        <v>3.8404E-5</v>
      </c>
      <c r="E531" s="85"/>
      <c r="K531" s="92"/>
      <c r="L531" s="62"/>
      <c r="N531" s="62"/>
      <c r="O531" s="64"/>
    </row>
    <row r="532" spans="1:15" ht="13.5" thickBot="1" x14ac:dyDescent="0.25">
      <c r="A532" s="93" t="str">
        <f t="shared" si="108"/>
        <v xml:space="preserve">BLANK_Human___1_____X_Inj EPA_062220_5uM_set2 </v>
      </c>
      <c r="B532" s="94">
        <f t="shared" si="109"/>
        <v>0.84299999999999997</v>
      </c>
      <c r="C532" s="94">
        <f t="shared" si="110"/>
        <v>49773.468999999997</v>
      </c>
      <c r="D532" s="95">
        <f t="shared" si="110"/>
        <v>1.69367E-5</v>
      </c>
      <c r="E532" s="96">
        <f>AVERAGE(D531:D532)</f>
        <v>2.7670350000000002E-5</v>
      </c>
      <c r="L532" s="62"/>
      <c r="N532" s="62"/>
      <c r="O532" s="6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7"/>
  <sheetViews>
    <sheetView topLeftCell="A518" workbookViewId="0">
      <selection activeCell="I523" sqref="I523:I525"/>
    </sheetView>
  </sheetViews>
  <sheetFormatPr defaultRowHeight="12.75" x14ac:dyDescent="0.2"/>
  <cols>
    <col min="1" max="1" width="72.28515625" style="61" bestFit="1" customWidth="1"/>
    <col min="2" max="5" width="9.140625" style="61"/>
    <col min="6" max="6" width="11.5703125" style="61" bestFit="1" customWidth="1"/>
    <col min="7" max="7" width="15.5703125" style="61" bestFit="1" customWidth="1"/>
    <col min="8" max="9" width="9.140625" style="61"/>
    <col min="10" max="10" width="16.5703125" style="61" bestFit="1" customWidth="1"/>
    <col min="11" max="16384" width="9.140625" style="61"/>
  </cols>
  <sheetData>
    <row r="1" spans="1:19" x14ac:dyDescent="0.2">
      <c r="A1" s="61" t="s">
        <v>52</v>
      </c>
      <c r="B1" s="62"/>
      <c r="C1" s="62"/>
      <c r="D1" s="63"/>
      <c r="L1" s="62"/>
      <c r="N1" s="62"/>
      <c r="O1" s="64"/>
    </row>
    <row r="2" spans="1:19" x14ac:dyDescent="0.2">
      <c r="B2" s="62"/>
      <c r="C2" s="62"/>
      <c r="D2" s="63"/>
      <c r="L2" s="62"/>
      <c r="N2" s="62"/>
      <c r="O2" s="64"/>
    </row>
    <row r="3" spans="1:19" ht="13.5" thickBot="1" x14ac:dyDescent="0.25">
      <c r="A3" s="65" t="s">
        <v>53</v>
      </c>
      <c r="B3" s="66" t="s">
        <v>54</v>
      </c>
      <c r="C3" s="66" t="s">
        <v>55</v>
      </c>
      <c r="D3" s="67" t="s">
        <v>56</v>
      </c>
      <c r="E3" s="65" t="s">
        <v>57</v>
      </c>
      <c r="F3" s="65" t="s">
        <v>58</v>
      </c>
      <c r="G3" s="65" t="s">
        <v>59</v>
      </c>
      <c r="H3" s="65" t="s">
        <v>60</v>
      </c>
      <c r="I3" s="65" t="s">
        <v>61</v>
      </c>
      <c r="J3" s="65" t="s">
        <v>62</v>
      </c>
      <c r="K3" s="65" t="s">
        <v>63</v>
      </c>
      <c r="L3" s="66" t="s">
        <v>64</v>
      </c>
      <c r="M3" s="68" t="s">
        <v>65</v>
      </c>
      <c r="N3" s="66" t="s">
        <v>66</v>
      </c>
      <c r="O3" s="69" t="s">
        <v>67</v>
      </c>
      <c r="P3" s="65" t="s">
        <v>68</v>
      </c>
      <c r="Q3" s="65" t="s">
        <v>69</v>
      </c>
      <c r="R3" s="65" t="s">
        <v>70</v>
      </c>
      <c r="S3" s="65" t="s">
        <v>71</v>
      </c>
    </row>
    <row r="4" spans="1:19" x14ac:dyDescent="0.2">
      <c r="A4" s="61" t="s">
        <v>126</v>
      </c>
      <c r="F4" s="70">
        <v>0.13016203703703702</v>
      </c>
      <c r="G4" s="61" t="s">
        <v>0</v>
      </c>
      <c r="H4" s="61">
        <v>1</v>
      </c>
      <c r="I4" s="61">
        <v>0.64</v>
      </c>
      <c r="J4" s="61" t="s">
        <v>73</v>
      </c>
      <c r="K4" s="61" t="s">
        <v>74</v>
      </c>
      <c r="L4" s="61">
        <v>199493.71900000001</v>
      </c>
      <c r="M4" s="61">
        <v>1</v>
      </c>
      <c r="N4" s="61">
        <v>33624.675999999999</v>
      </c>
      <c r="O4" s="61">
        <v>5.9329558744000002</v>
      </c>
      <c r="P4" s="61">
        <v>0.73</v>
      </c>
    </row>
    <row r="5" spans="1:19" x14ac:dyDescent="0.2">
      <c r="A5" s="61" t="s">
        <v>127</v>
      </c>
      <c r="F5" s="70">
        <v>0.1320949074074074</v>
      </c>
      <c r="G5" s="61" t="s">
        <v>0</v>
      </c>
      <c r="H5" s="61">
        <v>1</v>
      </c>
      <c r="I5" s="61">
        <v>0.64</v>
      </c>
      <c r="J5" s="61" t="s">
        <v>73</v>
      </c>
      <c r="K5" s="61" t="s">
        <v>74</v>
      </c>
      <c r="L5" s="61">
        <v>229579.28099999999</v>
      </c>
      <c r="M5" s="61">
        <v>1</v>
      </c>
      <c r="N5" s="61">
        <v>36240.383000000002</v>
      </c>
      <c r="O5" s="61">
        <v>6.3349021724999997</v>
      </c>
      <c r="P5" s="61">
        <v>0.73</v>
      </c>
    </row>
    <row r="6" spans="1:19" x14ac:dyDescent="0.2">
      <c r="A6" s="61" t="s">
        <v>128</v>
      </c>
      <c r="F6" s="70">
        <v>0.13408564814814813</v>
      </c>
      <c r="G6" s="61" t="s">
        <v>0</v>
      </c>
      <c r="H6" s="61">
        <v>1</v>
      </c>
      <c r="I6" s="61">
        <v>0.64</v>
      </c>
      <c r="J6" s="61" t="s">
        <v>73</v>
      </c>
      <c r="K6" s="61" t="s">
        <v>74</v>
      </c>
      <c r="L6" s="61">
        <v>214906.875</v>
      </c>
      <c r="M6" s="61">
        <v>1</v>
      </c>
      <c r="N6" s="61">
        <v>34141.120999999999</v>
      </c>
      <c r="O6" s="61">
        <v>6.2946636989</v>
      </c>
      <c r="P6" s="61">
        <v>0.73</v>
      </c>
    </row>
    <row r="7" spans="1:19" x14ac:dyDescent="0.2">
      <c r="A7" s="61" t="s">
        <v>129</v>
      </c>
      <c r="F7" s="70">
        <v>0.13604166666666667</v>
      </c>
      <c r="G7" s="61" t="s">
        <v>0</v>
      </c>
      <c r="H7" s="61">
        <v>1</v>
      </c>
      <c r="I7" s="61">
        <v>0.64</v>
      </c>
      <c r="J7" s="61" t="s">
        <v>73</v>
      </c>
      <c r="K7" s="61" t="s">
        <v>74</v>
      </c>
      <c r="L7" s="61">
        <v>240933.20300000001</v>
      </c>
      <c r="M7" s="61">
        <v>1</v>
      </c>
      <c r="N7" s="61">
        <v>46422.438000000002</v>
      </c>
      <c r="O7" s="61">
        <v>5.1900161512</v>
      </c>
      <c r="P7" s="61">
        <v>0.73</v>
      </c>
    </row>
    <row r="8" spans="1:19" x14ac:dyDescent="0.2">
      <c r="A8" s="61" t="s">
        <v>130</v>
      </c>
      <c r="F8" s="70">
        <v>0.12033564814814814</v>
      </c>
      <c r="G8" s="61" t="s">
        <v>0</v>
      </c>
      <c r="H8" s="61">
        <v>1</v>
      </c>
      <c r="I8" s="61">
        <v>0.64</v>
      </c>
      <c r="J8" s="61" t="s">
        <v>73</v>
      </c>
      <c r="K8" s="61" t="s">
        <v>74</v>
      </c>
      <c r="L8" s="61">
        <v>243419.96900000001</v>
      </c>
      <c r="M8" s="61">
        <v>1</v>
      </c>
      <c r="N8" s="61">
        <v>33954.336000000003</v>
      </c>
      <c r="O8" s="61">
        <v>7.1690392944000001</v>
      </c>
      <c r="P8" s="61">
        <v>0.73</v>
      </c>
    </row>
    <row r="9" spans="1:19" x14ac:dyDescent="0.2">
      <c r="A9" s="61" t="s">
        <v>131</v>
      </c>
      <c r="F9" s="70">
        <v>0.12230324074074074</v>
      </c>
      <c r="G9" s="61" t="s">
        <v>0</v>
      </c>
      <c r="H9" s="61">
        <v>1</v>
      </c>
      <c r="I9" s="61">
        <v>0.64</v>
      </c>
      <c r="J9" s="61" t="s">
        <v>73</v>
      </c>
      <c r="K9" s="61" t="s">
        <v>74</v>
      </c>
      <c r="L9" s="61">
        <v>170120.92199999999</v>
      </c>
      <c r="M9" s="61">
        <v>1</v>
      </c>
      <c r="N9" s="61">
        <v>33229.762000000002</v>
      </c>
      <c r="O9" s="61">
        <v>5.1195347712999997</v>
      </c>
      <c r="P9" s="61">
        <v>0.73</v>
      </c>
    </row>
    <row r="10" spans="1:19" x14ac:dyDescent="0.2">
      <c r="A10" s="61" t="s">
        <v>132</v>
      </c>
      <c r="F10" s="70">
        <v>0.12427083333333333</v>
      </c>
      <c r="G10" s="61" t="s">
        <v>0</v>
      </c>
      <c r="H10" s="61">
        <v>1</v>
      </c>
      <c r="I10" s="61">
        <v>0.64</v>
      </c>
      <c r="J10" s="61" t="s">
        <v>73</v>
      </c>
      <c r="K10" s="61" t="s">
        <v>74</v>
      </c>
      <c r="L10" s="61">
        <v>81137.077999999994</v>
      </c>
      <c r="M10" s="61">
        <v>1</v>
      </c>
      <c r="N10" s="61">
        <v>30543.83</v>
      </c>
      <c r="O10" s="61">
        <v>2.6564146671</v>
      </c>
      <c r="P10" s="61">
        <v>0.73</v>
      </c>
    </row>
    <row r="11" spans="1:19" x14ac:dyDescent="0.2">
      <c r="A11" s="61" t="s">
        <v>133</v>
      </c>
      <c r="F11" s="70">
        <v>0.12622685185185187</v>
      </c>
      <c r="G11" s="61" t="s">
        <v>0</v>
      </c>
      <c r="H11" s="61">
        <v>1</v>
      </c>
      <c r="I11" s="61">
        <v>0.64</v>
      </c>
      <c r="J11" s="61" t="s">
        <v>73</v>
      </c>
      <c r="K11" s="61" t="s">
        <v>74</v>
      </c>
      <c r="L11" s="61">
        <v>99735.304999999993</v>
      </c>
      <c r="M11" s="61">
        <v>1</v>
      </c>
      <c r="N11" s="61">
        <v>16586.021000000001</v>
      </c>
      <c r="O11" s="61">
        <v>6.0132146824000001</v>
      </c>
      <c r="P11" s="61">
        <v>0.73</v>
      </c>
    </row>
    <row r="12" spans="1:19" x14ac:dyDescent="0.2">
      <c r="A12" s="61" t="s">
        <v>124</v>
      </c>
      <c r="F12" s="70">
        <v>0.11244212962962963</v>
      </c>
      <c r="G12" s="61" t="s">
        <v>0</v>
      </c>
      <c r="H12" s="61">
        <v>1</v>
      </c>
      <c r="I12" s="61">
        <v>0.64</v>
      </c>
      <c r="J12" s="61" t="s">
        <v>73</v>
      </c>
      <c r="K12" s="61" t="s">
        <v>74</v>
      </c>
      <c r="L12" s="61">
        <v>0.92300000000000004</v>
      </c>
      <c r="M12" s="61">
        <v>1</v>
      </c>
      <c r="N12" s="61">
        <v>41621.730000000003</v>
      </c>
      <c r="O12" s="61">
        <v>2.2175899999999999E-5</v>
      </c>
      <c r="P12" s="61">
        <v>0.76</v>
      </c>
    </row>
    <row r="13" spans="1:19" x14ac:dyDescent="0.2">
      <c r="A13" s="61" t="s">
        <v>125</v>
      </c>
      <c r="F13" s="70">
        <v>0.11444444444444445</v>
      </c>
      <c r="G13" s="61" t="s">
        <v>0</v>
      </c>
      <c r="H13" s="61">
        <v>1</v>
      </c>
      <c r="I13" s="61">
        <v>0.64</v>
      </c>
      <c r="J13" s="61" t="s">
        <v>73</v>
      </c>
      <c r="K13" s="61" t="s">
        <v>74</v>
      </c>
      <c r="L13" s="61">
        <v>0.39200000000000002</v>
      </c>
      <c r="M13" s="61">
        <v>1</v>
      </c>
      <c r="N13" s="61">
        <v>17010.357</v>
      </c>
      <c r="O13" s="61">
        <v>2.30448E-5</v>
      </c>
      <c r="P13" s="61">
        <v>0.73</v>
      </c>
    </row>
    <row r="14" spans="1:19" x14ac:dyDescent="0.2">
      <c r="B14" s="62"/>
      <c r="C14" s="62"/>
      <c r="D14" s="63"/>
      <c r="L14" s="62"/>
      <c r="N14" s="62"/>
      <c r="O14" s="64"/>
    </row>
    <row r="15" spans="1:19" ht="13.5" thickBot="1" x14ac:dyDescent="0.25">
      <c r="B15" s="62"/>
      <c r="C15" s="62"/>
      <c r="D15" s="63"/>
      <c r="L15" s="62"/>
      <c r="N15" s="62"/>
      <c r="O15" s="64"/>
    </row>
    <row r="16" spans="1:19" ht="13.5" thickBot="1" x14ac:dyDescent="0.25">
      <c r="A16" s="71" t="str">
        <f t="shared" ref="A16:A26" si="0">A3</f>
        <v>SampleName</v>
      </c>
      <c r="B16" s="72" t="str">
        <f t="shared" ref="B16:B26" si="1">L3</f>
        <v>Area</v>
      </c>
      <c r="C16" s="72" t="str">
        <f t="shared" ref="C16:D26" si="2">N3</f>
        <v>ISTD Area</v>
      </c>
      <c r="D16" s="73" t="str">
        <f t="shared" si="2"/>
        <v>ISTDResponseRatio</v>
      </c>
      <c r="E16" s="74" t="s">
        <v>47</v>
      </c>
      <c r="F16" s="74" t="s">
        <v>48</v>
      </c>
      <c r="G16" s="75" t="s">
        <v>49</v>
      </c>
      <c r="L16" s="62"/>
      <c r="N16" s="62"/>
      <c r="O16" s="64"/>
    </row>
    <row r="17" spans="1:19" ht="13.5" thickBot="1" x14ac:dyDescent="0.25">
      <c r="A17" s="76" t="str">
        <f t="shared" si="0"/>
        <v xml:space="preserve">Verapamil_Human_Ref Plasma__1_____XP1-A10_Inj EPA_061820_10uM_11  </v>
      </c>
      <c r="B17" s="77">
        <f t="shared" si="1"/>
        <v>199493.71900000001</v>
      </c>
      <c r="C17" s="77">
        <f t="shared" si="2"/>
        <v>33624.675999999999</v>
      </c>
      <c r="D17" s="78">
        <f t="shared" si="2"/>
        <v>5.9329558744000002</v>
      </c>
      <c r="E17" s="79">
        <f>D17-$E$26</f>
        <v>5.9329332640499999</v>
      </c>
      <c r="F17" s="80">
        <f>AVERAGE($E$17:$E$20)/E21</f>
        <v>0.82830214039136218</v>
      </c>
      <c r="G17" s="81">
        <f>(F17-1+$G$24)/$G$24</f>
        <v>0.63468540508800464</v>
      </c>
      <c r="L17" s="62"/>
      <c r="N17" s="62"/>
      <c r="O17" s="64"/>
    </row>
    <row r="18" spans="1:19" ht="13.5" thickBot="1" x14ac:dyDescent="0.25">
      <c r="A18" s="82" t="str">
        <f t="shared" si="0"/>
        <v xml:space="preserve">Verapamil_Human_Ref Plasma__2_____XP1-B10_Inj EPA_061820_10uM_12  </v>
      </c>
      <c r="B18" s="83">
        <f t="shared" si="1"/>
        <v>229579.28099999999</v>
      </c>
      <c r="C18" s="83">
        <f t="shared" si="2"/>
        <v>36240.383000000002</v>
      </c>
      <c r="D18" s="84">
        <f t="shared" si="2"/>
        <v>6.3349021724999997</v>
      </c>
      <c r="E18" s="85">
        <f t="shared" ref="E18:E24" si="3">D18-$E$26</f>
        <v>6.3348795621499994</v>
      </c>
      <c r="F18" s="86">
        <f t="shared" ref="F18:F20" si="4">AVERAGE($E$17:$E$20)/E22</f>
        <v>1.1598979897330879</v>
      </c>
      <c r="G18" s="81">
        <f t="shared" ref="G18:G20" si="5">(F18-1+$G$24)/$G$24</f>
        <v>1.3402084887938039</v>
      </c>
      <c r="L18" s="62"/>
      <c r="N18" s="62"/>
      <c r="O18" s="64"/>
    </row>
    <row r="19" spans="1:19" ht="13.5" thickBot="1" x14ac:dyDescent="0.25">
      <c r="A19" s="82" t="str">
        <f t="shared" si="0"/>
        <v xml:space="preserve">Verapamil_Human_Ref Plasma__3_____XP1-A6_Inj EPA_061820_10uM_13  </v>
      </c>
      <c r="B19" s="83">
        <f t="shared" si="1"/>
        <v>214906.875</v>
      </c>
      <c r="C19" s="83">
        <f t="shared" si="2"/>
        <v>34141.120999999999</v>
      </c>
      <c r="D19" s="84">
        <f t="shared" si="2"/>
        <v>6.2946636989</v>
      </c>
      <c r="E19" s="85">
        <f t="shared" si="3"/>
        <v>6.2946410885499997</v>
      </c>
      <c r="F19" s="86">
        <f t="shared" si="4"/>
        <v>2.2354049165336933</v>
      </c>
      <c r="G19" s="81">
        <f t="shared" si="5"/>
        <v>3.6285210990078585</v>
      </c>
      <c r="L19" s="62"/>
      <c r="N19" s="62"/>
      <c r="O19" s="64"/>
    </row>
    <row r="20" spans="1:19" ht="13.5" thickBot="1" x14ac:dyDescent="0.25">
      <c r="A20" s="82" t="str">
        <f t="shared" si="0"/>
        <v xml:space="preserve">Verapamil_Human_Ref Plasma__4_____XP1F15_Inj EPA_061820_10uM_14  </v>
      </c>
      <c r="B20" s="83">
        <f t="shared" si="1"/>
        <v>240933.20300000001</v>
      </c>
      <c r="C20" s="83">
        <f t="shared" si="2"/>
        <v>46422.438000000002</v>
      </c>
      <c r="D20" s="84">
        <f t="shared" si="2"/>
        <v>5.1900161512</v>
      </c>
      <c r="E20" s="85">
        <f t="shared" si="3"/>
        <v>5.1899935408499998</v>
      </c>
      <c r="F20" s="87">
        <f t="shared" si="4"/>
        <v>0.98751408449116729</v>
      </c>
      <c r="G20" s="81">
        <f t="shared" si="5"/>
        <v>0.97343422232163257</v>
      </c>
      <c r="L20" s="62"/>
      <c r="N20" s="62"/>
      <c r="O20" s="64"/>
    </row>
    <row r="21" spans="1:19" ht="13.5" thickBot="1" x14ac:dyDescent="0.25">
      <c r="A21" s="82" t="str">
        <f t="shared" si="0"/>
        <v xml:space="preserve">Verapamil_Human_Plasma__1_____XP1-A10_Inj EPA_061820_10uM_6  </v>
      </c>
      <c r="B21" s="83">
        <f t="shared" si="1"/>
        <v>243419.96900000001</v>
      </c>
      <c r="C21" s="83">
        <f t="shared" si="2"/>
        <v>33954.336000000003</v>
      </c>
      <c r="D21" s="84">
        <f t="shared" si="2"/>
        <v>7.1690392944000001</v>
      </c>
      <c r="E21" s="85">
        <f t="shared" si="3"/>
        <v>7.1690166840499998</v>
      </c>
      <c r="F21" s="88" t="s">
        <v>50</v>
      </c>
      <c r="G21" s="89" t="s">
        <v>50</v>
      </c>
      <c r="L21" s="62"/>
      <c r="N21" s="62"/>
      <c r="O21" s="64"/>
    </row>
    <row r="22" spans="1:19" ht="13.5" thickBot="1" x14ac:dyDescent="0.25">
      <c r="A22" s="82" t="str">
        <f t="shared" si="0"/>
        <v xml:space="preserve">Verapamil_Human_Plasma__2_____XP1-B10_Inj EPA_061820_10uM_7  </v>
      </c>
      <c r="B22" s="83">
        <f t="shared" si="1"/>
        <v>170120.92199999999</v>
      </c>
      <c r="C22" s="83">
        <f t="shared" si="2"/>
        <v>33229.762000000002</v>
      </c>
      <c r="D22" s="84">
        <f t="shared" si="2"/>
        <v>5.1195347712999997</v>
      </c>
      <c r="E22" s="85">
        <f t="shared" si="3"/>
        <v>5.1195121609499994</v>
      </c>
      <c r="F22" s="90">
        <f>AVERAGE(F17:F20)</f>
        <v>1.3027797827873275</v>
      </c>
      <c r="G22" s="91">
        <f>AVERAGE(G17:G20)</f>
        <v>1.6442123038028249</v>
      </c>
      <c r="L22" s="62"/>
      <c r="N22" s="62"/>
      <c r="O22" s="64"/>
    </row>
    <row r="23" spans="1:19" ht="13.5" thickBot="1" x14ac:dyDescent="0.25">
      <c r="A23" s="82" t="str">
        <f t="shared" si="0"/>
        <v xml:space="preserve">Verapamil_Human_Plasma__3_____XP1-A6_Inj EPA_061820_10uM_8  </v>
      </c>
      <c r="B23" s="83">
        <f t="shared" si="1"/>
        <v>81137.077999999994</v>
      </c>
      <c r="C23" s="83">
        <f t="shared" si="2"/>
        <v>30543.83</v>
      </c>
      <c r="D23" s="84">
        <f t="shared" si="2"/>
        <v>2.6564146671</v>
      </c>
      <c r="E23" s="85">
        <f t="shared" si="3"/>
        <v>2.6563920567500001</v>
      </c>
      <c r="L23" s="62"/>
      <c r="N23" s="62"/>
      <c r="O23" s="64"/>
    </row>
    <row r="24" spans="1:19" ht="13.5" thickBot="1" x14ac:dyDescent="0.25">
      <c r="A24" s="82" t="str">
        <f t="shared" si="0"/>
        <v xml:space="preserve">Verapamil_Human_Plasma__4_____XP1F15_Inj EPA_061820_10uM_9  </v>
      </c>
      <c r="B24" s="83">
        <f t="shared" si="1"/>
        <v>99735.304999999993</v>
      </c>
      <c r="C24" s="83">
        <f t="shared" si="2"/>
        <v>16586.021000000001</v>
      </c>
      <c r="D24" s="84">
        <f t="shared" si="2"/>
        <v>6.0132146824000001</v>
      </c>
      <c r="E24" s="85">
        <f t="shared" si="3"/>
        <v>6.0131920720499998</v>
      </c>
      <c r="F24" s="88" t="s">
        <v>51</v>
      </c>
      <c r="G24" s="75">
        <v>0.47</v>
      </c>
      <c r="L24" s="62"/>
      <c r="N24" s="62"/>
      <c r="O24" s="64"/>
    </row>
    <row r="25" spans="1:19" x14ac:dyDescent="0.2">
      <c r="A25" s="82" t="str">
        <f t="shared" si="0"/>
        <v xml:space="preserve">BLANK_Human___1_____X_Inj EPA_061820_10uM_2  </v>
      </c>
      <c r="B25" s="83">
        <f t="shared" si="1"/>
        <v>0.92300000000000004</v>
      </c>
      <c r="C25" s="83">
        <f t="shared" si="2"/>
        <v>41621.730000000003</v>
      </c>
      <c r="D25" s="84">
        <f t="shared" si="2"/>
        <v>2.2175899999999999E-5</v>
      </c>
      <c r="E25" s="85"/>
      <c r="K25" s="92"/>
      <c r="L25" s="62"/>
      <c r="N25" s="62"/>
      <c r="O25" s="64"/>
    </row>
    <row r="26" spans="1:19" ht="13.5" thickBot="1" x14ac:dyDescent="0.25">
      <c r="A26" s="93" t="str">
        <f t="shared" si="0"/>
        <v xml:space="preserve">BLANK_Human___2_____X_Inj EPA_061820_10uM_3  </v>
      </c>
      <c r="B26" s="94">
        <f t="shared" si="1"/>
        <v>0.39200000000000002</v>
      </c>
      <c r="C26" s="94">
        <f t="shared" si="2"/>
        <v>17010.357</v>
      </c>
      <c r="D26" s="95">
        <f t="shared" si="2"/>
        <v>2.30448E-5</v>
      </c>
      <c r="E26" s="96">
        <f>AVERAGE(D25:D26)</f>
        <v>2.2610349999999999E-5</v>
      </c>
      <c r="L26" s="62"/>
      <c r="N26" s="62"/>
      <c r="O26" s="64"/>
    </row>
    <row r="27" spans="1:19" x14ac:dyDescent="0.2">
      <c r="B27" s="62"/>
      <c r="C27" s="62"/>
      <c r="D27" s="63"/>
      <c r="L27" s="62"/>
      <c r="N27" s="62"/>
      <c r="O27" s="64"/>
    </row>
    <row r="28" spans="1:19" ht="13.5" thickBot="1" x14ac:dyDescent="0.25">
      <c r="A28" s="65" t="s">
        <v>53</v>
      </c>
      <c r="B28" s="66" t="s">
        <v>54</v>
      </c>
      <c r="C28" s="66" t="s">
        <v>55</v>
      </c>
      <c r="D28" s="67" t="s">
        <v>56</v>
      </c>
      <c r="E28" s="65" t="s">
        <v>57</v>
      </c>
      <c r="F28" s="65" t="s">
        <v>58</v>
      </c>
      <c r="G28" s="65" t="s">
        <v>59</v>
      </c>
      <c r="H28" s="65" t="s">
        <v>60</v>
      </c>
      <c r="I28" s="65" t="s">
        <v>61</v>
      </c>
      <c r="J28" s="65" t="s">
        <v>62</v>
      </c>
      <c r="K28" s="65" t="s">
        <v>63</v>
      </c>
      <c r="L28" s="66" t="s">
        <v>64</v>
      </c>
      <c r="M28" s="68" t="s">
        <v>65</v>
      </c>
      <c r="N28" s="66" t="s">
        <v>66</v>
      </c>
      <c r="O28" s="69" t="s">
        <v>67</v>
      </c>
      <c r="P28" s="65" t="s">
        <v>68</v>
      </c>
      <c r="Q28" s="65" t="s">
        <v>69</v>
      </c>
      <c r="R28" s="65" t="s">
        <v>70</v>
      </c>
      <c r="S28" s="65" t="s">
        <v>71</v>
      </c>
    </row>
    <row r="29" spans="1:19" x14ac:dyDescent="0.2">
      <c r="A29" s="61" t="s">
        <v>116</v>
      </c>
      <c r="F29" s="70">
        <v>0.15177083333333333</v>
      </c>
      <c r="G29" s="61" t="s">
        <v>6</v>
      </c>
      <c r="H29" s="61">
        <v>1</v>
      </c>
      <c r="I29" s="61">
        <v>0.64</v>
      </c>
      <c r="J29" s="61" t="s">
        <v>86</v>
      </c>
      <c r="K29" s="61" t="s">
        <v>74</v>
      </c>
      <c r="L29" s="61">
        <v>42820.305</v>
      </c>
      <c r="M29" s="61">
        <v>1</v>
      </c>
      <c r="N29" s="61">
        <v>36797.637000000002</v>
      </c>
      <c r="O29" s="61">
        <v>1.1636699661000001</v>
      </c>
      <c r="P29" s="61">
        <v>0.67</v>
      </c>
    </row>
    <row r="30" spans="1:19" x14ac:dyDescent="0.2">
      <c r="A30" s="61" t="s">
        <v>117</v>
      </c>
      <c r="F30" s="70">
        <v>0.15372685185185184</v>
      </c>
      <c r="G30" s="61" t="s">
        <v>6</v>
      </c>
      <c r="H30" s="61">
        <v>1</v>
      </c>
      <c r="I30" s="61">
        <v>0.64</v>
      </c>
      <c r="J30" s="61" t="s">
        <v>86</v>
      </c>
      <c r="K30" s="61" t="s">
        <v>74</v>
      </c>
      <c r="L30" s="61">
        <v>46826.449000000001</v>
      </c>
      <c r="M30" s="61">
        <v>1</v>
      </c>
      <c r="N30" s="61">
        <v>34081.953000000001</v>
      </c>
      <c r="O30" s="61">
        <v>1.3739367870000001</v>
      </c>
      <c r="P30" s="61">
        <v>0.67</v>
      </c>
    </row>
    <row r="31" spans="1:19" x14ac:dyDescent="0.2">
      <c r="A31" s="61" t="s">
        <v>118</v>
      </c>
      <c r="F31" s="70">
        <v>0.15570601851851854</v>
      </c>
      <c r="G31" s="61" t="s">
        <v>6</v>
      </c>
      <c r="H31" s="61">
        <v>1</v>
      </c>
      <c r="I31" s="61">
        <v>0.64</v>
      </c>
      <c r="J31" s="61" t="s">
        <v>86</v>
      </c>
      <c r="K31" s="61" t="s">
        <v>74</v>
      </c>
      <c r="L31" s="61">
        <v>45501.059000000001</v>
      </c>
      <c r="M31" s="61">
        <v>1</v>
      </c>
      <c r="N31" s="61">
        <v>40081.858999999997</v>
      </c>
      <c r="O31" s="61">
        <v>1.1352033098000001</v>
      </c>
      <c r="P31" s="61">
        <v>0.67</v>
      </c>
    </row>
    <row r="32" spans="1:19" x14ac:dyDescent="0.2">
      <c r="A32" s="61" t="s">
        <v>119</v>
      </c>
      <c r="F32" s="70">
        <v>0.15765046296296295</v>
      </c>
      <c r="G32" s="61" t="s">
        <v>6</v>
      </c>
      <c r="H32" s="61">
        <v>1</v>
      </c>
      <c r="I32" s="61">
        <v>0.64</v>
      </c>
      <c r="J32" s="61" t="s">
        <v>86</v>
      </c>
      <c r="K32" s="61" t="s">
        <v>74</v>
      </c>
      <c r="L32" s="61">
        <v>40161.597999999998</v>
      </c>
      <c r="M32" s="61">
        <v>1</v>
      </c>
      <c r="N32" s="61">
        <v>34557.347999999998</v>
      </c>
      <c r="O32" s="61">
        <v>1.1621724561</v>
      </c>
      <c r="P32" s="61">
        <v>0.67</v>
      </c>
    </row>
    <row r="33" spans="1:16" x14ac:dyDescent="0.2">
      <c r="A33" s="61" t="s">
        <v>120</v>
      </c>
      <c r="F33" s="70">
        <v>0.14194444444444446</v>
      </c>
      <c r="G33" s="61" t="s">
        <v>6</v>
      </c>
      <c r="H33" s="61">
        <v>1</v>
      </c>
      <c r="I33" s="61">
        <v>0.64</v>
      </c>
      <c r="J33" s="61" t="s">
        <v>86</v>
      </c>
      <c r="K33" s="61" t="s">
        <v>74</v>
      </c>
      <c r="L33" s="61">
        <v>18264.182000000001</v>
      </c>
      <c r="M33" s="61">
        <v>1</v>
      </c>
      <c r="N33" s="61">
        <v>32705.951000000001</v>
      </c>
      <c r="O33" s="61">
        <v>0.55843604729999996</v>
      </c>
      <c r="P33" s="61">
        <v>0.67</v>
      </c>
    </row>
    <row r="34" spans="1:16" x14ac:dyDescent="0.2">
      <c r="A34" s="61" t="s">
        <v>121</v>
      </c>
      <c r="F34" s="70">
        <v>0.14390046296296297</v>
      </c>
      <c r="G34" s="61" t="s">
        <v>6</v>
      </c>
      <c r="H34" s="61">
        <v>1</v>
      </c>
      <c r="I34" s="61">
        <v>0.64</v>
      </c>
      <c r="J34" s="61" t="s">
        <v>86</v>
      </c>
      <c r="K34" s="61" t="s">
        <v>74</v>
      </c>
      <c r="L34" s="61">
        <v>12789.876</v>
      </c>
      <c r="M34" s="61">
        <v>1</v>
      </c>
      <c r="N34" s="61">
        <v>36457.167999999998</v>
      </c>
      <c r="O34" s="61">
        <v>0.35081924079999999</v>
      </c>
      <c r="P34" s="61">
        <v>0.67</v>
      </c>
    </row>
    <row r="35" spans="1:16" x14ac:dyDescent="0.2">
      <c r="A35" s="61" t="s">
        <v>122</v>
      </c>
      <c r="F35" s="70">
        <v>0.14587962962962964</v>
      </c>
      <c r="G35" s="61" t="s">
        <v>6</v>
      </c>
      <c r="H35" s="61">
        <v>1</v>
      </c>
      <c r="I35" s="61">
        <v>0.64</v>
      </c>
      <c r="J35" s="61" t="s">
        <v>86</v>
      </c>
      <c r="K35" s="61" t="s">
        <v>74</v>
      </c>
      <c r="L35" s="61">
        <v>13483.615</v>
      </c>
      <c r="M35" s="61">
        <v>1</v>
      </c>
      <c r="N35" s="61">
        <v>33512.156000000003</v>
      </c>
      <c r="O35" s="61">
        <v>0.40234997119999999</v>
      </c>
      <c r="P35" s="61">
        <v>0.67</v>
      </c>
    </row>
    <row r="36" spans="1:16" x14ac:dyDescent="0.2">
      <c r="A36" s="61" t="s">
        <v>123</v>
      </c>
      <c r="F36" s="70">
        <v>0.14783564814814815</v>
      </c>
      <c r="G36" s="61" t="s">
        <v>6</v>
      </c>
      <c r="H36" s="61">
        <v>1</v>
      </c>
      <c r="I36" s="61">
        <v>0.64</v>
      </c>
      <c r="J36" s="61" t="s">
        <v>86</v>
      </c>
      <c r="K36" s="61" t="s">
        <v>74</v>
      </c>
      <c r="L36" s="61">
        <v>18867.282999999999</v>
      </c>
      <c r="M36" s="61">
        <v>1</v>
      </c>
      <c r="N36" s="61">
        <v>36868.652000000002</v>
      </c>
      <c r="O36" s="61">
        <v>0.51174322839999997</v>
      </c>
      <c r="P36" s="61">
        <v>0.67</v>
      </c>
    </row>
    <row r="37" spans="1:16" x14ac:dyDescent="0.2">
      <c r="A37" s="61" t="s">
        <v>124</v>
      </c>
      <c r="F37" s="70">
        <v>0.11244212962962963</v>
      </c>
      <c r="G37" s="61" t="s">
        <v>6</v>
      </c>
      <c r="H37" s="61">
        <v>1</v>
      </c>
      <c r="I37" s="61">
        <v>0.64</v>
      </c>
      <c r="J37" s="61" t="s">
        <v>86</v>
      </c>
      <c r="K37" s="61" t="s">
        <v>84</v>
      </c>
      <c r="L37" s="61">
        <v>5.7409999999999997</v>
      </c>
      <c r="M37" s="61">
        <v>1</v>
      </c>
      <c r="N37" s="61">
        <v>41621.730000000003</v>
      </c>
      <c r="O37" s="61">
        <v>1.3793280000000001E-4</v>
      </c>
      <c r="P37" s="61">
        <v>0.73</v>
      </c>
    </row>
    <row r="38" spans="1:16" x14ac:dyDescent="0.2">
      <c r="A38" s="61" t="s">
        <v>125</v>
      </c>
      <c r="F38" s="70">
        <v>0.11444444444444445</v>
      </c>
      <c r="G38" s="61" t="s">
        <v>6</v>
      </c>
      <c r="H38" s="61">
        <v>1</v>
      </c>
      <c r="I38" s="61">
        <v>0.64</v>
      </c>
      <c r="J38" s="61" t="s">
        <v>86</v>
      </c>
      <c r="K38" s="61" t="s">
        <v>84</v>
      </c>
      <c r="L38" s="61">
        <v>5.4720000000000004</v>
      </c>
      <c r="M38" s="61">
        <v>1</v>
      </c>
      <c r="N38" s="61">
        <v>17010.357</v>
      </c>
      <c r="O38" s="61">
        <v>3.2168639999999998E-4</v>
      </c>
      <c r="P38" s="61">
        <v>0.64</v>
      </c>
    </row>
    <row r="39" spans="1:16" x14ac:dyDescent="0.2">
      <c r="B39" s="62"/>
      <c r="C39" s="62"/>
      <c r="D39" s="63"/>
      <c r="L39" s="62"/>
      <c r="N39" s="62"/>
      <c r="O39" s="64"/>
    </row>
    <row r="40" spans="1:16" ht="13.5" thickBot="1" x14ac:dyDescent="0.25">
      <c r="B40" s="62"/>
      <c r="C40" s="62"/>
      <c r="D40" s="63"/>
      <c r="L40" s="62"/>
      <c r="N40" s="62"/>
      <c r="O40" s="64"/>
    </row>
    <row r="41" spans="1:16" ht="13.5" thickBot="1" x14ac:dyDescent="0.25">
      <c r="A41" s="71" t="str">
        <f>A28</f>
        <v>SampleName</v>
      </c>
      <c r="B41" s="72" t="str">
        <f>L28</f>
        <v>Area</v>
      </c>
      <c r="C41" s="72" t="str">
        <f>N28</f>
        <v>ISTD Area</v>
      </c>
      <c r="D41" s="73" t="str">
        <f>O28</f>
        <v>ISTDResponseRatio</v>
      </c>
      <c r="E41" s="74" t="s">
        <v>47</v>
      </c>
      <c r="F41" s="74" t="s">
        <v>48</v>
      </c>
      <c r="G41" s="75" t="s">
        <v>49</v>
      </c>
      <c r="L41" s="62"/>
      <c r="N41" s="62"/>
      <c r="O41" s="64"/>
    </row>
    <row r="42" spans="1:16" ht="13.5" thickBot="1" x14ac:dyDescent="0.25">
      <c r="A42" s="76" t="str">
        <f t="shared" ref="A42:A51" si="6">A29</f>
        <v xml:space="preserve">Methazolamide_Human_Ref Plasma__1_____XP1-A10_Inj EPA_061820_10uM_22  </v>
      </c>
      <c r="B42" s="77">
        <f t="shared" ref="B42:B51" si="7">L29</f>
        <v>42820.305</v>
      </c>
      <c r="C42" s="77">
        <f t="shared" ref="C42:D51" si="8">N29</f>
        <v>36797.637000000002</v>
      </c>
      <c r="D42" s="78">
        <f t="shared" si="8"/>
        <v>1.1636699661000001</v>
      </c>
      <c r="E42" s="79">
        <f>D42-$E$51</f>
        <v>1.1634401565000001</v>
      </c>
      <c r="F42" s="80">
        <f>AVERAGE($E$42:$E$45)/E46</f>
        <v>2.1649987738035628</v>
      </c>
      <c r="G42" s="81">
        <f>(F42-1+$G$49)/$G$49</f>
        <v>3.4787207953267294</v>
      </c>
      <c r="L42" s="62"/>
      <c r="N42" s="62"/>
      <c r="O42" s="64"/>
    </row>
    <row r="43" spans="1:16" ht="13.5" thickBot="1" x14ac:dyDescent="0.25">
      <c r="A43" s="82" t="str">
        <f t="shared" si="6"/>
        <v xml:space="preserve">Methazolamide_Human_Ref Plasma__2_____XP1-B10_Inj EPA_061820_10uM_23  </v>
      </c>
      <c r="B43" s="83">
        <f t="shared" si="7"/>
        <v>46826.449000000001</v>
      </c>
      <c r="C43" s="83">
        <f t="shared" si="8"/>
        <v>34081.953000000001</v>
      </c>
      <c r="D43" s="84">
        <f t="shared" si="8"/>
        <v>1.3739367870000001</v>
      </c>
      <c r="E43" s="85">
        <f t="shared" ref="E43:E49" si="9">D43-$E$51</f>
        <v>1.3737069774000001</v>
      </c>
      <c r="F43" s="86">
        <f t="shared" ref="F43:F45" si="10">AVERAGE($E$42:$E$45)/E47</f>
        <v>3.4470971244440647</v>
      </c>
      <c r="G43" s="81">
        <f t="shared" ref="G43:G45" si="11">(F43-1+$G$49)/$G$49</f>
        <v>6.2065896264767337</v>
      </c>
      <c r="L43" s="62"/>
      <c r="N43" s="62"/>
      <c r="O43" s="64"/>
    </row>
    <row r="44" spans="1:16" ht="13.5" thickBot="1" x14ac:dyDescent="0.25">
      <c r="A44" s="82" t="str">
        <f t="shared" si="6"/>
        <v xml:space="preserve">Methazolamide_Human_Ref Plasma__3_____XP1-A6_Inj EPA_061820_10uM_24  </v>
      </c>
      <c r="B44" s="83">
        <f t="shared" si="7"/>
        <v>45501.059000000001</v>
      </c>
      <c r="C44" s="83">
        <f t="shared" si="8"/>
        <v>40081.858999999997</v>
      </c>
      <c r="D44" s="84">
        <f t="shared" si="8"/>
        <v>1.1352033098000001</v>
      </c>
      <c r="E44" s="85">
        <f t="shared" si="9"/>
        <v>1.1349735002000001</v>
      </c>
      <c r="F44" s="86">
        <f t="shared" si="10"/>
        <v>3.0053599285880725</v>
      </c>
      <c r="G44" s="81">
        <f t="shared" si="11"/>
        <v>5.2667232523150478</v>
      </c>
      <c r="L44" s="62"/>
      <c r="N44" s="62"/>
      <c r="O44" s="64"/>
    </row>
    <row r="45" spans="1:16" ht="13.5" thickBot="1" x14ac:dyDescent="0.25">
      <c r="A45" s="82" t="str">
        <f t="shared" si="6"/>
        <v xml:space="preserve">Methazolamide_Human_Ref Plasma__4_____XP1F15_Inj EPA_061820_10uM_25  </v>
      </c>
      <c r="B45" s="83">
        <f t="shared" si="7"/>
        <v>40161.597999999998</v>
      </c>
      <c r="C45" s="83">
        <f t="shared" si="8"/>
        <v>34557.347999999998</v>
      </c>
      <c r="D45" s="84">
        <f t="shared" si="8"/>
        <v>1.1621724561</v>
      </c>
      <c r="E45" s="85">
        <f t="shared" si="9"/>
        <v>1.1619426465</v>
      </c>
      <c r="F45" s="87">
        <f t="shared" si="10"/>
        <v>2.3626277937833056</v>
      </c>
      <c r="G45" s="81">
        <f t="shared" si="11"/>
        <v>3.8992080718793738</v>
      </c>
      <c r="L45" s="62"/>
      <c r="N45" s="62"/>
      <c r="O45" s="64"/>
    </row>
    <row r="46" spans="1:16" ht="13.5" thickBot="1" x14ac:dyDescent="0.25">
      <c r="A46" s="82" t="str">
        <f t="shared" si="6"/>
        <v xml:space="preserve">Methazolamide_Human_Plasma__1_____XP1-A10_Inj EPA_061820_10uM_17  </v>
      </c>
      <c r="B46" s="83">
        <f t="shared" si="7"/>
        <v>18264.182000000001</v>
      </c>
      <c r="C46" s="83">
        <f t="shared" si="8"/>
        <v>32705.951000000001</v>
      </c>
      <c r="D46" s="84">
        <f>O33</f>
        <v>0.55843604729999996</v>
      </c>
      <c r="E46" s="85">
        <f t="shared" si="9"/>
        <v>0.5582062377</v>
      </c>
      <c r="F46" s="88" t="s">
        <v>50</v>
      </c>
      <c r="G46" s="89" t="s">
        <v>50</v>
      </c>
      <c r="L46" s="62"/>
      <c r="N46" s="62"/>
      <c r="O46" s="64"/>
    </row>
    <row r="47" spans="1:16" ht="13.5" thickBot="1" x14ac:dyDescent="0.25">
      <c r="A47" s="82" t="str">
        <f t="shared" si="6"/>
        <v xml:space="preserve">Methazolamide_Human_Plasma__2_____XP1-B10_Inj EPA_061820_10uM_18  </v>
      </c>
      <c r="B47" s="83">
        <f t="shared" si="7"/>
        <v>12789.876</v>
      </c>
      <c r="C47" s="83">
        <f t="shared" si="8"/>
        <v>36457.167999999998</v>
      </c>
      <c r="D47" s="84">
        <f t="shared" si="8"/>
        <v>0.35081924079999999</v>
      </c>
      <c r="E47" s="85">
        <f t="shared" si="9"/>
        <v>0.35058943119999997</v>
      </c>
      <c r="F47" s="90">
        <f>AVERAGE(F42:F45)</f>
        <v>2.7450209051547514</v>
      </c>
      <c r="G47" s="91">
        <f>AVERAGE(G42, G44:G45)</f>
        <v>4.214884039840384</v>
      </c>
      <c r="L47" s="62"/>
      <c r="N47" s="62"/>
      <c r="O47" s="64"/>
    </row>
    <row r="48" spans="1:16" ht="13.5" thickBot="1" x14ac:dyDescent="0.25">
      <c r="A48" s="82" t="str">
        <f t="shared" si="6"/>
        <v xml:space="preserve">Methazolamide_Human_Plasma__3_____XP1-A6_Inj EPA_061820_10uM_19  </v>
      </c>
      <c r="B48" s="83">
        <f t="shared" si="7"/>
        <v>13483.615</v>
      </c>
      <c r="C48" s="83">
        <f t="shared" si="8"/>
        <v>33512.156000000003</v>
      </c>
      <c r="D48" s="84">
        <f t="shared" si="8"/>
        <v>0.40234997119999999</v>
      </c>
      <c r="E48" s="85">
        <f t="shared" si="9"/>
        <v>0.40212016159999997</v>
      </c>
      <c r="L48" s="62"/>
      <c r="N48" s="62"/>
      <c r="O48" s="64"/>
    </row>
    <row r="49" spans="1:19" ht="13.5" thickBot="1" x14ac:dyDescent="0.25">
      <c r="A49" s="82" t="str">
        <f t="shared" si="6"/>
        <v xml:space="preserve">Methazolamide_Human_Plasma__4_____XP1F15_Inj EPA_061820_10uM_20  </v>
      </c>
      <c r="B49" s="83">
        <f t="shared" si="7"/>
        <v>18867.282999999999</v>
      </c>
      <c r="C49" s="83">
        <f t="shared" si="8"/>
        <v>36868.652000000002</v>
      </c>
      <c r="D49" s="84">
        <f t="shared" si="8"/>
        <v>0.51174322839999997</v>
      </c>
      <c r="E49" s="85">
        <f t="shared" si="9"/>
        <v>0.51151341880000001</v>
      </c>
      <c r="F49" s="88" t="s">
        <v>51</v>
      </c>
      <c r="G49" s="75">
        <v>0.47</v>
      </c>
      <c r="L49" s="62"/>
      <c r="N49" s="62"/>
      <c r="O49" s="64"/>
    </row>
    <row r="50" spans="1:19" x14ac:dyDescent="0.2">
      <c r="A50" s="82" t="str">
        <f t="shared" si="6"/>
        <v xml:space="preserve">BLANK_Human___1_____X_Inj EPA_061820_10uM_2  </v>
      </c>
      <c r="B50" s="84">
        <f>L37</f>
        <v>5.7409999999999997</v>
      </c>
      <c r="C50" s="83">
        <f t="shared" si="8"/>
        <v>41621.730000000003</v>
      </c>
      <c r="D50" s="84">
        <f>O37</f>
        <v>1.3793280000000001E-4</v>
      </c>
      <c r="E50" s="85"/>
      <c r="L50" s="62"/>
      <c r="N50" s="62"/>
      <c r="O50" s="64"/>
    </row>
    <row r="51" spans="1:19" ht="13.5" thickBot="1" x14ac:dyDescent="0.25">
      <c r="A51" s="93" t="str">
        <f t="shared" si="6"/>
        <v xml:space="preserve">BLANK_Human___2_____X_Inj EPA_061820_10uM_3  </v>
      </c>
      <c r="B51" s="95">
        <f t="shared" si="7"/>
        <v>5.4720000000000004</v>
      </c>
      <c r="C51" s="94">
        <f t="shared" si="8"/>
        <v>17010.357</v>
      </c>
      <c r="D51" s="95">
        <f t="shared" si="8"/>
        <v>3.2168639999999998E-4</v>
      </c>
      <c r="E51" s="96">
        <f>AVERAGE(D50:D51)</f>
        <v>2.298096E-4</v>
      </c>
      <c r="L51" s="62"/>
      <c r="N51" s="62"/>
      <c r="O51" s="64"/>
    </row>
    <row r="56" spans="1:19" ht="13.5" thickBot="1" x14ac:dyDescent="0.25">
      <c r="A56" s="65" t="s">
        <v>53</v>
      </c>
      <c r="B56" s="66" t="s">
        <v>54</v>
      </c>
      <c r="C56" s="66" t="s">
        <v>55</v>
      </c>
      <c r="D56" s="67" t="s">
        <v>56</v>
      </c>
      <c r="E56" s="65" t="s">
        <v>57</v>
      </c>
      <c r="F56" s="65" t="s">
        <v>58</v>
      </c>
      <c r="G56" s="65" t="s">
        <v>59</v>
      </c>
      <c r="H56" s="65" t="s">
        <v>60</v>
      </c>
      <c r="I56" s="65" t="s">
        <v>61</v>
      </c>
      <c r="J56" s="65" t="s">
        <v>62</v>
      </c>
      <c r="K56" s="65" t="s">
        <v>63</v>
      </c>
      <c r="L56" s="66" t="s">
        <v>64</v>
      </c>
      <c r="M56" s="68" t="s">
        <v>65</v>
      </c>
      <c r="N56" s="66" t="s">
        <v>66</v>
      </c>
      <c r="O56" s="69" t="s">
        <v>67</v>
      </c>
      <c r="P56" s="65" t="s">
        <v>68</v>
      </c>
      <c r="Q56" s="65" t="s">
        <v>69</v>
      </c>
      <c r="R56" s="65" t="s">
        <v>70</v>
      </c>
      <c r="S56" s="65" t="s">
        <v>71</v>
      </c>
    </row>
    <row r="57" spans="1:19" x14ac:dyDescent="0.2">
      <c r="A57" s="61" t="s">
        <v>136</v>
      </c>
      <c r="F57" s="70">
        <v>0.17336805555555557</v>
      </c>
      <c r="G57" s="61" t="s">
        <v>32</v>
      </c>
      <c r="H57" s="61">
        <v>1</v>
      </c>
      <c r="I57" s="61">
        <v>0.64</v>
      </c>
      <c r="J57" s="61" t="s">
        <v>94</v>
      </c>
      <c r="K57" s="61" t="s">
        <v>74</v>
      </c>
      <c r="L57" s="61">
        <v>956823.43799999997</v>
      </c>
      <c r="M57" s="61">
        <v>1</v>
      </c>
      <c r="N57" s="61">
        <v>38077.495999999999</v>
      </c>
      <c r="O57" s="61">
        <v>25.1283182592</v>
      </c>
      <c r="P57" s="61">
        <v>0.75</v>
      </c>
    </row>
    <row r="58" spans="1:19" x14ac:dyDescent="0.2">
      <c r="A58" s="61" t="s">
        <v>137</v>
      </c>
      <c r="F58" s="70">
        <v>0.17532407407407405</v>
      </c>
      <c r="G58" s="61" t="s">
        <v>32</v>
      </c>
      <c r="H58" s="61">
        <v>1</v>
      </c>
      <c r="I58" s="61">
        <v>0.64</v>
      </c>
      <c r="J58" s="61" t="s">
        <v>94</v>
      </c>
      <c r="K58" s="61" t="s">
        <v>74</v>
      </c>
      <c r="L58" s="61">
        <v>1003646.375</v>
      </c>
      <c r="M58" s="61">
        <v>1</v>
      </c>
      <c r="N58" s="61">
        <v>36697.004000000001</v>
      </c>
      <c r="O58" s="61">
        <v>27.349545347100001</v>
      </c>
      <c r="P58" s="61">
        <v>0.75</v>
      </c>
    </row>
    <row r="59" spans="1:19" x14ac:dyDescent="0.2">
      <c r="A59" s="61" t="s">
        <v>138</v>
      </c>
      <c r="F59" s="70">
        <v>0.17730324074074075</v>
      </c>
      <c r="G59" s="61" t="s">
        <v>32</v>
      </c>
      <c r="H59" s="61">
        <v>1</v>
      </c>
      <c r="I59" s="61">
        <v>0.64</v>
      </c>
      <c r="J59" s="61" t="s">
        <v>94</v>
      </c>
      <c r="K59" s="61" t="s">
        <v>74</v>
      </c>
      <c r="L59" s="61">
        <v>965557.125</v>
      </c>
      <c r="M59" s="61">
        <v>1</v>
      </c>
      <c r="N59" s="61">
        <v>38147.754000000001</v>
      </c>
      <c r="O59" s="61">
        <v>25.310982266500002</v>
      </c>
      <c r="P59" s="61">
        <v>0.75</v>
      </c>
    </row>
    <row r="60" spans="1:19" x14ac:dyDescent="0.2">
      <c r="A60" s="61" t="s">
        <v>139</v>
      </c>
      <c r="F60" s="70">
        <v>0.17925925925925926</v>
      </c>
      <c r="G60" s="61" t="s">
        <v>32</v>
      </c>
      <c r="H60" s="61">
        <v>1</v>
      </c>
      <c r="I60" s="61">
        <v>0.64</v>
      </c>
      <c r="J60" s="61" t="s">
        <v>94</v>
      </c>
      <c r="K60" s="61" t="s">
        <v>74</v>
      </c>
      <c r="L60" s="61">
        <v>816050.625</v>
      </c>
      <c r="M60" s="61">
        <v>1</v>
      </c>
      <c r="N60" s="61">
        <v>34110.273000000001</v>
      </c>
      <c r="O60" s="61">
        <v>23.9238960357</v>
      </c>
      <c r="P60" s="61">
        <v>0.75</v>
      </c>
    </row>
    <row r="61" spans="1:19" x14ac:dyDescent="0.2">
      <c r="A61" s="61" t="s">
        <v>140</v>
      </c>
      <c r="F61" s="70">
        <v>0.16354166666666667</v>
      </c>
      <c r="G61" s="61" t="s">
        <v>32</v>
      </c>
      <c r="H61" s="61">
        <v>1</v>
      </c>
      <c r="I61" s="61">
        <v>0.64</v>
      </c>
      <c r="J61" s="61" t="s">
        <v>94</v>
      </c>
      <c r="K61" s="61" t="s">
        <v>74</v>
      </c>
      <c r="L61" s="61">
        <v>948851.81299999997</v>
      </c>
      <c r="M61" s="61">
        <v>1</v>
      </c>
      <c r="N61" s="61">
        <v>32438.893</v>
      </c>
      <c r="O61" s="61">
        <v>29.250437522599999</v>
      </c>
      <c r="P61" s="61">
        <v>0.75</v>
      </c>
    </row>
    <row r="62" spans="1:19" x14ac:dyDescent="0.2">
      <c r="A62" s="61" t="s">
        <v>141</v>
      </c>
      <c r="F62" s="70">
        <v>0.16550925925925927</v>
      </c>
      <c r="G62" s="61" t="s">
        <v>32</v>
      </c>
      <c r="H62" s="61">
        <v>1</v>
      </c>
      <c r="I62" s="61">
        <v>0.64</v>
      </c>
      <c r="J62" s="61" t="s">
        <v>94</v>
      </c>
      <c r="K62" s="61" t="s">
        <v>74</v>
      </c>
      <c r="L62" s="61">
        <v>1209359.875</v>
      </c>
      <c r="M62" s="61">
        <v>1</v>
      </c>
      <c r="N62" s="61">
        <v>37474.233999999997</v>
      </c>
      <c r="O62" s="61">
        <v>32.271770385000004</v>
      </c>
      <c r="P62" s="61">
        <v>0.75</v>
      </c>
    </row>
    <row r="63" spans="1:19" x14ac:dyDescent="0.2">
      <c r="A63" s="61" t="s">
        <v>142</v>
      </c>
      <c r="F63" s="70">
        <v>0.16747685185185188</v>
      </c>
      <c r="G63" s="61" t="s">
        <v>32</v>
      </c>
      <c r="H63" s="61">
        <v>1</v>
      </c>
      <c r="I63" s="61">
        <v>0.64</v>
      </c>
      <c r="J63" s="61" t="s">
        <v>94</v>
      </c>
      <c r="K63" s="61" t="s">
        <v>74</v>
      </c>
      <c r="L63" s="61">
        <v>997638.68799999997</v>
      </c>
      <c r="M63" s="61">
        <v>1</v>
      </c>
      <c r="N63" s="61">
        <v>33489.269999999997</v>
      </c>
      <c r="O63" s="61">
        <v>29.7898009721</v>
      </c>
      <c r="P63" s="61">
        <v>0.75</v>
      </c>
    </row>
    <row r="64" spans="1:19" x14ac:dyDescent="0.2">
      <c r="A64" s="61" t="s">
        <v>143</v>
      </c>
      <c r="F64" s="70">
        <v>0.16944444444444443</v>
      </c>
      <c r="G64" s="61" t="s">
        <v>32</v>
      </c>
      <c r="H64" s="61">
        <v>1</v>
      </c>
      <c r="I64" s="61">
        <v>0.64</v>
      </c>
      <c r="J64" s="61" t="s">
        <v>94</v>
      </c>
      <c r="K64" s="61" t="s">
        <v>74</v>
      </c>
      <c r="L64" s="61">
        <v>1257789.75</v>
      </c>
      <c r="M64" s="61">
        <v>1</v>
      </c>
      <c r="N64" s="61">
        <v>36644.300999999999</v>
      </c>
      <c r="O64" s="61">
        <v>34.324293701199998</v>
      </c>
      <c r="P64" s="61">
        <v>0.75</v>
      </c>
    </row>
    <row r="65" spans="1:16" x14ac:dyDescent="0.2">
      <c r="A65" s="61" t="s">
        <v>124</v>
      </c>
      <c r="F65" s="70">
        <v>0.11244212962962963</v>
      </c>
      <c r="G65" s="61" t="s">
        <v>32</v>
      </c>
      <c r="H65" s="61">
        <v>1</v>
      </c>
      <c r="I65" s="61">
        <v>0.64</v>
      </c>
      <c r="J65" s="61" t="s">
        <v>94</v>
      </c>
      <c r="K65" s="61" t="s">
        <v>74</v>
      </c>
      <c r="L65" s="61">
        <v>30.023</v>
      </c>
      <c r="M65" s="61">
        <v>1</v>
      </c>
      <c r="N65" s="61">
        <v>41621.730000000003</v>
      </c>
      <c r="O65" s="61">
        <v>7.2132990000000003E-4</v>
      </c>
      <c r="P65" s="61">
        <v>0.75</v>
      </c>
    </row>
    <row r="66" spans="1:16" x14ac:dyDescent="0.2">
      <c r="A66" s="61" t="s">
        <v>125</v>
      </c>
      <c r="F66" s="70">
        <v>0.11444444444444445</v>
      </c>
      <c r="G66" s="61" t="s">
        <v>32</v>
      </c>
      <c r="H66" s="61">
        <v>1</v>
      </c>
      <c r="I66" s="61">
        <v>0.64</v>
      </c>
      <c r="J66" s="61" t="s">
        <v>94</v>
      </c>
      <c r="K66" s="61" t="s">
        <v>74</v>
      </c>
      <c r="L66" s="61">
        <v>2.7410000000000001</v>
      </c>
      <c r="M66" s="61">
        <v>1</v>
      </c>
      <c r="N66" s="61">
        <v>17010.357</v>
      </c>
      <c r="O66" s="61">
        <v>1.6113710000000001E-4</v>
      </c>
      <c r="P66" s="61">
        <v>0.75</v>
      </c>
    </row>
    <row r="67" spans="1:16" x14ac:dyDescent="0.2">
      <c r="B67" s="62"/>
      <c r="C67" s="62"/>
      <c r="D67" s="63"/>
      <c r="L67" s="62"/>
      <c r="N67" s="62"/>
      <c r="O67" s="64"/>
    </row>
    <row r="68" spans="1:16" ht="13.5" thickBot="1" x14ac:dyDescent="0.25">
      <c r="B68" s="62"/>
      <c r="C68" s="62"/>
      <c r="D68" s="63"/>
      <c r="L68" s="62"/>
      <c r="N68" s="62"/>
      <c r="O68" s="64"/>
    </row>
    <row r="69" spans="1:16" ht="13.5" thickBot="1" x14ac:dyDescent="0.25">
      <c r="A69" s="71" t="str">
        <f t="shared" ref="A69:A79" si="12">A56</f>
        <v>SampleName</v>
      </c>
      <c r="B69" s="72" t="str">
        <f t="shared" ref="B69:B79" si="13">L56</f>
        <v>Area</v>
      </c>
      <c r="C69" s="72" t="str">
        <f t="shared" ref="C69:D79" si="14">N56</f>
        <v>ISTD Area</v>
      </c>
      <c r="D69" s="73" t="str">
        <f t="shared" si="14"/>
        <v>ISTDResponseRatio</v>
      </c>
      <c r="E69" s="74" t="s">
        <v>47</v>
      </c>
      <c r="F69" s="74" t="s">
        <v>48</v>
      </c>
      <c r="G69" s="75" t="s">
        <v>49</v>
      </c>
      <c r="L69" s="62"/>
      <c r="N69" s="62"/>
      <c r="O69" s="64"/>
    </row>
    <row r="70" spans="1:16" ht="13.5" thickBot="1" x14ac:dyDescent="0.25">
      <c r="A70" s="76" t="str">
        <f t="shared" si="12"/>
        <v xml:space="preserve">DTXSID7042190_Human_Ref Plasma__1_____XP1-A10_Inj EPA_061820_10uM_33  </v>
      </c>
      <c r="B70" s="77">
        <f t="shared" si="13"/>
        <v>956823.43799999997</v>
      </c>
      <c r="C70" s="77">
        <f t="shared" si="14"/>
        <v>38077.495999999999</v>
      </c>
      <c r="D70" s="78">
        <f t="shared" si="14"/>
        <v>25.1283182592</v>
      </c>
      <c r="E70" s="79">
        <f>D70-$E$26</f>
        <v>25.128295648849999</v>
      </c>
      <c r="F70" s="80">
        <f>AVERAGE($E$17:$E$20)/E74</f>
        <v>0.20300949171880411</v>
      </c>
      <c r="G70" s="81">
        <f>(F70-1+$G$24)/$G$24</f>
        <v>-0.69572448570467216</v>
      </c>
      <c r="L70" s="62"/>
      <c r="N70" s="62"/>
      <c r="O70" s="64"/>
    </row>
    <row r="71" spans="1:16" ht="13.5" thickBot="1" x14ac:dyDescent="0.25">
      <c r="A71" s="82" t="str">
        <f t="shared" si="12"/>
        <v xml:space="preserve">DTXSID7042190_Human_Ref Plasma__2_____XP1-B10_Inj EPA_061820_10uM_34  </v>
      </c>
      <c r="B71" s="83">
        <f t="shared" si="13"/>
        <v>1003646.375</v>
      </c>
      <c r="C71" s="83">
        <f t="shared" si="14"/>
        <v>36697.004000000001</v>
      </c>
      <c r="D71" s="84">
        <f t="shared" si="14"/>
        <v>27.349545347100001</v>
      </c>
      <c r="E71" s="85">
        <f t="shared" ref="E71:E77" si="15">D71-$E$26</f>
        <v>27.34952273675</v>
      </c>
      <c r="F71" s="86">
        <f t="shared" ref="F71:F73" si="16">AVERAGE($E$17:$E$20)/E75</f>
        <v>0.18400341702485934</v>
      </c>
      <c r="G71" s="81">
        <f t="shared" ref="G71:G73" si="17">(F71-1+$G$24)/$G$24</f>
        <v>-0.73616294250029934</v>
      </c>
      <c r="L71" s="62"/>
      <c r="N71" s="62"/>
      <c r="O71" s="64"/>
    </row>
    <row r="72" spans="1:16" ht="13.5" thickBot="1" x14ac:dyDescent="0.25">
      <c r="A72" s="82" t="str">
        <f t="shared" si="12"/>
        <v xml:space="preserve">DTXSID7042190_Human_Ref Plasma__3_____XP1-A6_Inj EPA_061820_10uM_35  </v>
      </c>
      <c r="B72" s="83">
        <f t="shared" si="13"/>
        <v>965557.125</v>
      </c>
      <c r="C72" s="83">
        <f t="shared" si="14"/>
        <v>38147.754000000001</v>
      </c>
      <c r="D72" s="84">
        <f t="shared" si="14"/>
        <v>25.310982266500002</v>
      </c>
      <c r="E72" s="85">
        <f t="shared" si="15"/>
        <v>25.310959656150001</v>
      </c>
      <c r="F72" s="86">
        <f t="shared" si="16"/>
        <v>0.19933387190032006</v>
      </c>
      <c r="G72" s="81">
        <f t="shared" si="17"/>
        <v>-0.70354495340357448</v>
      </c>
      <c r="L72" s="62"/>
      <c r="N72" s="62"/>
      <c r="O72" s="64"/>
    </row>
    <row r="73" spans="1:16" ht="13.5" thickBot="1" x14ac:dyDescent="0.25">
      <c r="A73" s="82" t="str">
        <f t="shared" si="12"/>
        <v xml:space="preserve">DTXSID7042190_Human_Ref Plasma__4_____XP1F15_Inj EPA_061820_10uM_36  </v>
      </c>
      <c r="B73" s="83">
        <f t="shared" si="13"/>
        <v>816050.625</v>
      </c>
      <c r="C73" s="83">
        <f t="shared" si="14"/>
        <v>34110.273000000001</v>
      </c>
      <c r="D73" s="84">
        <f t="shared" si="14"/>
        <v>23.9238960357</v>
      </c>
      <c r="E73" s="85">
        <f t="shared" si="15"/>
        <v>23.923873425349999</v>
      </c>
      <c r="F73" s="87">
        <f t="shared" si="16"/>
        <v>0.17300037772638832</v>
      </c>
      <c r="G73" s="81">
        <f t="shared" si="17"/>
        <v>-0.75957366441193985</v>
      </c>
      <c r="L73" s="62"/>
      <c r="N73" s="62"/>
      <c r="O73" s="64"/>
    </row>
    <row r="74" spans="1:16" ht="13.5" thickBot="1" x14ac:dyDescent="0.25">
      <c r="A74" s="82" t="str">
        <f t="shared" si="12"/>
        <v xml:space="preserve">DTXSID7042190_Human_Plasma__1_____XP1-A10_Inj EPA_061820_10uM_28  </v>
      </c>
      <c r="B74" s="83">
        <f t="shared" si="13"/>
        <v>948851.81299999997</v>
      </c>
      <c r="C74" s="83">
        <f t="shared" si="14"/>
        <v>32438.893</v>
      </c>
      <c r="D74" s="84">
        <f t="shared" si="14"/>
        <v>29.250437522599999</v>
      </c>
      <c r="E74" s="85">
        <f t="shared" si="15"/>
        <v>29.250414912249997</v>
      </c>
      <c r="F74" s="88" t="s">
        <v>50</v>
      </c>
      <c r="G74" s="89" t="s">
        <v>50</v>
      </c>
      <c r="L74" s="62"/>
      <c r="N74" s="62"/>
      <c r="O74" s="64"/>
    </row>
    <row r="75" spans="1:16" ht="13.5" thickBot="1" x14ac:dyDescent="0.25">
      <c r="A75" s="82" t="str">
        <f t="shared" si="12"/>
        <v xml:space="preserve">DTXSID7042190_Human_Plasma__2_____XP1-B10_Inj EPA_061820_10uM_29  </v>
      </c>
      <c r="B75" s="83">
        <f t="shared" si="13"/>
        <v>1209359.875</v>
      </c>
      <c r="C75" s="83">
        <f t="shared" si="14"/>
        <v>37474.233999999997</v>
      </c>
      <c r="D75" s="84">
        <f t="shared" si="14"/>
        <v>32.271770385000004</v>
      </c>
      <c r="E75" s="85">
        <f t="shared" si="15"/>
        <v>32.271747774650002</v>
      </c>
      <c r="F75" s="90">
        <f>AVERAGE(F70:F73)</f>
        <v>0.18983678959259295</v>
      </c>
      <c r="G75" s="91">
        <f>AVERAGE(G70:G73)</f>
        <v>-0.72375151150512151</v>
      </c>
      <c r="L75" s="62"/>
      <c r="N75" s="62"/>
      <c r="O75" s="64"/>
    </row>
    <row r="76" spans="1:16" ht="13.5" thickBot="1" x14ac:dyDescent="0.25">
      <c r="A76" s="82" t="str">
        <f t="shared" si="12"/>
        <v xml:space="preserve">DTXSID7042190_Human_Plasma__3_____XP1-A6_Inj EPA_061820_10uM_30  </v>
      </c>
      <c r="B76" s="83">
        <f t="shared" si="13"/>
        <v>997638.68799999997</v>
      </c>
      <c r="C76" s="83">
        <f t="shared" si="14"/>
        <v>33489.269999999997</v>
      </c>
      <c r="D76" s="84">
        <f t="shared" si="14"/>
        <v>29.7898009721</v>
      </c>
      <c r="E76" s="85">
        <f t="shared" si="15"/>
        <v>29.789778361749999</v>
      </c>
      <c r="L76" s="62"/>
      <c r="N76" s="62"/>
      <c r="O76" s="64"/>
    </row>
    <row r="77" spans="1:16" ht="13.5" thickBot="1" x14ac:dyDescent="0.25">
      <c r="A77" s="82" t="str">
        <f t="shared" si="12"/>
        <v xml:space="preserve">DTXSID7042190_Human_Plasma__4_____XP1F15_Inj EPA_061820_10uM_31  </v>
      </c>
      <c r="B77" s="83">
        <f t="shared" si="13"/>
        <v>1257789.75</v>
      </c>
      <c r="C77" s="83">
        <f t="shared" si="14"/>
        <v>36644.300999999999</v>
      </c>
      <c r="D77" s="84">
        <f t="shared" si="14"/>
        <v>34.324293701199998</v>
      </c>
      <c r="E77" s="85">
        <f t="shared" si="15"/>
        <v>34.324271090849997</v>
      </c>
      <c r="F77" s="88" t="s">
        <v>51</v>
      </c>
      <c r="G77" s="75">
        <v>0.47</v>
      </c>
      <c r="L77" s="62"/>
      <c r="N77" s="62"/>
      <c r="O77" s="64"/>
    </row>
    <row r="78" spans="1:16" x14ac:dyDescent="0.2">
      <c r="A78" s="82" t="str">
        <f t="shared" si="12"/>
        <v xml:space="preserve">BLANK_Human___1_____X_Inj EPA_061820_10uM_2  </v>
      </c>
      <c r="B78" s="83">
        <f t="shared" si="13"/>
        <v>30.023</v>
      </c>
      <c r="C78" s="83">
        <f t="shared" si="14"/>
        <v>41621.730000000003</v>
      </c>
      <c r="D78" s="84">
        <f t="shared" si="14"/>
        <v>7.2132990000000003E-4</v>
      </c>
      <c r="E78" s="85"/>
      <c r="K78" s="92"/>
      <c r="L78" s="62"/>
      <c r="N78" s="62"/>
      <c r="O78" s="64"/>
    </row>
    <row r="79" spans="1:16" ht="13.5" thickBot="1" x14ac:dyDescent="0.25">
      <c r="A79" s="93" t="str">
        <f t="shared" si="12"/>
        <v xml:space="preserve">BLANK_Human___2_____X_Inj EPA_061820_10uM_3  </v>
      </c>
      <c r="B79" s="94">
        <f t="shared" si="13"/>
        <v>2.7410000000000001</v>
      </c>
      <c r="C79" s="94">
        <f t="shared" si="14"/>
        <v>17010.357</v>
      </c>
      <c r="D79" s="95">
        <f t="shared" si="14"/>
        <v>1.6113710000000001E-4</v>
      </c>
      <c r="E79" s="96">
        <f>AVERAGE(D78:D79)</f>
        <v>4.4123350000000003E-4</v>
      </c>
      <c r="L79" s="62"/>
      <c r="N79" s="62"/>
      <c r="O79" s="64"/>
    </row>
    <row r="84" spans="1:19" ht="13.5" thickBot="1" x14ac:dyDescent="0.25">
      <c r="A84" s="65" t="s">
        <v>53</v>
      </c>
      <c r="B84" s="66" t="s">
        <v>54</v>
      </c>
      <c r="C84" s="66" t="s">
        <v>55</v>
      </c>
      <c r="D84" s="67" t="s">
        <v>56</v>
      </c>
      <c r="E84" s="65" t="s">
        <v>57</v>
      </c>
      <c r="F84" s="65" t="s">
        <v>58</v>
      </c>
      <c r="G84" s="65" t="s">
        <v>59</v>
      </c>
      <c r="H84" s="65" t="s">
        <v>60</v>
      </c>
      <c r="I84" s="65" t="s">
        <v>61</v>
      </c>
      <c r="J84" s="65" t="s">
        <v>62</v>
      </c>
      <c r="K84" s="65" t="s">
        <v>63</v>
      </c>
      <c r="L84" s="66" t="s">
        <v>64</v>
      </c>
      <c r="M84" s="68" t="s">
        <v>65</v>
      </c>
      <c r="N84" s="66" t="s">
        <v>66</v>
      </c>
      <c r="O84" s="69" t="s">
        <v>67</v>
      </c>
      <c r="P84" s="65" t="s">
        <v>68</v>
      </c>
      <c r="Q84" s="65" t="s">
        <v>69</v>
      </c>
      <c r="R84" s="65" t="s">
        <v>70</v>
      </c>
      <c r="S84" s="65" t="s">
        <v>71</v>
      </c>
    </row>
    <row r="85" spans="1:19" x14ac:dyDescent="0.2">
      <c r="A85" s="61" t="s">
        <v>160</v>
      </c>
      <c r="F85" s="70">
        <v>0.19488425925925926</v>
      </c>
      <c r="G85" s="61" t="s">
        <v>33</v>
      </c>
      <c r="H85" s="61">
        <v>1</v>
      </c>
      <c r="I85" s="61">
        <v>0.64</v>
      </c>
      <c r="J85" s="61" t="s">
        <v>95</v>
      </c>
      <c r="K85" s="61" t="s">
        <v>74</v>
      </c>
      <c r="L85" s="61">
        <v>78192.031000000003</v>
      </c>
      <c r="M85" s="61">
        <v>1</v>
      </c>
      <c r="N85" s="61">
        <v>34463.32</v>
      </c>
      <c r="O85" s="61">
        <v>2.2688478938999999</v>
      </c>
      <c r="P85" s="61">
        <v>0.6</v>
      </c>
    </row>
    <row r="86" spans="1:19" x14ac:dyDescent="0.2">
      <c r="A86" s="61" t="s">
        <v>161</v>
      </c>
      <c r="F86" s="70">
        <v>0.19685185185185183</v>
      </c>
      <c r="G86" s="61" t="s">
        <v>33</v>
      </c>
      <c r="H86" s="61">
        <v>1</v>
      </c>
      <c r="I86" s="61">
        <v>0.64</v>
      </c>
      <c r="J86" s="61" t="s">
        <v>95</v>
      </c>
      <c r="K86" s="61" t="s">
        <v>74</v>
      </c>
      <c r="L86" s="61">
        <v>87224.648000000001</v>
      </c>
      <c r="M86" s="61">
        <v>1</v>
      </c>
      <c r="N86" s="61">
        <v>36441.375</v>
      </c>
      <c r="O86" s="61">
        <v>2.3935608356999998</v>
      </c>
      <c r="P86" s="61">
        <v>0.6</v>
      </c>
    </row>
    <row r="87" spans="1:19" x14ac:dyDescent="0.2">
      <c r="A87" s="61" t="s">
        <v>162</v>
      </c>
      <c r="F87" s="70">
        <v>0.19880787037037037</v>
      </c>
      <c r="G87" s="61" t="s">
        <v>33</v>
      </c>
      <c r="H87" s="61">
        <v>1</v>
      </c>
      <c r="I87" s="61">
        <v>0.64</v>
      </c>
      <c r="J87" s="61" t="s">
        <v>95</v>
      </c>
      <c r="K87" s="61" t="s">
        <v>74</v>
      </c>
      <c r="L87" s="61">
        <v>72968.351999999999</v>
      </c>
      <c r="M87" s="61">
        <v>1</v>
      </c>
      <c r="N87" s="61">
        <v>32835.137000000002</v>
      </c>
      <c r="O87" s="61">
        <v>2.2222642773999999</v>
      </c>
      <c r="P87" s="61">
        <v>0.6</v>
      </c>
    </row>
    <row r="88" spans="1:19" x14ac:dyDescent="0.2">
      <c r="A88" s="61" t="s">
        <v>163</v>
      </c>
      <c r="F88" s="70">
        <v>0.20077546296296298</v>
      </c>
      <c r="G88" s="61" t="s">
        <v>33</v>
      </c>
      <c r="H88" s="61">
        <v>1</v>
      </c>
      <c r="I88" s="61">
        <v>0.64</v>
      </c>
      <c r="J88" s="61" t="s">
        <v>95</v>
      </c>
      <c r="K88" s="61" t="s">
        <v>74</v>
      </c>
      <c r="L88" s="61">
        <v>72431.312999999995</v>
      </c>
      <c r="M88" s="61">
        <v>1</v>
      </c>
      <c r="N88" s="61">
        <v>35038.995999999999</v>
      </c>
      <c r="O88" s="61">
        <v>2.0671629119000001</v>
      </c>
      <c r="P88" s="61">
        <v>0.6</v>
      </c>
    </row>
    <row r="89" spans="1:19" x14ac:dyDescent="0.2">
      <c r="A89" s="61" t="s">
        <v>164</v>
      </c>
      <c r="F89" s="70">
        <v>0.18516203703703704</v>
      </c>
      <c r="G89" s="61" t="s">
        <v>33</v>
      </c>
      <c r="H89" s="61">
        <v>1</v>
      </c>
      <c r="I89" s="61">
        <v>0.64</v>
      </c>
      <c r="J89" s="61" t="s">
        <v>95</v>
      </c>
      <c r="K89" s="61" t="s">
        <v>74</v>
      </c>
      <c r="L89" s="61">
        <v>69072.835999999996</v>
      </c>
      <c r="M89" s="61">
        <v>1</v>
      </c>
      <c r="N89" s="61">
        <v>31176.651999999998</v>
      </c>
      <c r="O89" s="61">
        <v>2.2155309043</v>
      </c>
      <c r="P89" s="61">
        <v>0.6</v>
      </c>
    </row>
    <row r="90" spans="1:19" x14ac:dyDescent="0.2">
      <c r="A90" s="61" t="s">
        <v>165</v>
      </c>
      <c r="F90" s="70">
        <v>0.18711805555555558</v>
      </c>
      <c r="G90" s="61" t="s">
        <v>33</v>
      </c>
      <c r="H90" s="61">
        <v>1</v>
      </c>
      <c r="I90" s="61">
        <v>0.64</v>
      </c>
      <c r="J90" s="61" t="s">
        <v>95</v>
      </c>
      <c r="K90" s="61" t="s">
        <v>74</v>
      </c>
      <c r="L90" s="61">
        <v>78162.125</v>
      </c>
      <c r="M90" s="61">
        <v>1</v>
      </c>
      <c r="N90" s="61">
        <v>33308.633000000002</v>
      </c>
      <c r="O90" s="61">
        <v>2.3466026059999998</v>
      </c>
      <c r="P90" s="61">
        <v>0.6</v>
      </c>
    </row>
    <row r="91" spans="1:19" x14ac:dyDescent="0.2">
      <c r="A91" s="61" t="s">
        <v>166</v>
      </c>
      <c r="F91" s="70">
        <v>0.18908564814814813</v>
      </c>
      <c r="G91" s="61" t="s">
        <v>33</v>
      </c>
      <c r="H91" s="61">
        <v>1</v>
      </c>
      <c r="I91" s="61">
        <v>0.64</v>
      </c>
      <c r="J91" s="61" t="s">
        <v>95</v>
      </c>
      <c r="K91" s="61" t="s">
        <v>74</v>
      </c>
      <c r="L91" s="61">
        <v>82047.516000000003</v>
      </c>
      <c r="M91" s="61">
        <v>1</v>
      </c>
      <c r="N91" s="61">
        <v>36432.339999999997</v>
      </c>
      <c r="O91" s="61">
        <v>2.2520517760000001</v>
      </c>
      <c r="P91" s="61">
        <v>0.6</v>
      </c>
    </row>
    <row r="92" spans="1:19" x14ac:dyDescent="0.2">
      <c r="A92" s="61" t="s">
        <v>167</v>
      </c>
      <c r="F92" s="70">
        <v>0.19105324074074073</v>
      </c>
      <c r="G92" s="61" t="s">
        <v>33</v>
      </c>
      <c r="H92" s="61">
        <v>1</v>
      </c>
      <c r="I92" s="61">
        <v>0.64</v>
      </c>
      <c r="J92" s="61" t="s">
        <v>95</v>
      </c>
      <c r="K92" s="61" t="s">
        <v>74</v>
      </c>
      <c r="L92" s="61">
        <v>71573.320000000007</v>
      </c>
      <c r="M92" s="61">
        <v>1</v>
      </c>
      <c r="N92" s="61">
        <v>34501.425999999999</v>
      </c>
      <c r="O92" s="61">
        <v>2.0745032393999998</v>
      </c>
      <c r="P92" s="61">
        <v>0.6</v>
      </c>
    </row>
    <row r="93" spans="1:19" x14ac:dyDescent="0.2">
      <c r="A93" s="61" t="s">
        <v>124</v>
      </c>
      <c r="F93" s="70">
        <v>0.11244212962962963</v>
      </c>
      <c r="G93" s="61" t="s">
        <v>33</v>
      </c>
      <c r="H93" s="61">
        <v>1</v>
      </c>
      <c r="I93" s="61">
        <v>0.64</v>
      </c>
      <c r="J93" s="61" t="s">
        <v>95</v>
      </c>
      <c r="K93" s="61" t="s">
        <v>84</v>
      </c>
      <c r="L93" s="61">
        <v>0.78700000000000003</v>
      </c>
      <c r="M93" s="61">
        <v>1</v>
      </c>
      <c r="N93" s="61">
        <v>41621.730000000003</v>
      </c>
      <c r="O93" s="61">
        <v>1.89084E-5</v>
      </c>
      <c r="P93" s="61">
        <v>0.65</v>
      </c>
    </row>
    <row r="94" spans="1:19" x14ac:dyDescent="0.2">
      <c r="A94" s="61" t="s">
        <v>125</v>
      </c>
      <c r="F94" s="70">
        <v>0.11444444444444445</v>
      </c>
      <c r="G94" s="61" t="s">
        <v>33</v>
      </c>
      <c r="H94" s="61">
        <v>1</v>
      </c>
      <c r="I94" s="61">
        <v>0.64</v>
      </c>
      <c r="J94" s="61" t="s">
        <v>95</v>
      </c>
      <c r="K94" s="61" t="s">
        <v>84</v>
      </c>
      <c r="L94" s="61">
        <v>0.02</v>
      </c>
      <c r="M94" s="61">
        <v>1</v>
      </c>
      <c r="N94" s="61">
        <v>17010.357</v>
      </c>
      <c r="O94" s="61">
        <v>1.1758E-6</v>
      </c>
      <c r="P94" s="61">
        <v>0.68</v>
      </c>
    </row>
    <row r="95" spans="1:19" x14ac:dyDescent="0.2">
      <c r="B95" s="62"/>
      <c r="C95" s="62"/>
      <c r="D95" s="63"/>
      <c r="L95" s="62"/>
      <c r="N95" s="62"/>
      <c r="O95" s="64"/>
    </row>
    <row r="96" spans="1:19" ht="13.5" thickBot="1" x14ac:dyDescent="0.25">
      <c r="B96" s="62"/>
      <c r="C96" s="62"/>
      <c r="D96" s="63"/>
      <c r="L96" s="62"/>
      <c r="N96" s="62"/>
      <c r="O96" s="64"/>
    </row>
    <row r="97" spans="1:19" ht="13.5" thickBot="1" x14ac:dyDescent="0.25">
      <c r="A97" s="71" t="str">
        <f>A84</f>
        <v>SampleName</v>
      </c>
      <c r="B97" s="72" t="str">
        <f>L84</f>
        <v>Area</v>
      </c>
      <c r="C97" s="72" t="str">
        <f>N84</f>
        <v>ISTD Area</v>
      </c>
      <c r="D97" s="73" t="str">
        <f>O84</f>
        <v>ISTDResponseRatio</v>
      </c>
      <c r="E97" s="74" t="s">
        <v>47</v>
      </c>
      <c r="F97" s="74" t="s">
        <v>48</v>
      </c>
      <c r="G97" s="75" t="s">
        <v>49</v>
      </c>
      <c r="L97" s="62"/>
      <c r="N97" s="62"/>
      <c r="O97" s="64"/>
    </row>
    <row r="98" spans="1:19" ht="13.5" thickBot="1" x14ac:dyDescent="0.25">
      <c r="A98" s="76" t="str">
        <f t="shared" ref="A98:A107" si="18">A85</f>
        <v xml:space="preserve">DTXSID0020577_Human_Ref Plasma__1_____XP1-A10_Inj EPA_061820_10uM_44  </v>
      </c>
      <c r="B98" s="77">
        <f t="shared" ref="B98:B107" si="19">L85</f>
        <v>78192.031000000003</v>
      </c>
      <c r="C98" s="77">
        <f t="shared" ref="C98:D107" si="20">N85</f>
        <v>34463.32</v>
      </c>
      <c r="D98" s="78">
        <f t="shared" si="20"/>
        <v>2.2688478938999999</v>
      </c>
      <c r="E98" s="79">
        <f>D98-$E$26</f>
        <v>2.26882528355</v>
      </c>
      <c r="F98" s="80">
        <f>AVERAGE($E$17:$E$20)/E102</f>
        <v>2.6802480857848745</v>
      </c>
      <c r="G98" s="81">
        <f>(F98-1+$G$24)/$G$24</f>
        <v>4.5749959272018614</v>
      </c>
      <c r="L98" s="62"/>
      <c r="N98" s="62"/>
      <c r="O98" s="64"/>
    </row>
    <row r="99" spans="1:19" ht="13.5" thickBot="1" x14ac:dyDescent="0.25">
      <c r="A99" s="82" t="str">
        <f t="shared" si="18"/>
        <v xml:space="preserve">DTXSID0020577_Human_Ref Plasma__2_____XP1-B10_Inj EPA_061820_10uM_45  </v>
      </c>
      <c r="B99" s="83">
        <f t="shared" si="19"/>
        <v>87224.648000000001</v>
      </c>
      <c r="C99" s="83">
        <f t="shared" si="20"/>
        <v>36441.375</v>
      </c>
      <c r="D99" s="84">
        <f t="shared" si="20"/>
        <v>2.3935608356999998</v>
      </c>
      <c r="E99" s="85">
        <f t="shared" ref="E99:E105" si="21">D99-$E$26</f>
        <v>2.3935382253499999</v>
      </c>
      <c r="F99" s="86">
        <f t="shared" ref="F99:F101" si="22">AVERAGE($E$17:$E$20)/E103</f>
        <v>2.5305388586401678</v>
      </c>
      <c r="G99" s="81">
        <f t="shared" ref="G99:G101" si="23">(F99-1+$G$24)/$G$24</f>
        <v>4.2564656566812076</v>
      </c>
      <c r="L99" s="62"/>
      <c r="N99" s="62"/>
      <c r="O99" s="64"/>
    </row>
    <row r="100" spans="1:19" ht="13.5" thickBot="1" x14ac:dyDescent="0.25">
      <c r="A100" s="82" t="str">
        <f t="shared" si="18"/>
        <v xml:space="preserve">DTXSID0020577_Human_Ref Plasma__3_____XP1-A6_Inj EPA_061820_10uM_46  </v>
      </c>
      <c r="B100" s="83">
        <f t="shared" si="19"/>
        <v>72968.351999999999</v>
      </c>
      <c r="C100" s="83">
        <f t="shared" si="20"/>
        <v>32835.137000000002</v>
      </c>
      <c r="D100" s="84">
        <f t="shared" si="20"/>
        <v>2.2222642773999999</v>
      </c>
      <c r="E100" s="85">
        <f t="shared" si="21"/>
        <v>2.22224166705</v>
      </c>
      <c r="F100" s="86">
        <f t="shared" si="22"/>
        <v>2.6367828421023538</v>
      </c>
      <c r="G100" s="81">
        <f t="shared" si="23"/>
        <v>4.4825166853241578</v>
      </c>
      <c r="L100" s="62"/>
      <c r="N100" s="62"/>
      <c r="O100" s="64"/>
    </row>
    <row r="101" spans="1:19" ht="13.5" thickBot="1" x14ac:dyDescent="0.25">
      <c r="A101" s="82" t="str">
        <f t="shared" si="18"/>
        <v xml:space="preserve">DTXSID0020577_Human_Ref Plasma__4_____XP1F15_Inj EPA_061820_10uM_47  </v>
      </c>
      <c r="B101" s="83">
        <f t="shared" si="19"/>
        <v>72431.312999999995</v>
      </c>
      <c r="C101" s="83">
        <f t="shared" si="20"/>
        <v>35038.995999999999</v>
      </c>
      <c r="D101" s="84">
        <f t="shared" si="20"/>
        <v>2.0671629119000001</v>
      </c>
      <c r="E101" s="85">
        <f t="shared" si="21"/>
        <v>2.0671403015500003</v>
      </c>
      <c r="F101" s="87">
        <f t="shared" si="22"/>
        <v>2.862457128182168</v>
      </c>
      <c r="G101" s="81">
        <f t="shared" si="23"/>
        <v>4.9626747408131235</v>
      </c>
      <c r="L101" s="62"/>
      <c r="N101" s="62"/>
      <c r="O101" s="64"/>
    </row>
    <row r="102" spans="1:19" ht="13.5" thickBot="1" x14ac:dyDescent="0.25">
      <c r="A102" s="82" t="str">
        <f t="shared" si="18"/>
        <v xml:space="preserve">DTXSID0020577_Human_Plasma__1_____XP1-A10_Inj EPA_061820_10uM_39  </v>
      </c>
      <c r="B102" s="83">
        <f t="shared" si="19"/>
        <v>69072.835999999996</v>
      </c>
      <c r="C102" s="83">
        <f t="shared" si="20"/>
        <v>31176.651999999998</v>
      </c>
      <c r="D102" s="84">
        <f>O89</f>
        <v>2.2155309043</v>
      </c>
      <c r="E102" s="85">
        <f t="shared" si="21"/>
        <v>2.2155082939500002</v>
      </c>
      <c r="F102" s="88" t="s">
        <v>50</v>
      </c>
      <c r="G102" s="89" t="s">
        <v>50</v>
      </c>
      <c r="L102" s="62"/>
      <c r="N102" s="62"/>
      <c r="O102" s="64"/>
    </row>
    <row r="103" spans="1:19" ht="13.5" thickBot="1" x14ac:dyDescent="0.25">
      <c r="A103" s="82" t="str">
        <f t="shared" si="18"/>
        <v xml:space="preserve">DTXSID0020577_Human_Plasma__2_____XP1-B10_Inj EPA_061820_10uM_40  </v>
      </c>
      <c r="B103" s="83">
        <f t="shared" si="19"/>
        <v>78162.125</v>
      </c>
      <c r="C103" s="83">
        <f t="shared" si="20"/>
        <v>33308.633000000002</v>
      </c>
      <c r="D103" s="84">
        <f t="shared" si="20"/>
        <v>2.3466026059999998</v>
      </c>
      <c r="E103" s="85">
        <f t="shared" si="21"/>
        <v>2.34657999565</v>
      </c>
      <c r="F103" s="90">
        <f>AVERAGE(F98:F101)</f>
        <v>2.677506728677391</v>
      </c>
      <c r="G103" s="91">
        <f>AVERAGE(G98, G100:G101)</f>
        <v>4.6733957844463809</v>
      </c>
      <c r="L103" s="62"/>
      <c r="N103" s="62"/>
      <c r="O103" s="64"/>
    </row>
    <row r="104" spans="1:19" ht="13.5" thickBot="1" x14ac:dyDescent="0.25">
      <c r="A104" s="82" t="str">
        <f t="shared" si="18"/>
        <v xml:space="preserve">DTXSID0020577_Human_Plasma__3_____XP1-A6_Inj EPA_061820_10uM_41  </v>
      </c>
      <c r="B104" s="83">
        <f t="shared" si="19"/>
        <v>82047.516000000003</v>
      </c>
      <c r="C104" s="83">
        <f t="shared" si="20"/>
        <v>36432.339999999997</v>
      </c>
      <c r="D104" s="84">
        <f t="shared" si="20"/>
        <v>2.2520517760000001</v>
      </c>
      <c r="E104" s="85">
        <f t="shared" si="21"/>
        <v>2.2520291656500002</v>
      </c>
      <c r="L104" s="62"/>
      <c r="N104" s="62"/>
      <c r="O104" s="64"/>
    </row>
    <row r="105" spans="1:19" ht="13.5" thickBot="1" x14ac:dyDescent="0.25">
      <c r="A105" s="82" t="str">
        <f t="shared" si="18"/>
        <v xml:space="preserve">DTXSID0020577_Human_Plasma__4_____XP1F15_Inj EPA_061820_10uM_42  </v>
      </c>
      <c r="B105" s="83">
        <f t="shared" si="19"/>
        <v>71573.320000000007</v>
      </c>
      <c r="C105" s="83">
        <f t="shared" si="20"/>
        <v>34501.425999999999</v>
      </c>
      <c r="D105" s="84">
        <f t="shared" si="20"/>
        <v>2.0745032393999998</v>
      </c>
      <c r="E105" s="85">
        <f t="shared" si="21"/>
        <v>2.07448062905</v>
      </c>
      <c r="F105" s="88" t="s">
        <v>51</v>
      </c>
      <c r="G105" s="75">
        <v>0.47</v>
      </c>
      <c r="L105" s="62"/>
      <c r="N105" s="62"/>
      <c r="O105" s="64"/>
    </row>
    <row r="106" spans="1:19" x14ac:dyDescent="0.2">
      <c r="A106" s="82" t="str">
        <f t="shared" si="18"/>
        <v xml:space="preserve">BLANK_Human___1_____X_Inj EPA_061820_10uM_2  </v>
      </c>
      <c r="B106" s="84">
        <f>L93</f>
        <v>0.78700000000000003</v>
      </c>
      <c r="C106" s="83">
        <f t="shared" si="20"/>
        <v>41621.730000000003</v>
      </c>
      <c r="D106" s="84">
        <f>O93</f>
        <v>1.89084E-5</v>
      </c>
      <c r="E106" s="85"/>
      <c r="L106" s="62"/>
      <c r="N106" s="62"/>
      <c r="O106" s="64"/>
    </row>
    <row r="107" spans="1:19" ht="13.5" thickBot="1" x14ac:dyDescent="0.25">
      <c r="A107" s="93" t="str">
        <f t="shared" si="18"/>
        <v xml:space="preserve">BLANK_Human___2_____X_Inj EPA_061820_10uM_3  </v>
      </c>
      <c r="B107" s="95">
        <f t="shared" si="19"/>
        <v>0.02</v>
      </c>
      <c r="C107" s="94">
        <f t="shared" si="20"/>
        <v>17010.357</v>
      </c>
      <c r="D107" s="95">
        <f t="shared" si="20"/>
        <v>1.1758E-6</v>
      </c>
      <c r="E107" s="96">
        <f>AVERAGE(D106:D107)</f>
        <v>1.00421E-5</v>
      </c>
      <c r="L107" s="62"/>
      <c r="N107" s="62"/>
      <c r="O107" s="64"/>
    </row>
    <row r="112" spans="1:19" ht="13.5" thickBot="1" x14ac:dyDescent="0.25">
      <c r="A112" s="65" t="s">
        <v>53</v>
      </c>
      <c r="B112" s="66" t="s">
        <v>54</v>
      </c>
      <c r="C112" s="66" t="s">
        <v>55</v>
      </c>
      <c r="D112" s="67" t="s">
        <v>56</v>
      </c>
      <c r="E112" s="65" t="s">
        <v>57</v>
      </c>
      <c r="F112" s="65" t="s">
        <v>58</v>
      </c>
      <c r="G112" s="65" t="s">
        <v>59</v>
      </c>
      <c r="H112" s="65" t="s">
        <v>60</v>
      </c>
      <c r="I112" s="65" t="s">
        <v>61</v>
      </c>
      <c r="J112" s="65" t="s">
        <v>62</v>
      </c>
      <c r="K112" s="65" t="s">
        <v>63</v>
      </c>
      <c r="L112" s="66" t="s">
        <v>64</v>
      </c>
      <c r="M112" s="68" t="s">
        <v>65</v>
      </c>
      <c r="N112" s="66" t="s">
        <v>66</v>
      </c>
      <c r="O112" s="69" t="s">
        <v>67</v>
      </c>
      <c r="P112" s="65" t="s">
        <v>68</v>
      </c>
      <c r="Q112" s="65" t="s">
        <v>69</v>
      </c>
      <c r="R112" s="65" t="s">
        <v>70</v>
      </c>
      <c r="S112" s="65" t="s">
        <v>71</v>
      </c>
    </row>
    <row r="113" spans="1:16" x14ac:dyDescent="0.2">
      <c r="A113" s="61" t="s">
        <v>168</v>
      </c>
      <c r="F113" s="70">
        <v>0.21649305555555556</v>
      </c>
      <c r="G113" s="61" t="s">
        <v>34</v>
      </c>
      <c r="H113" s="61">
        <v>1</v>
      </c>
      <c r="I113" s="61">
        <v>0.64</v>
      </c>
      <c r="J113" s="61" t="s">
        <v>96</v>
      </c>
      <c r="K113" s="61" t="s">
        <v>74</v>
      </c>
      <c r="L113" s="61">
        <v>2238.654</v>
      </c>
      <c r="M113" s="61">
        <v>1</v>
      </c>
      <c r="N113" s="61">
        <v>36672.273000000001</v>
      </c>
      <c r="O113" s="61">
        <v>6.1044866199999999E-2</v>
      </c>
      <c r="P113" s="61">
        <v>1.1100000000000001</v>
      </c>
    </row>
    <row r="114" spans="1:16" x14ac:dyDescent="0.2">
      <c r="A114" s="61" t="s">
        <v>169</v>
      </c>
      <c r="F114" s="70">
        <v>0.21846064814814814</v>
      </c>
      <c r="G114" s="61" t="s">
        <v>34</v>
      </c>
      <c r="H114" s="61">
        <v>1</v>
      </c>
      <c r="I114" s="61">
        <v>0.64</v>
      </c>
      <c r="J114" s="61" t="s">
        <v>96</v>
      </c>
      <c r="K114" s="61" t="s">
        <v>74</v>
      </c>
      <c r="L114" s="61">
        <v>2523.7860000000001</v>
      </c>
      <c r="M114" s="61">
        <v>1</v>
      </c>
      <c r="N114" s="61">
        <v>35570.347999999998</v>
      </c>
      <c r="O114" s="61">
        <v>7.0951962600000001E-2</v>
      </c>
      <c r="P114" s="61">
        <v>1.1100000000000001</v>
      </c>
    </row>
    <row r="115" spans="1:16" x14ac:dyDescent="0.2">
      <c r="A115" s="61" t="s">
        <v>170</v>
      </c>
      <c r="F115" s="70">
        <v>0.22041666666666668</v>
      </c>
      <c r="G115" s="61" t="s">
        <v>34</v>
      </c>
      <c r="H115" s="61">
        <v>1</v>
      </c>
      <c r="I115" s="61">
        <v>0.64</v>
      </c>
      <c r="J115" s="61" t="s">
        <v>96</v>
      </c>
      <c r="K115" s="61" t="s">
        <v>74</v>
      </c>
      <c r="L115" s="61">
        <v>2238.4029999999998</v>
      </c>
      <c r="M115" s="61">
        <v>1</v>
      </c>
      <c r="N115" s="61">
        <v>33398.019999999997</v>
      </c>
      <c r="O115" s="61">
        <v>6.7022027100000006E-2</v>
      </c>
      <c r="P115" s="61">
        <v>1.1100000000000001</v>
      </c>
    </row>
    <row r="116" spans="1:16" x14ac:dyDescent="0.2">
      <c r="A116" s="61" t="s">
        <v>171</v>
      </c>
      <c r="F116" s="70">
        <v>0.22238425925925928</v>
      </c>
      <c r="G116" s="61" t="s">
        <v>34</v>
      </c>
      <c r="H116" s="61">
        <v>1</v>
      </c>
      <c r="I116" s="61">
        <v>0.64</v>
      </c>
      <c r="J116" s="61" t="s">
        <v>96</v>
      </c>
      <c r="K116" s="61" t="s">
        <v>74</v>
      </c>
      <c r="L116" s="61">
        <v>2080.2910000000002</v>
      </c>
      <c r="M116" s="61">
        <v>1</v>
      </c>
      <c r="N116" s="61">
        <v>33816.788999999997</v>
      </c>
      <c r="O116" s="61">
        <v>6.1516514799999998E-2</v>
      </c>
      <c r="P116" s="61">
        <v>1.1100000000000001</v>
      </c>
    </row>
    <row r="117" spans="1:16" x14ac:dyDescent="0.2">
      <c r="A117" s="61" t="s">
        <v>172</v>
      </c>
      <c r="F117" s="70">
        <v>0.20666666666666667</v>
      </c>
      <c r="G117" s="61" t="s">
        <v>34</v>
      </c>
      <c r="H117" s="61">
        <v>1</v>
      </c>
      <c r="I117" s="61">
        <v>0.64</v>
      </c>
      <c r="J117" s="61" t="s">
        <v>96</v>
      </c>
      <c r="K117" s="61" t="s">
        <v>74</v>
      </c>
      <c r="L117" s="61">
        <v>2338.2930000000001</v>
      </c>
      <c r="M117" s="61">
        <v>1</v>
      </c>
      <c r="N117" s="61">
        <v>30566.289000000001</v>
      </c>
      <c r="O117" s="61">
        <v>7.6499080400000002E-2</v>
      </c>
      <c r="P117" s="61">
        <v>1.1100000000000001</v>
      </c>
    </row>
    <row r="118" spans="1:16" x14ac:dyDescent="0.2">
      <c r="A118" s="61" t="s">
        <v>173</v>
      </c>
      <c r="F118" s="70">
        <v>0.20864583333333334</v>
      </c>
      <c r="G118" s="61" t="s">
        <v>34</v>
      </c>
      <c r="H118" s="61">
        <v>1</v>
      </c>
      <c r="I118" s="61">
        <v>0.64</v>
      </c>
      <c r="J118" s="61" t="s">
        <v>96</v>
      </c>
      <c r="K118" s="61" t="s">
        <v>74</v>
      </c>
      <c r="L118" s="61">
        <v>1230.9480000000001</v>
      </c>
      <c r="M118" s="61">
        <v>1</v>
      </c>
      <c r="N118" s="61">
        <v>34125.438000000002</v>
      </c>
      <c r="O118" s="61">
        <v>3.6071273299999998E-2</v>
      </c>
      <c r="P118" s="61">
        <v>1.1100000000000001</v>
      </c>
    </row>
    <row r="119" spans="1:16" x14ac:dyDescent="0.2">
      <c r="A119" s="61" t="s">
        <v>174</v>
      </c>
      <c r="F119" s="70">
        <v>0.21060185185185185</v>
      </c>
      <c r="G119" s="61" t="s">
        <v>34</v>
      </c>
      <c r="H119" s="61">
        <v>1</v>
      </c>
      <c r="I119" s="61">
        <v>0.64</v>
      </c>
      <c r="J119" s="61" t="s">
        <v>96</v>
      </c>
      <c r="K119" s="61" t="s">
        <v>74</v>
      </c>
      <c r="L119" s="61">
        <v>2747.299</v>
      </c>
      <c r="M119" s="61">
        <v>1</v>
      </c>
      <c r="N119" s="61">
        <v>34695.964999999997</v>
      </c>
      <c r="O119" s="61">
        <v>7.9182089299999994E-2</v>
      </c>
      <c r="P119" s="61">
        <v>1.1100000000000001</v>
      </c>
    </row>
    <row r="120" spans="1:16" x14ac:dyDescent="0.2">
      <c r="A120" s="61" t="s">
        <v>175</v>
      </c>
      <c r="F120" s="70">
        <v>0.21255787037037036</v>
      </c>
      <c r="G120" s="61" t="s">
        <v>34</v>
      </c>
      <c r="H120" s="61">
        <v>1</v>
      </c>
      <c r="I120" s="61">
        <v>0.64</v>
      </c>
      <c r="J120" s="61" t="s">
        <v>96</v>
      </c>
      <c r="K120" s="61" t="s">
        <v>74</v>
      </c>
      <c r="L120" s="61">
        <v>2615.1309999999999</v>
      </c>
      <c r="M120" s="61">
        <v>1</v>
      </c>
      <c r="N120" s="61">
        <v>41092.195</v>
      </c>
      <c r="O120" s="61">
        <v>6.3640577000000004E-2</v>
      </c>
      <c r="P120" s="61">
        <v>1.1100000000000001</v>
      </c>
    </row>
    <row r="121" spans="1:16" x14ac:dyDescent="0.2">
      <c r="A121" s="61" t="s">
        <v>82</v>
      </c>
      <c r="F121" s="70">
        <v>0.67145833333333327</v>
      </c>
      <c r="G121" s="61" t="s">
        <v>34</v>
      </c>
      <c r="H121" s="61">
        <v>1</v>
      </c>
      <c r="I121" s="61">
        <v>0.64</v>
      </c>
      <c r="J121" s="61" t="s">
        <v>96</v>
      </c>
      <c r="K121" s="61" t="s">
        <v>74</v>
      </c>
      <c r="L121" s="61">
        <v>1.6E-2</v>
      </c>
      <c r="M121" s="61">
        <v>1</v>
      </c>
      <c r="N121" s="61">
        <v>39748.824000000001</v>
      </c>
      <c r="O121" s="61">
        <v>4.0250000000000001E-7</v>
      </c>
      <c r="P121" s="61">
        <v>1.1200000000000001</v>
      </c>
    </row>
    <row r="122" spans="1:16" x14ac:dyDescent="0.2">
      <c r="A122" s="61" t="s">
        <v>83</v>
      </c>
      <c r="F122" s="70">
        <v>0.67343750000000002</v>
      </c>
      <c r="G122" s="61" t="s">
        <v>34</v>
      </c>
      <c r="H122" s="61">
        <v>1</v>
      </c>
      <c r="I122" s="61">
        <v>0.64</v>
      </c>
      <c r="J122" s="61" t="s">
        <v>96</v>
      </c>
      <c r="K122" s="61" t="s">
        <v>74</v>
      </c>
      <c r="L122" s="61">
        <v>0.3</v>
      </c>
      <c r="M122" s="61">
        <v>1</v>
      </c>
      <c r="N122" s="61">
        <v>32602.035</v>
      </c>
      <c r="O122" s="61">
        <v>9.2019000000000008E-6</v>
      </c>
      <c r="P122" s="61">
        <v>1.1499999999999999</v>
      </c>
    </row>
    <row r="123" spans="1:16" x14ac:dyDescent="0.2">
      <c r="B123" s="62"/>
      <c r="C123" s="62"/>
      <c r="D123" s="63"/>
      <c r="L123" s="62"/>
      <c r="N123" s="62"/>
      <c r="O123" s="64"/>
    </row>
    <row r="124" spans="1:16" ht="13.5" thickBot="1" x14ac:dyDescent="0.25">
      <c r="B124" s="62"/>
      <c r="C124" s="62"/>
      <c r="D124" s="63"/>
      <c r="L124" s="62"/>
      <c r="N124" s="62"/>
      <c r="O124" s="64"/>
    </row>
    <row r="125" spans="1:16" ht="13.5" thickBot="1" x14ac:dyDescent="0.25">
      <c r="A125" s="71" t="str">
        <f>A112</f>
        <v>SampleName</v>
      </c>
      <c r="B125" s="72" t="str">
        <f>L112</f>
        <v>Area</v>
      </c>
      <c r="C125" s="72" t="str">
        <f>N112</f>
        <v>ISTD Area</v>
      </c>
      <c r="D125" s="73" t="str">
        <f>O112</f>
        <v>ISTDResponseRatio</v>
      </c>
      <c r="E125" s="74" t="s">
        <v>47</v>
      </c>
      <c r="F125" s="74" t="s">
        <v>48</v>
      </c>
      <c r="G125" s="75" t="s">
        <v>49</v>
      </c>
      <c r="L125" s="62"/>
      <c r="N125" s="62"/>
      <c r="O125" s="64"/>
    </row>
    <row r="126" spans="1:16" ht="13.5" thickBot="1" x14ac:dyDescent="0.25">
      <c r="A126" s="76" t="str">
        <f t="shared" ref="A126:A135" si="24">A113</f>
        <v xml:space="preserve">DTXSID0042080_Human_Ref Plasma__1_____XP1-A10_Inj EPA_061820_10uM_55  </v>
      </c>
      <c r="B126" s="77">
        <f t="shared" ref="B126:B135" si="25">L113</f>
        <v>2238.654</v>
      </c>
      <c r="C126" s="77">
        <f t="shared" ref="C126:D135" si="26">N113</f>
        <v>36672.273000000001</v>
      </c>
      <c r="D126" s="78">
        <f t="shared" si="26"/>
        <v>6.1044866199999999E-2</v>
      </c>
      <c r="E126" s="79">
        <f>D126-$E$26</f>
        <v>6.1022255849999998E-2</v>
      </c>
      <c r="F126" s="80">
        <f>AVERAGE($E$17:$E$20)/E130</f>
        <v>77.646259823677624</v>
      </c>
      <c r="G126" s="81">
        <f>(F126-1+$G$24)/$G$24</f>
        <v>164.07714856101623</v>
      </c>
      <c r="L126" s="62"/>
      <c r="N126" s="62"/>
      <c r="O126" s="64"/>
    </row>
    <row r="127" spans="1:16" ht="13.5" thickBot="1" x14ac:dyDescent="0.25">
      <c r="A127" s="82" t="str">
        <f t="shared" si="24"/>
        <v xml:space="preserve">DTXSID0042080_Human_Ref Plasma__2_____XP1-B10_Inj EPA_061820_10uM_56  </v>
      </c>
      <c r="B127" s="83">
        <f t="shared" si="25"/>
        <v>2523.7860000000001</v>
      </c>
      <c r="C127" s="83">
        <f t="shared" si="26"/>
        <v>35570.347999999998</v>
      </c>
      <c r="D127" s="84">
        <f t="shared" si="26"/>
        <v>7.0951962600000001E-2</v>
      </c>
      <c r="E127" s="85">
        <f t="shared" ref="E127:E133" si="27">D127-$E$26</f>
        <v>7.0929352250000008E-2</v>
      </c>
      <c r="F127" s="86">
        <f t="shared" ref="F127:F129" si="28">AVERAGE($E$17:$E$20)/E131</f>
        <v>164.72488514029618</v>
      </c>
      <c r="G127" s="81">
        <f t="shared" ref="G127:G129" si="29">(F127-1+$G$24)/$G$24</f>
        <v>349.35081944743871</v>
      </c>
      <c r="L127" s="62"/>
      <c r="N127" s="62"/>
      <c r="O127" s="64"/>
    </row>
    <row r="128" spans="1:16" ht="13.5" thickBot="1" x14ac:dyDescent="0.25">
      <c r="A128" s="82" t="str">
        <f t="shared" si="24"/>
        <v xml:space="preserve">DTXSID0042080_Human_Ref Plasma__3_____XP1-A6_Inj EPA_061820_10uM_57  </v>
      </c>
      <c r="B128" s="83">
        <f t="shared" si="25"/>
        <v>2238.4029999999998</v>
      </c>
      <c r="C128" s="83">
        <f t="shared" si="26"/>
        <v>33398.019999999997</v>
      </c>
      <c r="D128" s="84">
        <f t="shared" si="26"/>
        <v>6.7022027100000006E-2</v>
      </c>
      <c r="E128" s="85">
        <f t="shared" si="27"/>
        <v>6.6999416750000013E-2</v>
      </c>
      <c r="F128" s="86">
        <f t="shared" si="28"/>
        <v>75.014539543024625</v>
      </c>
      <c r="G128" s="81">
        <f t="shared" si="29"/>
        <v>158.47774370856303</v>
      </c>
      <c r="L128" s="62"/>
      <c r="N128" s="62"/>
      <c r="O128" s="64"/>
    </row>
    <row r="129" spans="1:19" ht="13.5" thickBot="1" x14ac:dyDescent="0.25">
      <c r="A129" s="82" t="str">
        <f t="shared" si="24"/>
        <v xml:space="preserve">DTXSID0042080_Human_Ref Plasma__4_____XP1F15_Inj EPA_061820_10uM_58  </v>
      </c>
      <c r="B129" s="83">
        <f t="shared" si="25"/>
        <v>2080.2910000000002</v>
      </c>
      <c r="C129" s="83">
        <f t="shared" si="26"/>
        <v>33816.788999999997</v>
      </c>
      <c r="D129" s="84">
        <f t="shared" si="26"/>
        <v>6.1516514799999998E-2</v>
      </c>
      <c r="E129" s="85">
        <f t="shared" si="27"/>
        <v>6.1493904449999998E-2</v>
      </c>
      <c r="F129" s="87">
        <f t="shared" si="28"/>
        <v>93.340170656020163</v>
      </c>
      <c r="G129" s="81">
        <f t="shared" si="29"/>
        <v>197.46844820429823</v>
      </c>
      <c r="L129" s="62"/>
      <c r="N129" s="62"/>
      <c r="O129" s="64"/>
    </row>
    <row r="130" spans="1:19" ht="13.5" thickBot="1" x14ac:dyDescent="0.25">
      <c r="A130" s="82" t="str">
        <f t="shared" si="24"/>
        <v xml:space="preserve">DTXSID0042080_Human_Plasma__1_____XP1-A10_Inj EPA_061820_10uM_50  </v>
      </c>
      <c r="B130" s="83">
        <f t="shared" si="25"/>
        <v>2338.2930000000001</v>
      </c>
      <c r="C130" s="83">
        <f t="shared" si="26"/>
        <v>30566.289000000001</v>
      </c>
      <c r="D130" s="84">
        <f>O117</f>
        <v>7.6499080400000002E-2</v>
      </c>
      <c r="E130" s="85">
        <f t="shared" si="27"/>
        <v>7.6476470050000009E-2</v>
      </c>
      <c r="F130" s="88" t="s">
        <v>50</v>
      </c>
      <c r="G130" s="89" t="s">
        <v>50</v>
      </c>
      <c r="L130" s="62"/>
      <c r="N130" s="62"/>
      <c r="O130" s="64"/>
    </row>
    <row r="131" spans="1:19" ht="13.5" thickBot="1" x14ac:dyDescent="0.25">
      <c r="A131" s="82" t="str">
        <f t="shared" si="24"/>
        <v xml:space="preserve">DTXSID0042080_Human_Plasma__2_____XP1-B10_Inj EPA_061820_10uM_51  </v>
      </c>
      <c r="B131" s="83">
        <f t="shared" si="25"/>
        <v>1230.9480000000001</v>
      </c>
      <c r="C131" s="83">
        <f t="shared" si="26"/>
        <v>34125.438000000002</v>
      </c>
      <c r="D131" s="84">
        <f t="shared" si="26"/>
        <v>3.6071273299999998E-2</v>
      </c>
      <c r="E131" s="85">
        <f t="shared" si="27"/>
        <v>3.6048662949999997E-2</v>
      </c>
      <c r="F131" s="90">
        <f>AVERAGE(F126:F129)</f>
        <v>102.68146379075465</v>
      </c>
      <c r="G131" s="91">
        <f>AVERAGE(G126, G128:G129)</f>
        <v>173.34111349129248</v>
      </c>
      <c r="L131" s="62"/>
      <c r="N131" s="62"/>
      <c r="O131" s="64"/>
    </row>
    <row r="132" spans="1:19" ht="13.5" thickBot="1" x14ac:dyDescent="0.25">
      <c r="A132" s="82" t="str">
        <f t="shared" si="24"/>
        <v xml:space="preserve">DTXSID0042080_Human_Plasma__3_____XP1-A6_Inj EPA_061820_10uM_52  </v>
      </c>
      <c r="B132" s="83">
        <f t="shared" si="25"/>
        <v>2747.299</v>
      </c>
      <c r="C132" s="83">
        <f t="shared" si="26"/>
        <v>34695.964999999997</v>
      </c>
      <c r="D132" s="84">
        <f t="shared" si="26"/>
        <v>7.9182089299999994E-2</v>
      </c>
      <c r="E132" s="85">
        <f t="shared" si="27"/>
        <v>7.9159478950000001E-2</v>
      </c>
      <c r="L132" s="62"/>
      <c r="N132" s="62"/>
      <c r="O132" s="64"/>
    </row>
    <row r="133" spans="1:19" ht="13.5" thickBot="1" x14ac:dyDescent="0.25">
      <c r="A133" s="82" t="str">
        <f t="shared" si="24"/>
        <v xml:space="preserve">DTXSID0042080_Human_Plasma__4_____XP1F15_Inj EPA_061820_10uM_53  </v>
      </c>
      <c r="B133" s="83">
        <f t="shared" si="25"/>
        <v>2615.1309999999999</v>
      </c>
      <c r="C133" s="83">
        <f t="shared" si="26"/>
        <v>41092.195</v>
      </c>
      <c r="D133" s="84">
        <f t="shared" si="26"/>
        <v>6.3640577000000004E-2</v>
      </c>
      <c r="E133" s="85">
        <f t="shared" si="27"/>
        <v>6.361796665000001E-2</v>
      </c>
      <c r="F133" s="88" t="s">
        <v>51</v>
      </c>
      <c r="G133" s="75">
        <v>0.47</v>
      </c>
      <c r="L133" s="62"/>
      <c r="N133" s="62"/>
      <c r="O133" s="64"/>
    </row>
    <row r="134" spans="1:19" x14ac:dyDescent="0.2">
      <c r="A134" s="82" t="str">
        <f t="shared" si="24"/>
        <v xml:space="preserve">BLANK_Human___1_____X_Inj EPA_061820_5uM_2  </v>
      </c>
      <c r="B134" s="84">
        <f>L121</f>
        <v>1.6E-2</v>
      </c>
      <c r="C134" s="83">
        <f t="shared" si="26"/>
        <v>39748.824000000001</v>
      </c>
      <c r="D134" s="84">
        <f>O121</f>
        <v>4.0250000000000001E-7</v>
      </c>
      <c r="E134" s="85"/>
      <c r="L134" s="62"/>
      <c r="N134" s="62"/>
      <c r="O134" s="64"/>
    </row>
    <row r="135" spans="1:19" ht="13.5" thickBot="1" x14ac:dyDescent="0.25">
      <c r="A135" s="93" t="str">
        <f t="shared" si="24"/>
        <v xml:space="preserve">BLANK_Human___2_____X_Inj EPA_061820_5uM_3  </v>
      </c>
      <c r="B135" s="95">
        <f t="shared" si="25"/>
        <v>0.3</v>
      </c>
      <c r="C135" s="94">
        <f t="shared" si="26"/>
        <v>32602.035</v>
      </c>
      <c r="D135" s="95">
        <f t="shared" si="26"/>
        <v>9.2019000000000008E-6</v>
      </c>
      <c r="E135" s="96">
        <f>AVERAGE(D134:D135)</f>
        <v>4.8022000000000004E-6</v>
      </c>
      <c r="L135" s="62"/>
      <c r="N135" s="62"/>
      <c r="O135" s="64"/>
    </row>
    <row r="140" spans="1:19" ht="13.5" thickBot="1" x14ac:dyDescent="0.25">
      <c r="A140" s="65" t="s">
        <v>53</v>
      </c>
      <c r="B140" s="66" t="s">
        <v>54</v>
      </c>
      <c r="C140" s="66" t="s">
        <v>55</v>
      </c>
      <c r="D140" s="67" t="s">
        <v>56</v>
      </c>
      <c r="E140" s="65" t="s">
        <v>57</v>
      </c>
      <c r="F140" s="65" t="s">
        <v>58</v>
      </c>
      <c r="G140" s="65" t="s">
        <v>59</v>
      </c>
      <c r="H140" s="65" t="s">
        <v>60</v>
      </c>
      <c r="I140" s="65" t="s">
        <v>61</v>
      </c>
      <c r="J140" s="65" t="s">
        <v>62</v>
      </c>
      <c r="K140" s="65" t="s">
        <v>63</v>
      </c>
      <c r="L140" s="66" t="s">
        <v>64</v>
      </c>
      <c r="M140" s="68" t="s">
        <v>65</v>
      </c>
      <c r="N140" s="66" t="s">
        <v>66</v>
      </c>
      <c r="O140" s="69" t="s">
        <v>67</v>
      </c>
      <c r="P140" s="65" t="s">
        <v>68</v>
      </c>
      <c r="Q140" s="65" t="s">
        <v>69</v>
      </c>
      <c r="R140" s="65" t="s">
        <v>70</v>
      </c>
      <c r="S140" s="65" t="s">
        <v>71</v>
      </c>
    </row>
    <row r="141" spans="1:19" x14ac:dyDescent="0.2">
      <c r="A141" s="61" t="s">
        <v>192</v>
      </c>
      <c r="F141" s="70">
        <v>0.25971064814814815</v>
      </c>
      <c r="G141" s="61" t="s">
        <v>35</v>
      </c>
      <c r="H141" s="61">
        <v>1</v>
      </c>
      <c r="I141" s="61">
        <v>0.64</v>
      </c>
      <c r="J141" s="61" t="s">
        <v>97</v>
      </c>
      <c r="K141" s="61" t="s">
        <v>74</v>
      </c>
      <c r="L141" s="61">
        <v>221064.766</v>
      </c>
      <c r="M141" s="61">
        <v>1</v>
      </c>
      <c r="N141" s="61">
        <v>30828.811000000002</v>
      </c>
      <c r="O141" s="61">
        <v>7.1707198179000002</v>
      </c>
      <c r="P141" s="61">
        <v>0.97</v>
      </c>
    </row>
    <row r="142" spans="1:19" x14ac:dyDescent="0.2">
      <c r="A142" s="61" t="s">
        <v>193</v>
      </c>
      <c r="F142" s="70">
        <v>0.26167824074074075</v>
      </c>
      <c r="G142" s="61" t="s">
        <v>35</v>
      </c>
      <c r="H142" s="61">
        <v>1</v>
      </c>
      <c r="I142" s="61">
        <v>0.64</v>
      </c>
      <c r="J142" s="61" t="s">
        <v>97</v>
      </c>
      <c r="K142" s="61" t="s">
        <v>74</v>
      </c>
      <c r="L142" s="61">
        <v>436568.09399999998</v>
      </c>
      <c r="M142" s="61">
        <v>1</v>
      </c>
      <c r="N142" s="61">
        <v>41296.137000000002</v>
      </c>
      <c r="O142" s="61">
        <v>10.571644849</v>
      </c>
      <c r="P142" s="61">
        <v>0.97</v>
      </c>
    </row>
    <row r="143" spans="1:19" x14ac:dyDescent="0.2">
      <c r="A143" s="61" t="s">
        <v>194</v>
      </c>
      <c r="F143" s="70">
        <v>0.2636458333333333</v>
      </c>
      <c r="G143" s="61" t="s">
        <v>35</v>
      </c>
      <c r="H143" s="61">
        <v>1</v>
      </c>
      <c r="I143" s="61">
        <v>0.64</v>
      </c>
      <c r="J143" s="61" t="s">
        <v>97</v>
      </c>
      <c r="K143" s="61" t="s">
        <v>74</v>
      </c>
      <c r="L143" s="61">
        <v>379396.34399999998</v>
      </c>
      <c r="M143" s="61">
        <v>1</v>
      </c>
      <c r="N143" s="61">
        <v>44885.031000000003</v>
      </c>
      <c r="O143" s="61">
        <v>8.4526251969999997</v>
      </c>
      <c r="P143" s="61">
        <v>0.97</v>
      </c>
    </row>
    <row r="144" spans="1:19" x14ac:dyDescent="0.2">
      <c r="A144" s="61" t="s">
        <v>195</v>
      </c>
      <c r="F144" s="70">
        <v>0.26560185185185187</v>
      </c>
      <c r="G144" s="61" t="s">
        <v>35</v>
      </c>
      <c r="H144" s="61">
        <v>1</v>
      </c>
      <c r="I144" s="61">
        <v>0.64</v>
      </c>
      <c r="J144" s="61" t="s">
        <v>97</v>
      </c>
      <c r="K144" s="61" t="s">
        <v>74</v>
      </c>
      <c r="L144" s="61">
        <v>304109</v>
      </c>
      <c r="M144" s="61">
        <v>1</v>
      </c>
      <c r="N144" s="61">
        <v>31866.221000000001</v>
      </c>
      <c r="O144" s="61">
        <v>9.5433029226000006</v>
      </c>
      <c r="P144" s="61">
        <v>0.97</v>
      </c>
    </row>
    <row r="145" spans="1:16" x14ac:dyDescent="0.2">
      <c r="A145" s="61" t="s">
        <v>196</v>
      </c>
      <c r="F145" s="70">
        <v>0.24988425925925925</v>
      </c>
      <c r="G145" s="61" t="s">
        <v>35</v>
      </c>
      <c r="H145" s="61">
        <v>1</v>
      </c>
      <c r="I145" s="61">
        <v>0.64</v>
      </c>
      <c r="J145" s="61" t="s">
        <v>97</v>
      </c>
      <c r="K145" s="61" t="s">
        <v>74</v>
      </c>
      <c r="L145" s="61">
        <v>415739.78100000002</v>
      </c>
      <c r="M145" s="61">
        <v>1</v>
      </c>
      <c r="N145" s="61">
        <v>33030.883000000002</v>
      </c>
      <c r="O145" s="61">
        <v>12.586396221999999</v>
      </c>
      <c r="P145" s="61">
        <v>0.97</v>
      </c>
    </row>
    <row r="146" spans="1:16" x14ac:dyDescent="0.2">
      <c r="A146" s="61" t="s">
        <v>197</v>
      </c>
      <c r="F146" s="70">
        <v>0.25185185185185183</v>
      </c>
      <c r="G146" s="61" t="s">
        <v>35</v>
      </c>
      <c r="H146" s="61">
        <v>1</v>
      </c>
      <c r="I146" s="61">
        <v>0.64</v>
      </c>
      <c r="J146" s="61" t="s">
        <v>97</v>
      </c>
      <c r="K146" s="61" t="s">
        <v>74</v>
      </c>
      <c r="L146" s="61">
        <v>437684.25</v>
      </c>
      <c r="M146" s="61">
        <v>1</v>
      </c>
      <c r="N146" s="61">
        <v>45363.487999999998</v>
      </c>
      <c r="O146" s="61">
        <v>9.6483817557999991</v>
      </c>
      <c r="P146" s="61">
        <v>0.97</v>
      </c>
    </row>
    <row r="147" spans="1:16" x14ac:dyDescent="0.2">
      <c r="A147" s="61" t="s">
        <v>198</v>
      </c>
      <c r="F147" s="70">
        <v>0.25380787037037039</v>
      </c>
      <c r="G147" s="61" t="s">
        <v>35</v>
      </c>
      <c r="H147" s="61">
        <v>1</v>
      </c>
      <c r="I147" s="61">
        <v>0.64</v>
      </c>
      <c r="J147" s="61" t="s">
        <v>97</v>
      </c>
      <c r="K147" s="61" t="s">
        <v>74</v>
      </c>
      <c r="L147" s="61">
        <v>437579.59399999998</v>
      </c>
      <c r="M147" s="61">
        <v>1</v>
      </c>
      <c r="N147" s="61">
        <v>47028.695</v>
      </c>
      <c r="O147" s="61">
        <v>9.3045234192000006</v>
      </c>
      <c r="P147" s="61">
        <v>0.97</v>
      </c>
    </row>
    <row r="148" spans="1:16" x14ac:dyDescent="0.2">
      <c r="A148" s="61" t="s">
        <v>199</v>
      </c>
      <c r="F148" s="70">
        <v>0.255775462962963</v>
      </c>
      <c r="G148" s="61" t="s">
        <v>35</v>
      </c>
      <c r="H148" s="61">
        <v>1</v>
      </c>
      <c r="I148" s="61">
        <v>0.64</v>
      </c>
      <c r="J148" s="61" t="s">
        <v>97</v>
      </c>
      <c r="K148" s="61" t="s">
        <v>74</v>
      </c>
      <c r="L148" s="61">
        <v>377403.25</v>
      </c>
      <c r="M148" s="61">
        <v>1</v>
      </c>
      <c r="N148" s="61">
        <v>30609.261999999999</v>
      </c>
      <c r="O148" s="61">
        <v>12.3297075898</v>
      </c>
      <c r="P148" s="61">
        <v>0.97</v>
      </c>
    </row>
    <row r="149" spans="1:16" x14ac:dyDescent="0.2">
      <c r="A149" s="61" t="s">
        <v>124</v>
      </c>
      <c r="F149" s="70">
        <v>0.11244212962962963</v>
      </c>
      <c r="G149" s="61" t="s">
        <v>35</v>
      </c>
      <c r="H149" s="61">
        <v>1</v>
      </c>
      <c r="I149" s="61">
        <v>0.64</v>
      </c>
      <c r="J149" s="61" t="s">
        <v>97</v>
      </c>
      <c r="K149" s="61" t="s">
        <v>74</v>
      </c>
      <c r="L149" s="61">
        <v>4.407</v>
      </c>
      <c r="M149" s="61">
        <v>1</v>
      </c>
      <c r="N149" s="61">
        <v>41621.730000000003</v>
      </c>
      <c r="O149" s="61">
        <v>1.058822E-4</v>
      </c>
      <c r="P149" s="61">
        <v>0.99</v>
      </c>
    </row>
    <row r="150" spans="1:16" x14ac:dyDescent="0.2">
      <c r="A150" s="61" t="s">
        <v>125</v>
      </c>
      <c r="F150" s="70">
        <v>0.11444444444444445</v>
      </c>
      <c r="G150" s="61" t="s">
        <v>35</v>
      </c>
      <c r="H150" s="61">
        <v>1</v>
      </c>
      <c r="I150" s="61">
        <v>0.64</v>
      </c>
      <c r="J150" s="61" t="s">
        <v>97</v>
      </c>
      <c r="K150" s="61" t="s">
        <v>84</v>
      </c>
      <c r="L150" s="61">
        <v>3.0049999999999999</v>
      </c>
      <c r="M150" s="61">
        <v>1</v>
      </c>
      <c r="N150" s="61">
        <v>17010.357</v>
      </c>
      <c r="O150" s="61">
        <v>1.7665709999999999E-4</v>
      </c>
      <c r="P150" s="61">
        <v>0.89</v>
      </c>
    </row>
    <row r="151" spans="1:16" x14ac:dyDescent="0.2">
      <c r="B151" s="62"/>
      <c r="C151" s="62"/>
      <c r="D151" s="63"/>
      <c r="L151" s="62"/>
      <c r="N151" s="62"/>
      <c r="O151" s="64"/>
    </row>
    <row r="152" spans="1:16" ht="13.5" thickBot="1" x14ac:dyDescent="0.25">
      <c r="B152" s="62"/>
      <c r="C152" s="62"/>
      <c r="D152" s="63"/>
      <c r="L152" s="62"/>
      <c r="N152" s="62"/>
      <c r="O152" s="64"/>
    </row>
    <row r="153" spans="1:16" ht="13.5" thickBot="1" x14ac:dyDescent="0.25">
      <c r="A153" s="71" t="str">
        <f>A140</f>
        <v>SampleName</v>
      </c>
      <c r="B153" s="72" t="str">
        <f>L140</f>
        <v>Area</v>
      </c>
      <c r="C153" s="72" t="str">
        <f>N140</f>
        <v>ISTD Area</v>
      </c>
      <c r="D153" s="73" t="str">
        <f>O140</f>
        <v>ISTDResponseRatio</v>
      </c>
      <c r="E153" s="74" t="s">
        <v>47</v>
      </c>
      <c r="F153" s="74" t="s">
        <v>48</v>
      </c>
      <c r="G153" s="75" t="s">
        <v>49</v>
      </c>
      <c r="L153" s="62"/>
      <c r="N153" s="62"/>
      <c r="O153" s="64"/>
    </row>
    <row r="154" spans="1:16" ht="13.5" thickBot="1" x14ac:dyDescent="0.25">
      <c r="A154" s="76" t="str">
        <f t="shared" ref="A154:A163" si="30">A141</f>
        <v xml:space="preserve">DTXSID1037515_Human_Ref Plasma__1_____XP1-A10_Inj EPA_061820_10uM_77  </v>
      </c>
      <c r="B154" s="77">
        <f t="shared" ref="B154:B163" si="31">L141</f>
        <v>221064.766</v>
      </c>
      <c r="C154" s="77">
        <f t="shared" ref="C154:D163" si="32">N141</f>
        <v>30828.811000000002</v>
      </c>
      <c r="D154" s="78">
        <f t="shared" si="32"/>
        <v>7.1707198179000002</v>
      </c>
      <c r="E154" s="79">
        <f>D154-$E$26</f>
        <v>7.17069720755</v>
      </c>
      <c r="F154" s="80">
        <f>AVERAGE($E$17:$E$20)/E158</f>
        <v>0.47178893993768461</v>
      </c>
      <c r="G154" s="81">
        <f>(F154-1+$G$24)/$G$24</f>
        <v>-0.12385331928152205</v>
      </c>
      <c r="L154" s="62"/>
      <c r="N154" s="62"/>
      <c r="O154" s="64"/>
    </row>
    <row r="155" spans="1:16" ht="13.5" thickBot="1" x14ac:dyDescent="0.25">
      <c r="A155" s="82" t="str">
        <f t="shared" si="30"/>
        <v xml:space="preserve">DTXSID1037515_Human_Ref Plasma__2_____XP1-B10_Inj EPA_061820_10uM_78  </v>
      </c>
      <c r="B155" s="83">
        <f t="shared" si="31"/>
        <v>436568.09399999998</v>
      </c>
      <c r="C155" s="83">
        <f t="shared" si="32"/>
        <v>41296.137000000002</v>
      </c>
      <c r="D155" s="84">
        <f t="shared" si="32"/>
        <v>10.571644849</v>
      </c>
      <c r="E155" s="85">
        <f t="shared" ref="E155:E161" si="33">D155-$E$26</f>
        <v>10.571622238650001</v>
      </c>
      <c r="F155" s="86">
        <f t="shared" ref="F155:F157" si="34">AVERAGE($E$17:$E$20)/E159</f>
        <v>0.61545302930605683</v>
      </c>
      <c r="G155" s="81">
        <f t="shared" ref="G155:G157" si="35">(F155-1+$G$24)/$G$24</f>
        <v>0.18181495597033365</v>
      </c>
      <c r="L155" s="62"/>
      <c r="N155" s="62"/>
      <c r="O155" s="64"/>
    </row>
    <row r="156" spans="1:16" ht="13.5" thickBot="1" x14ac:dyDescent="0.25">
      <c r="A156" s="82" t="str">
        <f t="shared" si="30"/>
        <v xml:space="preserve">DTXSID1037515_Human_Ref Plasma__3_____XP1-A6_Inj EPA_061820_10uM_79  </v>
      </c>
      <c r="B156" s="83">
        <f t="shared" si="31"/>
        <v>379396.34399999998</v>
      </c>
      <c r="C156" s="83">
        <f t="shared" si="32"/>
        <v>44885.031000000003</v>
      </c>
      <c r="D156" s="84">
        <f t="shared" si="32"/>
        <v>8.4526251969999997</v>
      </c>
      <c r="E156" s="85">
        <f t="shared" si="33"/>
        <v>8.4526025866500003</v>
      </c>
      <c r="F156" s="86">
        <f t="shared" si="34"/>
        <v>0.6381977911433947</v>
      </c>
      <c r="G156" s="81">
        <f t="shared" si="35"/>
        <v>0.23020806626254187</v>
      </c>
      <c r="L156" s="62"/>
      <c r="N156" s="62"/>
      <c r="O156" s="64"/>
    </row>
    <row r="157" spans="1:16" ht="13.5" thickBot="1" x14ac:dyDescent="0.25">
      <c r="A157" s="82" t="str">
        <f t="shared" si="30"/>
        <v xml:space="preserve">DTXSID1037515_Human_Ref Plasma__4_____XP1F15_Inj EPA_061820_10uM_80  </v>
      </c>
      <c r="B157" s="83">
        <f t="shared" si="31"/>
        <v>304109</v>
      </c>
      <c r="C157" s="83">
        <f t="shared" si="32"/>
        <v>31866.221000000001</v>
      </c>
      <c r="D157" s="84">
        <f t="shared" si="32"/>
        <v>9.5433029226000006</v>
      </c>
      <c r="E157" s="85">
        <f t="shared" si="33"/>
        <v>9.5432803122500012</v>
      </c>
      <c r="F157" s="87">
        <f t="shared" si="34"/>
        <v>0.48161099604710961</v>
      </c>
      <c r="G157" s="81">
        <f t="shared" si="35"/>
        <v>-0.10295532755934145</v>
      </c>
      <c r="L157" s="62"/>
      <c r="N157" s="62"/>
      <c r="O157" s="64"/>
    </row>
    <row r="158" spans="1:16" ht="13.5" thickBot="1" x14ac:dyDescent="0.25">
      <c r="A158" s="82" t="str">
        <f t="shared" si="30"/>
        <v xml:space="preserve">DTXSID1037515_Human_Plasma__1_____XP1-A10_Inj EPA_061820_10uM_72  </v>
      </c>
      <c r="B158" s="83">
        <f t="shared" si="31"/>
        <v>415739.78100000002</v>
      </c>
      <c r="C158" s="83">
        <f t="shared" si="32"/>
        <v>33030.883000000002</v>
      </c>
      <c r="D158" s="84">
        <f>O145</f>
        <v>12.586396221999999</v>
      </c>
      <c r="E158" s="85">
        <f t="shared" si="33"/>
        <v>12.58637361165</v>
      </c>
      <c r="F158" s="88" t="s">
        <v>50</v>
      </c>
      <c r="G158" s="89" t="s">
        <v>50</v>
      </c>
      <c r="L158" s="62"/>
      <c r="N158" s="62"/>
      <c r="O158" s="64"/>
    </row>
    <row r="159" spans="1:16" ht="13.5" thickBot="1" x14ac:dyDescent="0.25">
      <c r="A159" s="82" t="str">
        <f t="shared" si="30"/>
        <v xml:space="preserve">DTXSID1037515_Human_Plasma__2_____XP1-B10_Inj EPA_061820_10uM_73  </v>
      </c>
      <c r="B159" s="83">
        <f t="shared" si="31"/>
        <v>437684.25</v>
      </c>
      <c r="C159" s="83">
        <f t="shared" si="32"/>
        <v>45363.487999999998</v>
      </c>
      <c r="D159" s="84">
        <f t="shared" si="32"/>
        <v>9.6483817557999991</v>
      </c>
      <c r="E159" s="85">
        <f t="shared" si="33"/>
        <v>9.6483591454499997</v>
      </c>
      <c r="F159" s="90">
        <f>AVERAGE(F154:F157)</f>
        <v>0.55176268910856141</v>
      </c>
      <c r="G159" s="91">
        <f>AVERAGE(G154, G156:G157)</f>
        <v>1.1331398072261245E-3</v>
      </c>
      <c r="L159" s="62"/>
      <c r="N159" s="62"/>
      <c r="O159" s="64"/>
    </row>
    <row r="160" spans="1:16" ht="13.5" thickBot="1" x14ac:dyDescent="0.25">
      <c r="A160" s="82" t="str">
        <f t="shared" si="30"/>
        <v xml:space="preserve">DTXSID1037515_Human_Plasma__3_____XP1-A6_Inj EPA_061820_10uM_74  </v>
      </c>
      <c r="B160" s="83">
        <f t="shared" si="31"/>
        <v>437579.59399999998</v>
      </c>
      <c r="C160" s="83">
        <f t="shared" si="32"/>
        <v>47028.695</v>
      </c>
      <c r="D160" s="84">
        <f t="shared" si="32"/>
        <v>9.3045234192000006</v>
      </c>
      <c r="E160" s="85">
        <f t="shared" si="33"/>
        <v>9.3045008088500012</v>
      </c>
      <c r="L160" s="62"/>
      <c r="N160" s="62"/>
      <c r="O160" s="64"/>
    </row>
    <row r="161" spans="1:19" ht="13.5" thickBot="1" x14ac:dyDescent="0.25">
      <c r="A161" s="82" t="str">
        <f t="shared" si="30"/>
        <v xml:space="preserve">DTXSID1037515_Human_Plasma__4_____XP1F15_Inj EPA_061820_10uM_75  </v>
      </c>
      <c r="B161" s="83">
        <f t="shared" si="31"/>
        <v>377403.25</v>
      </c>
      <c r="C161" s="83">
        <f t="shared" si="32"/>
        <v>30609.261999999999</v>
      </c>
      <c r="D161" s="84">
        <f t="shared" si="32"/>
        <v>12.3297075898</v>
      </c>
      <c r="E161" s="85">
        <f t="shared" si="33"/>
        <v>12.329684979450001</v>
      </c>
      <c r="F161" s="88" t="s">
        <v>51</v>
      </c>
      <c r="G161" s="75">
        <v>0.47</v>
      </c>
      <c r="L161" s="62"/>
      <c r="N161" s="62"/>
      <c r="O161" s="64"/>
    </row>
    <row r="162" spans="1:19" x14ac:dyDescent="0.2">
      <c r="A162" s="82" t="str">
        <f t="shared" si="30"/>
        <v xml:space="preserve">BLANK_Human___1_____X_Inj EPA_061820_10uM_2  </v>
      </c>
      <c r="B162" s="84">
        <f>L149</f>
        <v>4.407</v>
      </c>
      <c r="C162" s="83">
        <f t="shared" si="32"/>
        <v>41621.730000000003</v>
      </c>
      <c r="D162" s="84">
        <f>O149</f>
        <v>1.058822E-4</v>
      </c>
      <c r="E162" s="85"/>
      <c r="L162" s="62"/>
      <c r="N162" s="62"/>
      <c r="O162" s="64"/>
    </row>
    <row r="163" spans="1:19" ht="13.5" thickBot="1" x14ac:dyDescent="0.25">
      <c r="A163" s="93" t="str">
        <f t="shared" si="30"/>
        <v xml:space="preserve">BLANK_Human___2_____X_Inj EPA_061820_10uM_3  </v>
      </c>
      <c r="B163" s="95">
        <f t="shared" si="31"/>
        <v>3.0049999999999999</v>
      </c>
      <c r="C163" s="94">
        <f t="shared" si="32"/>
        <v>17010.357</v>
      </c>
      <c r="D163" s="95">
        <f t="shared" si="32"/>
        <v>1.7665709999999999E-4</v>
      </c>
      <c r="E163" s="96">
        <f>AVERAGE(D162:D163)</f>
        <v>1.4126965E-4</v>
      </c>
      <c r="L163" s="62"/>
      <c r="N163" s="62"/>
      <c r="O163" s="64"/>
    </row>
    <row r="168" spans="1:19" ht="13.5" thickBot="1" x14ac:dyDescent="0.25">
      <c r="A168" s="65" t="s">
        <v>53</v>
      </c>
      <c r="B168" s="66" t="s">
        <v>54</v>
      </c>
      <c r="C168" s="66" t="s">
        <v>55</v>
      </c>
      <c r="D168" s="67" t="s">
        <v>56</v>
      </c>
      <c r="E168" s="65" t="s">
        <v>57</v>
      </c>
      <c r="F168" s="65" t="s">
        <v>58</v>
      </c>
      <c r="G168" s="65" t="s">
        <v>59</v>
      </c>
      <c r="H168" s="65" t="s">
        <v>60</v>
      </c>
      <c r="I168" s="65" t="s">
        <v>61</v>
      </c>
      <c r="J168" s="65" t="s">
        <v>62</v>
      </c>
      <c r="K168" s="65" t="s">
        <v>63</v>
      </c>
      <c r="L168" s="66" t="s">
        <v>64</v>
      </c>
      <c r="M168" s="68" t="s">
        <v>65</v>
      </c>
      <c r="N168" s="66" t="s">
        <v>66</v>
      </c>
      <c r="O168" s="69" t="s">
        <v>67</v>
      </c>
      <c r="P168" s="65" t="s">
        <v>68</v>
      </c>
      <c r="Q168" s="65" t="s">
        <v>69</v>
      </c>
      <c r="R168" s="65" t="s">
        <v>70</v>
      </c>
      <c r="S168" s="65" t="s">
        <v>71</v>
      </c>
    </row>
    <row r="169" spans="1:19" x14ac:dyDescent="0.2">
      <c r="A169" s="61" t="s">
        <v>200</v>
      </c>
      <c r="F169" s="70">
        <v>9.976851851851852E-2</v>
      </c>
      <c r="G169" s="61" t="s">
        <v>36</v>
      </c>
      <c r="H169" s="61">
        <v>1</v>
      </c>
      <c r="I169" s="61">
        <v>0.64</v>
      </c>
      <c r="J169" s="61" t="s">
        <v>98</v>
      </c>
      <c r="K169" s="61" t="s">
        <v>74</v>
      </c>
      <c r="L169" s="61">
        <v>29143.631000000001</v>
      </c>
      <c r="M169" s="61">
        <v>1</v>
      </c>
      <c r="N169" s="61">
        <v>37000.027000000002</v>
      </c>
      <c r="O169" s="61">
        <v>0.78766512789999998</v>
      </c>
      <c r="P169" s="61">
        <v>0.83</v>
      </c>
    </row>
    <row r="170" spans="1:19" x14ac:dyDescent="0.2">
      <c r="A170" s="61" t="s">
        <v>201</v>
      </c>
      <c r="F170" s="70">
        <v>0.10172453703703704</v>
      </c>
      <c r="G170" s="61" t="s">
        <v>36</v>
      </c>
      <c r="H170" s="61">
        <v>1</v>
      </c>
      <c r="I170" s="61">
        <v>0.64</v>
      </c>
      <c r="J170" s="61" t="s">
        <v>98</v>
      </c>
      <c r="K170" s="61" t="s">
        <v>74</v>
      </c>
      <c r="L170" s="61">
        <v>12640.333000000001</v>
      </c>
      <c r="M170" s="61">
        <v>1</v>
      </c>
      <c r="N170" s="61">
        <v>36165.891000000003</v>
      </c>
      <c r="O170" s="61">
        <v>0.34950979090000001</v>
      </c>
      <c r="P170" s="61">
        <v>0.83</v>
      </c>
    </row>
    <row r="171" spans="1:19" x14ac:dyDescent="0.2">
      <c r="A171" s="61" t="s">
        <v>202</v>
      </c>
      <c r="F171" s="70">
        <v>0.1037037037037037</v>
      </c>
      <c r="G171" s="61" t="s">
        <v>36</v>
      </c>
      <c r="H171" s="61">
        <v>1</v>
      </c>
      <c r="I171" s="61">
        <v>0.64</v>
      </c>
      <c r="J171" s="61" t="s">
        <v>98</v>
      </c>
      <c r="K171" s="61" t="s">
        <v>74</v>
      </c>
      <c r="L171" s="61">
        <v>20158.835999999999</v>
      </c>
      <c r="M171" s="61">
        <v>1</v>
      </c>
      <c r="N171" s="61">
        <v>49805.211000000003</v>
      </c>
      <c r="O171" s="61">
        <v>0.40475355079999997</v>
      </c>
      <c r="P171" s="61">
        <v>0.83</v>
      </c>
    </row>
    <row r="172" spans="1:19" x14ac:dyDescent="0.2">
      <c r="A172" s="61" t="s">
        <v>203</v>
      </c>
      <c r="F172" s="70">
        <v>0.10564814814814816</v>
      </c>
      <c r="G172" s="61" t="s">
        <v>36</v>
      </c>
      <c r="H172" s="61">
        <v>1</v>
      </c>
      <c r="I172" s="61">
        <v>0.64</v>
      </c>
      <c r="J172" s="61" t="s">
        <v>98</v>
      </c>
      <c r="K172" s="61" t="s">
        <v>74</v>
      </c>
      <c r="L172" s="61">
        <v>9464.9660000000003</v>
      </c>
      <c r="M172" s="61">
        <v>1</v>
      </c>
      <c r="N172" s="61">
        <v>37171.406000000003</v>
      </c>
      <c r="O172" s="61">
        <v>0.25463029300000001</v>
      </c>
      <c r="P172" s="61">
        <v>0.83</v>
      </c>
    </row>
    <row r="173" spans="1:19" x14ac:dyDescent="0.2">
      <c r="A173" s="61" t="s">
        <v>204</v>
      </c>
      <c r="F173" s="70">
        <v>8.9930555555555555E-2</v>
      </c>
      <c r="G173" s="61" t="s">
        <v>36</v>
      </c>
      <c r="H173" s="61">
        <v>1</v>
      </c>
      <c r="I173" s="61">
        <v>0.64</v>
      </c>
      <c r="J173" s="61" t="s">
        <v>98</v>
      </c>
      <c r="K173" s="61" t="s">
        <v>74</v>
      </c>
      <c r="L173" s="61">
        <v>13596.851000000001</v>
      </c>
      <c r="M173" s="61">
        <v>1</v>
      </c>
      <c r="N173" s="61">
        <v>40480.620999999999</v>
      </c>
      <c r="O173" s="61">
        <v>0.33588543520000003</v>
      </c>
      <c r="P173" s="61">
        <v>0.83</v>
      </c>
    </row>
    <row r="174" spans="1:19" x14ac:dyDescent="0.2">
      <c r="A174" s="61" t="s">
        <v>205</v>
      </c>
      <c r="F174" s="70">
        <v>9.1909722222222226E-2</v>
      </c>
      <c r="G174" s="61" t="s">
        <v>36</v>
      </c>
      <c r="H174" s="61">
        <v>1</v>
      </c>
      <c r="I174" s="61">
        <v>0.64</v>
      </c>
      <c r="J174" s="61" t="s">
        <v>98</v>
      </c>
      <c r="K174" s="61" t="s">
        <v>74</v>
      </c>
      <c r="L174" s="61">
        <v>11583.696</v>
      </c>
      <c r="M174" s="61">
        <v>1</v>
      </c>
      <c r="N174" s="61">
        <v>51493.495999999999</v>
      </c>
      <c r="O174" s="61">
        <v>0.22495454570000001</v>
      </c>
      <c r="P174" s="61">
        <v>0.83</v>
      </c>
    </row>
    <row r="175" spans="1:19" x14ac:dyDescent="0.2">
      <c r="A175" s="61" t="s">
        <v>206</v>
      </c>
      <c r="F175" s="70">
        <v>9.3842592592592589E-2</v>
      </c>
      <c r="G175" s="61" t="s">
        <v>36</v>
      </c>
      <c r="H175" s="61">
        <v>1</v>
      </c>
      <c r="I175" s="61">
        <v>0.64</v>
      </c>
      <c r="J175" s="61" t="s">
        <v>98</v>
      </c>
      <c r="K175" s="61" t="s">
        <v>74</v>
      </c>
      <c r="L175" s="61">
        <v>8742.8729999999996</v>
      </c>
      <c r="M175" s="61">
        <v>1</v>
      </c>
      <c r="N175" s="61">
        <v>36679.266000000003</v>
      </c>
      <c r="O175" s="61">
        <v>0.238360086</v>
      </c>
      <c r="P175" s="61">
        <v>0.83</v>
      </c>
    </row>
    <row r="176" spans="1:19" x14ac:dyDescent="0.2">
      <c r="A176" s="61" t="s">
        <v>207</v>
      </c>
      <c r="F176" s="70">
        <v>9.5833333333333326E-2</v>
      </c>
      <c r="G176" s="61" t="s">
        <v>36</v>
      </c>
      <c r="H176" s="61">
        <v>1</v>
      </c>
      <c r="I176" s="61">
        <v>0.64</v>
      </c>
      <c r="J176" s="61" t="s">
        <v>98</v>
      </c>
      <c r="K176" s="61" t="s">
        <v>74</v>
      </c>
      <c r="L176" s="61">
        <v>19795.646000000001</v>
      </c>
      <c r="M176" s="61">
        <v>1</v>
      </c>
      <c r="N176" s="61">
        <v>36480.891000000003</v>
      </c>
      <c r="O176" s="61">
        <v>0.54263055140000005</v>
      </c>
      <c r="P176" s="61">
        <v>0.83</v>
      </c>
    </row>
    <row r="177" spans="1:16" x14ac:dyDescent="0.2">
      <c r="A177" s="61" t="s">
        <v>134</v>
      </c>
      <c r="F177" s="70">
        <v>8.2141203703703702E-2</v>
      </c>
      <c r="G177" s="61" t="s">
        <v>36</v>
      </c>
      <c r="H177" s="61">
        <v>1</v>
      </c>
      <c r="I177" s="61">
        <v>0.64</v>
      </c>
      <c r="J177" s="61" t="s">
        <v>98</v>
      </c>
      <c r="K177" s="61" t="s">
        <v>84</v>
      </c>
      <c r="L177" s="61">
        <v>9.1240000000000006</v>
      </c>
      <c r="M177" s="61">
        <v>1</v>
      </c>
      <c r="N177" s="61">
        <v>39734.938000000002</v>
      </c>
      <c r="O177" s="61">
        <v>2.2962159999999999E-4</v>
      </c>
      <c r="P177" s="61">
        <v>0.82</v>
      </c>
    </row>
    <row r="178" spans="1:16" x14ac:dyDescent="0.2">
      <c r="A178" s="61" t="s">
        <v>135</v>
      </c>
      <c r="F178" s="70">
        <v>8.4039351851851851E-2</v>
      </c>
      <c r="G178" s="61" t="s">
        <v>36</v>
      </c>
      <c r="H178" s="61">
        <v>1</v>
      </c>
      <c r="I178" s="61">
        <v>0.64</v>
      </c>
      <c r="J178" s="61" t="s">
        <v>98</v>
      </c>
      <c r="K178" s="61" t="s">
        <v>84</v>
      </c>
      <c r="L178" s="61">
        <v>6.0519999999999996</v>
      </c>
      <c r="M178" s="61">
        <v>1</v>
      </c>
      <c r="N178" s="61">
        <v>42440.012000000002</v>
      </c>
      <c r="O178" s="61">
        <v>1.4260130000000001E-4</v>
      </c>
      <c r="P178" s="61">
        <v>0.86</v>
      </c>
    </row>
    <row r="179" spans="1:16" x14ac:dyDescent="0.2">
      <c r="B179" s="62"/>
      <c r="C179" s="62"/>
      <c r="D179" s="63"/>
      <c r="L179" s="62"/>
      <c r="N179" s="62"/>
      <c r="O179" s="64"/>
    </row>
    <row r="180" spans="1:16" ht="13.5" thickBot="1" x14ac:dyDescent="0.25">
      <c r="B180" s="62"/>
      <c r="C180" s="62"/>
      <c r="D180" s="63"/>
      <c r="L180" s="62"/>
      <c r="N180" s="62"/>
      <c r="O180" s="64"/>
    </row>
    <row r="181" spans="1:16" ht="13.5" thickBot="1" x14ac:dyDescent="0.25">
      <c r="A181" s="71" t="str">
        <f>A168</f>
        <v>SampleName</v>
      </c>
      <c r="B181" s="72" t="str">
        <f>L168</f>
        <v>Area</v>
      </c>
      <c r="C181" s="72" t="str">
        <f>N168</f>
        <v>ISTD Area</v>
      </c>
      <c r="D181" s="73" t="str">
        <f>O168</f>
        <v>ISTDResponseRatio</v>
      </c>
      <c r="E181" s="74" t="s">
        <v>47</v>
      </c>
      <c r="F181" s="74" t="s">
        <v>48</v>
      </c>
      <c r="G181" s="75" t="s">
        <v>49</v>
      </c>
      <c r="L181" s="62"/>
      <c r="N181" s="62"/>
      <c r="O181" s="64"/>
    </row>
    <row r="182" spans="1:16" ht="13.5" thickBot="1" x14ac:dyDescent="0.25">
      <c r="A182" s="76" t="str">
        <f t="shared" ref="A182:A191" si="36">A169</f>
        <v xml:space="preserve">DTXSID6021371_Human_Ref Plasma__1_____XP1-A10_Inj EPA_062220_10uM_88  </v>
      </c>
      <c r="B182" s="77">
        <f t="shared" ref="B182:B191" si="37">L169</f>
        <v>29143.631000000001</v>
      </c>
      <c r="C182" s="77">
        <f t="shared" ref="C182:D191" si="38">N169</f>
        <v>37000.027000000002</v>
      </c>
      <c r="D182" s="78">
        <f t="shared" si="38"/>
        <v>0.78766512789999998</v>
      </c>
      <c r="E182" s="79">
        <f>D182-$E$26</f>
        <v>0.78764251755000003</v>
      </c>
      <c r="F182" s="80">
        <f>AVERAGE($E$17:$E$20)/E186</f>
        <v>17.68017007107597</v>
      </c>
      <c r="G182" s="81">
        <f>(F182-1+$G$24)/$G$24</f>
        <v>36.489723555480786</v>
      </c>
      <c r="L182" s="62"/>
      <c r="N182" s="62"/>
      <c r="O182" s="64"/>
    </row>
    <row r="183" spans="1:16" ht="13.5" thickBot="1" x14ac:dyDescent="0.25">
      <c r="A183" s="82" t="str">
        <f t="shared" si="36"/>
        <v xml:space="preserve">DTXSID6021371_Human_Ref Plasma__2_____XP1-B10_Inj EPA_062220_10uM_89  </v>
      </c>
      <c r="B183" s="83">
        <f t="shared" si="37"/>
        <v>12640.333000000001</v>
      </c>
      <c r="C183" s="83">
        <f t="shared" si="38"/>
        <v>36165.891000000003</v>
      </c>
      <c r="D183" s="84">
        <f t="shared" si="38"/>
        <v>0.34950979090000001</v>
      </c>
      <c r="E183" s="85">
        <f t="shared" ref="E183:E189" si="39">D183-$E$26</f>
        <v>0.34948718055</v>
      </c>
      <c r="F183" s="86">
        <f t="shared" ref="F183:F185" si="40">AVERAGE($E$17:$E$20)/E187</f>
        <v>26.399594413572899</v>
      </c>
      <c r="G183" s="81">
        <f t="shared" ref="G183:G185" si="41">(F183-1+$G$24)/$G$24</f>
        <v>55.041690241644467</v>
      </c>
      <c r="L183" s="62"/>
      <c r="N183" s="62"/>
      <c r="O183" s="64"/>
    </row>
    <row r="184" spans="1:16" ht="13.5" thickBot="1" x14ac:dyDescent="0.25">
      <c r="A184" s="82" t="str">
        <f t="shared" si="36"/>
        <v xml:space="preserve">DTXSID6021371_Human_Ref Plasma__3_____XP1-A6_Inj EPA_062220_10uM_90  </v>
      </c>
      <c r="B184" s="83">
        <f t="shared" si="37"/>
        <v>20158.835999999999</v>
      </c>
      <c r="C184" s="83">
        <f t="shared" si="38"/>
        <v>49805.211000000003</v>
      </c>
      <c r="D184" s="84">
        <f t="shared" si="38"/>
        <v>0.40475355079999997</v>
      </c>
      <c r="E184" s="85">
        <f t="shared" si="39"/>
        <v>0.40473094044999997</v>
      </c>
      <c r="F184" s="86">
        <f t="shared" si="40"/>
        <v>24.91472164713263</v>
      </c>
      <c r="G184" s="81">
        <f t="shared" si="41"/>
        <v>51.882386483260916</v>
      </c>
      <c r="L184" s="62"/>
      <c r="N184" s="62"/>
      <c r="O184" s="64"/>
    </row>
    <row r="185" spans="1:16" ht="13.5" thickBot="1" x14ac:dyDescent="0.25">
      <c r="A185" s="82" t="str">
        <f t="shared" si="36"/>
        <v xml:space="preserve">DTXSID6021371_Human_Ref Plasma__4_____XP1F15_Inj EPA_062220_10uM_91  </v>
      </c>
      <c r="B185" s="83">
        <f t="shared" si="37"/>
        <v>9464.9660000000003</v>
      </c>
      <c r="C185" s="83">
        <f t="shared" si="38"/>
        <v>37171.406000000003</v>
      </c>
      <c r="D185" s="84">
        <f t="shared" si="38"/>
        <v>0.25463029300000001</v>
      </c>
      <c r="E185" s="85">
        <f t="shared" si="39"/>
        <v>0.25460768265</v>
      </c>
      <c r="F185" s="87">
        <f t="shared" si="40"/>
        <v>10.943650865870422</v>
      </c>
      <c r="G185" s="81">
        <f t="shared" si="41"/>
        <v>22.156703969937073</v>
      </c>
      <c r="L185" s="62"/>
      <c r="N185" s="62"/>
      <c r="O185" s="64"/>
    </row>
    <row r="186" spans="1:16" ht="13.5" thickBot="1" x14ac:dyDescent="0.25">
      <c r="A186" s="82" t="str">
        <f t="shared" si="36"/>
        <v xml:space="preserve">DTXSID6021371_Human_Plasma__1_____XP1-A10_Inj EPA_062220_10uM_83  </v>
      </c>
      <c r="B186" s="83">
        <f t="shared" si="37"/>
        <v>13596.851000000001</v>
      </c>
      <c r="C186" s="83">
        <f t="shared" si="38"/>
        <v>40480.620999999999</v>
      </c>
      <c r="D186" s="84">
        <f>O173</f>
        <v>0.33588543520000003</v>
      </c>
      <c r="E186" s="85">
        <f>D186-$E$26</f>
        <v>0.33586282485000002</v>
      </c>
      <c r="F186" s="88" t="s">
        <v>50</v>
      </c>
      <c r="G186" s="89" t="s">
        <v>50</v>
      </c>
      <c r="L186" s="62"/>
      <c r="N186" s="62"/>
      <c r="O186" s="64"/>
    </row>
    <row r="187" spans="1:16" ht="13.5" thickBot="1" x14ac:dyDescent="0.25">
      <c r="A187" s="82" t="str">
        <f t="shared" si="36"/>
        <v xml:space="preserve">DTXSID6021371_Human_Plasma__2_____XP1-B10_Inj EPA_062220_10uM_84  </v>
      </c>
      <c r="B187" s="83">
        <f t="shared" si="37"/>
        <v>11583.696</v>
      </c>
      <c r="C187" s="83">
        <f t="shared" si="38"/>
        <v>51493.495999999999</v>
      </c>
      <c r="D187" s="84">
        <f t="shared" si="38"/>
        <v>0.22495454570000001</v>
      </c>
      <c r="E187" s="85">
        <f t="shared" si="39"/>
        <v>0.22493193535</v>
      </c>
      <c r="F187" s="90">
        <f>AVERAGE(F182:F185)</f>
        <v>19.984534249412981</v>
      </c>
      <c r="G187" s="91">
        <f>AVERAGE(G182, G184:G185)</f>
        <v>36.842938002892929</v>
      </c>
      <c r="L187" s="62"/>
      <c r="N187" s="62"/>
      <c r="O187" s="64"/>
    </row>
    <row r="188" spans="1:16" ht="13.5" thickBot="1" x14ac:dyDescent="0.25">
      <c r="A188" s="82" t="str">
        <f t="shared" si="36"/>
        <v xml:space="preserve">DTXSID6021371_Human_Plasma__3_____XP1-A6_Inj EPA_062220_10uM_85  </v>
      </c>
      <c r="B188" s="83">
        <f t="shared" si="37"/>
        <v>8742.8729999999996</v>
      </c>
      <c r="C188" s="83">
        <f t="shared" si="38"/>
        <v>36679.266000000003</v>
      </c>
      <c r="D188" s="84">
        <f t="shared" si="38"/>
        <v>0.238360086</v>
      </c>
      <c r="E188" s="85">
        <f t="shared" si="39"/>
        <v>0.23833747564999999</v>
      </c>
      <c r="L188" s="62"/>
      <c r="N188" s="62"/>
      <c r="O188" s="64"/>
    </row>
    <row r="189" spans="1:16" ht="13.5" thickBot="1" x14ac:dyDescent="0.25">
      <c r="A189" s="82" t="str">
        <f t="shared" si="36"/>
        <v xml:space="preserve">DTXSID6021371_Human_Plasma__4_____XP1F15_Inj EPA_062220_10uM_86  </v>
      </c>
      <c r="B189" s="83">
        <f t="shared" si="37"/>
        <v>19795.646000000001</v>
      </c>
      <c r="C189" s="83">
        <f t="shared" si="38"/>
        <v>36480.891000000003</v>
      </c>
      <c r="D189" s="84">
        <f t="shared" si="38"/>
        <v>0.54263055140000005</v>
      </c>
      <c r="E189" s="85">
        <f t="shared" si="39"/>
        <v>0.5426079410500001</v>
      </c>
      <c r="F189" s="88" t="s">
        <v>51</v>
      </c>
      <c r="G189" s="75">
        <v>0.47</v>
      </c>
      <c r="L189" s="62"/>
      <c r="N189" s="62"/>
      <c r="O189" s="64"/>
    </row>
    <row r="190" spans="1:16" x14ac:dyDescent="0.2">
      <c r="A190" s="82" t="str">
        <f t="shared" si="36"/>
        <v xml:space="preserve">BLANK_Human___1_____X_Inj EPA_062220_10uM_2  </v>
      </c>
      <c r="B190" s="84">
        <f>L177</f>
        <v>9.1240000000000006</v>
      </c>
      <c r="C190" s="83">
        <f t="shared" si="38"/>
        <v>39734.938000000002</v>
      </c>
      <c r="D190" s="84">
        <f>O177</f>
        <v>2.2962159999999999E-4</v>
      </c>
      <c r="E190" s="85"/>
      <c r="L190" s="62"/>
      <c r="N190" s="62"/>
      <c r="O190" s="64"/>
    </row>
    <row r="191" spans="1:16" ht="13.5" thickBot="1" x14ac:dyDescent="0.25">
      <c r="A191" s="93" t="str">
        <f t="shared" si="36"/>
        <v xml:space="preserve">BLANK_Human___2_____X_Inj EPA_062220_10uM_3  </v>
      </c>
      <c r="B191" s="95">
        <f t="shared" si="37"/>
        <v>6.0519999999999996</v>
      </c>
      <c r="C191" s="94">
        <f t="shared" si="38"/>
        <v>42440.012000000002</v>
      </c>
      <c r="D191" s="95">
        <f t="shared" si="38"/>
        <v>1.4260130000000001E-4</v>
      </c>
      <c r="E191" s="96">
        <f>AVERAGE(D190:D191)</f>
        <v>1.8611145E-4</v>
      </c>
      <c r="L191" s="62"/>
      <c r="N191" s="62"/>
      <c r="O191" s="64"/>
    </row>
    <row r="196" spans="1:19" ht="13.5" thickBot="1" x14ac:dyDescent="0.25">
      <c r="A196" s="65" t="s">
        <v>53</v>
      </c>
      <c r="B196" s="66" t="s">
        <v>54</v>
      </c>
      <c r="C196" s="66" t="s">
        <v>55</v>
      </c>
      <c r="D196" s="67" t="s">
        <v>56</v>
      </c>
      <c r="E196" s="65" t="s">
        <v>57</v>
      </c>
      <c r="F196" s="65" t="s">
        <v>58</v>
      </c>
      <c r="G196" s="65" t="s">
        <v>59</v>
      </c>
      <c r="H196" s="65" t="s">
        <v>60</v>
      </c>
      <c r="I196" s="65" t="s">
        <v>61</v>
      </c>
      <c r="J196" s="65" t="s">
        <v>62</v>
      </c>
      <c r="K196" s="65" t="s">
        <v>63</v>
      </c>
      <c r="L196" s="66" t="s">
        <v>64</v>
      </c>
      <c r="M196" s="68" t="s">
        <v>65</v>
      </c>
      <c r="N196" s="66" t="s">
        <v>66</v>
      </c>
      <c r="O196" s="69" t="s">
        <v>67</v>
      </c>
      <c r="P196" s="65" t="s">
        <v>68</v>
      </c>
      <c r="Q196" s="65" t="s">
        <v>69</v>
      </c>
      <c r="R196" s="65" t="s">
        <v>70</v>
      </c>
      <c r="S196" s="65" t="s">
        <v>71</v>
      </c>
    </row>
    <row r="197" spans="1:19" x14ac:dyDescent="0.2">
      <c r="A197" s="61" t="s">
        <v>249</v>
      </c>
      <c r="F197" s="70">
        <v>0.34594907407407405</v>
      </c>
      <c r="G197" s="61" t="s">
        <v>39</v>
      </c>
      <c r="H197" s="61">
        <v>1</v>
      </c>
      <c r="I197" s="61">
        <v>0.65</v>
      </c>
      <c r="J197" s="61" t="s">
        <v>104</v>
      </c>
      <c r="K197" s="61" t="s">
        <v>74</v>
      </c>
      <c r="L197" s="61">
        <v>1630500.125</v>
      </c>
      <c r="M197" s="61">
        <v>1</v>
      </c>
      <c r="N197" s="61">
        <v>48504.07</v>
      </c>
      <c r="O197" s="61">
        <v>33.615738328799999</v>
      </c>
      <c r="P197" s="61">
        <v>1.24</v>
      </c>
    </row>
    <row r="198" spans="1:19" x14ac:dyDescent="0.2">
      <c r="A198" s="61" t="s">
        <v>250</v>
      </c>
      <c r="F198" s="70">
        <v>0.34790509259259261</v>
      </c>
      <c r="G198" s="61" t="s">
        <v>39</v>
      </c>
      <c r="H198" s="61">
        <v>1</v>
      </c>
      <c r="I198" s="61">
        <v>0.65</v>
      </c>
      <c r="J198" s="61" t="s">
        <v>104</v>
      </c>
      <c r="K198" s="61" t="s">
        <v>74</v>
      </c>
      <c r="L198" s="61">
        <v>1087770.125</v>
      </c>
      <c r="M198" s="61">
        <v>1</v>
      </c>
      <c r="N198" s="61">
        <v>36868.226999999999</v>
      </c>
      <c r="O198" s="61">
        <v>29.504270031800001</v>
      </c>
      <c r="P198" s="61">
        <v>1.24</v>
      </c>
    </row>
    <row r="199" spans="1:19" x14ac:dyDescent="0.2">
      <c r="A199" s="61" t="s">
        <v>251</v>
      </c>
      <c r="F199" s="70">
        <v>0.34987268518518522</v>
      </c>
      <c r="G199" s="61" t="s">
        <v>39</v>
      </c>
      <c r="H199" s="61">
        <v>1</v>
      </c>
      <c r="I199" s="61">
        <v>0.65</v>
      </c>
      <c r="J199" s="61" t="s">
        <v>104</v>
      </c>
      <c r="K199" s="61" t="s">
        <v>74</v>
      </c>
      <c r="L199" s="61">
        <v>1015997.188</v>
      </c>
      <c r="M199" s="61">
        <v>1</v>
      </c>
      <c r="N199" s="61">
        <v>39438.269999999997</v>
      </c>
      <c r="O199" s="61">
        <v>25.761707803099998</v>
      </c>
      <c r="P199" s="61">
        <v>1.24</v>
      </c>
    </row>
    <row r="200" spans="1:19" x14ac:dyDescent="0.2">
      <c r="A200" s="61" t="s">
        <v>252</v>
      </c>
      <c r="F200" s="70">
        <v>0.35184027777777777</v>
      </c>
      <c r="G200" s="61" t="s">
        <v>39</v>
      </c>
      <c r="H200" s="61">
        <v>1</v>
      </c>
      <c r="I200" s="61">
        <v>0.65</v>
      </c>
      <c r="J200" s="61" t="s">
        <v>104</v>
      </c>
      <c r="K200" s="61" t="s">
        <v>74</v>
      </c>
      <c r="L200" s="61">
        <v>511386.78100000002</v>
      </c>
      <c r="M200" s="61">
        <v>1</v>
      </c>
      <c r="N200" s="61">
        <v>24314.02</v>
      </c>
      <c r="O200" s="61">
        <v>21.032588646400001</v>
      </c>
      <c r="P200" s="61">
        <v>1.24</v>
      </c>
    </row>
    <row r="201" spans="1:19" x14ac:dyDescent="0.2">
      <c r="A201" s="61" t="s">
        <v>253</v>
      </c>
      <c r="F201" s="70">
        <v>0.33612268518518523</v>
      </c>
      <c r="G201" s="61" t="s">
        <v>39</v>
      </c>
      <c r="H201" s="61">
        <v>1</v>
      </c>
      <c r="I201" s="61">
        <v>0.65</v>
      </c>
      <c r="J201" s="61" t="s">
        <v>104</v>
      </c>
      <c r="K201" s="61" t="s">
        <v>74</v>
      </c>
      <c r="L201" s="61">
        <v>1483337</v>
      </c>
      <c r="M201" s="61">
        <v>1</v>
      </c>
      <c r="N201" s="61">
        <v>32621.530999999999</v>
      </c>
      <c r="O201" s="61">
        <v>45.471103118999999</v>
      </c>
      <c r="P201" s="61">
        <v>1.23</v>
      </c>
    </row>
    <row r="202" spans="1:19" x14ac:dyDescent="0.2">
      <c r="A202" s="61" t="s">
        <v>254</v>
      </c>
      <c r="F202" s="70">
        <v>0.33809027777777773</v>
      </c>
      <c r="G202" s="61" t="s">
        <v>39</v>
      </c>
      <c r="H202" s="61">
        <v>1</v>
      </c>
      <c r="I202" s="61">
        <v>0.65</v>
      </c>
      <c r="J202" s="61" t="s">
        <v>104</v>
      </c>
      <c r="K202" s="61" t="s">
        <v>74</v>
      </c>
      <c r="L202" s="61">
        <v>1430212.125</v>
      </c>
      <c r="M202" s="61">
        <v>1</v>
      </c>
      <c r="N202" s="61">
        <v>43209.953000000001</v>
      </c>
      <c r="O202" s="61">
        <v>33.099136326299998</v>
      </c>
      <c r="P202" s="61">
        <v>1.24</v>
      </c>
    </row>
    <row r="203" spans="1:19" x14ac:dyDescent="0.2">
      <c r="A203" s="61" t="s">
        <v>255</v>
      </c>
      <c r="F203" s="70">
        <v>0.34004629629629629</v>
      </c>
      <c r="G203" s="61" t="s">
        <v>39</v>
      </c>
      <c r="H203" s="61">
        <v>1</v>
      </c>
      <c r="I203" s="61">
        <v>0.65</v>
      </c>
      <c r="J203" s="61" t="s">
        <v>104</v>
      </c>
      <c r="K203" s="61" t="s">
        <v>74</v>
      </c>
      <c r="L203" s="61">
        <v>1107550.5</v>
      </c>
      <c r="M203" s="61">
        <v>1</v>
      </c>
      <c r="N203" s="61">
        <v>28267.243999999999</v>
      </c>
      <c r="O203" s="61">
        <v>39.181410823100002</v>
      </c>
      <c r="P203" s="61">
        <v>1.24</v>
      </c>
    </row>
    <row r="204" spans="1:19" x14ac:dyDescent="0.2">
      <c r="A204" s="61" t="s">
        <v>256</v>
      </c>
      <c r="F204" s="70">
        <v>0.3420138888888889</v>
      </c>
      <c r="G204" s="61" t="s">
        <v>39</v>
      </c>
      <c r="H204" s="61">
        <v>1</v>
      </c>
      <c r="I204" s="61">
        <v>0.65</v>
      </c>
      <c r="J204" s="61" t="s">
        <v>104</v>
      </c>
      <c r="K204" s="61" t="s">
        <v>74</v>
      </c>
      <c r="L204" s="61">
        <v>1806078.125</v>
      </c>
      <c r="M204" s="61">
        <v>1</v>
      </c>
      <c r="N204" s="61">
        <v>46252.355000000003</v>
      </c>
      <c r="O204" s="61">
        <v>39.048349538099998</v>
      </c>
      <c r="P204" s="61">
        <v>1.24</v>
      </c>
    </row>
    <row r="205" spans="1:19" x14ac:dyDescent="0.2">
      <c r="A205" s="61" t="s">
        <v>102</v>
      </c>
      <c r="F205" s="70">
        <v>7.0289351851851853E-2</v>
      </c>
      <c r="G205" s="61" t="s">
        <v>39</v>
      </c>
      <c r="H205" s="61">
        <v>1</v>
      </c>
      <c r="I205" s="61">
        <v>0.65</v>
      </c>
      <c r="J205" s="61" t="s">
        <v>104</v>
      </c>
      <c r="K205" s="61" t="s">
        <v>74</v>
      </c>
      <c r="L205" s="61">
        <v>34.973999999999997</v>
      </c>
      <c r="M205" s="61">
        <v>1</v>
      </c>
      <c r="N205" s="61">
        <v>21195.699000000001</v>
      </c>
      <c r="O205" s="61">
        <v>1.6500517000000001E-3</v>
      </c>
      <c r="P205" s="61">
        <v>1.26</v>
      </c>
      <c r="R205" s="97"/>
      <c r="S205" s="97"/>
    </row>
    <row r="206" spans="1:19" x14ac:dyDescent="0.2">
      <c r="A206" s="61" t="s">
        <v>103</v>
      </c>
      <c r="F206" s="70">
        <v>6.8333333333333343E-2</v>
      </c>
      <c r="G206" s="61" t="s">
        <v>39</v>
      </c>
      <c r="H206" s="61">
        <v>1</v>
      </c>
      <c r="I206" s="61">
        <v>0.65</v>
      </c>
      <c r="J206" s="61" t="s">
        <v>104</v>
      </c>
      <c r="K206" s="61" t="s">
        <v>74</v>
      </c>
      <c r="L206" s="61">
        <v>1.0149999999999999</v>
      </c>
      <c r="M206" s="61">
        <v>1</v>
      </c>
      <c r="N206" s="61">
        <v>49773.468999999997</v>
      </c>
      <c r="O206" s="61">
        <v>2.0392400000000001E-5</v>
      </c>
      <c r="P206" s="61">
        <v>1.25</v>
      </c>
      <c r="R206" s="97"/>
      <c r="S206" s="97"/>
    </row>
    <row r="207" spans="1:19" x14ac:dyDescent="0.2">
      <c r="B207" s="62"/>
      <c r="C207" s="62"/>
      <c r="D207" s="63"/>
      <c r="L207" s="62"/>
      <c r="N207" s="62"/>
      <c r="O207" s="64"/>
    </row>
    <row r="208" spans="1:19" ht="13.5" thickBot="1" x14ac:dyDescent="0.25">
      <c r="B208" s="62"/>
      <c r="C208" s="62"/>
      <c r="D208" s="63"/>
      <c r="L208" s="62"/>
      <c r="N208" s="62"/>
      <c r="O208" s="64"/>
    </row>
    <row r="209" spans="1:19" ht="13.5" thickBot="1" x14ac:dyDescent="0.25">
      <c r="A209" s="71" t="str">
        <f t="shared" ref="A209:A219" si="42">A196</f>
        <v>SampleName</v>
      </c>
      <c r="B209" s="72" t="str">
        <f t="shared" ref="B209:B219" si="43">L196</f>
        <v>Area</v>
      </c>
      <c r="C209" s="72" t="str">
        <f t="shared" ref="C209:D219" si="44">N196</f>
        <v>ISTD Area</v>
      </c>
      <c r="D209" s="73" t="str">
        <f t="shared" si="44"/>
        <v>ISTDResponseRatio</v>
      </c>
      <c r="E209" s="74" t="s">
        <v>47</v>
      </c>
      <c r="F209" s="74" t="s">
        <v>48</v>
      </c>
      <c r="G209" s="75" t="s">
        <v>49</v>
      </c>
      <c r="L209" s="62"/>
      <c r="N209" s="62"/>
      <c r="O209" s="64"/>
    </row>
    <row r="210" spans="1:19" ht="13.5" thickBot="1" x14ac:dyDescent="0.25">
      <c r="A210" s="76" t="str">
        <f t="shared" si="42"/>
        <v xml:space="preserve">DTXSID5042297_Human_Ref Plasma__1_____XP1-A10_Inj EPA_061820_10uM_121  </v>
      </c>
      <c r="B210" s="77">
        <f t="shared" si="43"/>
        <v>1630500.125</v>
      </c>
      <c r="C210" s="77">
        <f t="shared" si="44"/>
        <v>48504.07</v>
      </c>
      <c r="D210" s="78">
        <f t="shared" si="44"/>
        <v>33.615738328799999</v>
      </c>
      <c r="E210" s="79">
        <f>D210-$E$26</f>
        <v>33.615715718449998</v>
      </c>
      <c r="F210" s="80">
        <f>AVERAGE($E$17:$E$20)/E214</f>
        <v>0.1305909557783741</v>
      </c>
      <c r="G210" s="81">
        <f>(F210-1+$G$24)/$G$24</f>
        <v>-0.84980647706728929</v>
      </c>
      <c r="L210" s="62"/>
      <c r="N210" s="62"/>
      <c r="O210" s="64"/>
    </row>
    <row r="211" spans="1:19" ht="13.5" thickBot="1" x14ac:dyDescent="0.25">
      <c r="A211" s="82" t="str">
        <f t="shared" si="42"/>
        <v xml:space="preserve">DTXSID5042297_Human_Ref Plasma__2_____XP1-B10_Inj EPA_061820_10uM_122  </v>
      </c>
      <c r="B211" s="83">
        <f t="shared" si="43"/>
        <v>1087770.125</v>
      </c>
      <c r="C211" s="83">
        <f t="shared" si="44"/>
        <v>36868.226999999999</v>
      </c>
      <c r="D211" s="84">
        <f t="shared" si="44"/>
        <v>29.504270031800001</v>
      </c>
      <c r="E211" s="85">
        <f t="shared" ref="E211:E217" si="45">D211-$E$26</f>
        <v>29.50424742145</v>
      </c>
      <c r="F211" s="86">
        <f t="shared" ref="F211:F213" si="46">AVERAGE($E$17:$E$20)/E215</f>
        <v>0.17940395367863002</v>
      </c>
      <c r="G211" s="81">
        <f t="shared" ref="G211:G213" si="47">(F211-1+$G$24)/$G$24</f>
        <v>-0.74594903472631913</v>
      </c>
      <c r="L211" s="62"/>
      <c r="N211" s="62"/>
      <c r="O211" s="64"/>
    </row>
    <row r="212" spans="1:19" ht="13.5" thickBot="1" x14ac:dyDescent="0.25">
      <c r="A212" s="82" t="str">
        <f t="shared" si="42"/>
        <v xml:space="preserve">DTXSID5042297_Human_Ref Plasma__3_____XP1-A6_Inj EPA_061820_10uM_123  </v>
      </c>
      <c r="B212" s="83">
        <f t="shared" si="43"/>
        <v>1015997.188</v>
      </c>
      <c r="C212" s="83">
        <f t="shared" si="44"/>
        <v>39438.269999999997</v>
      </c>
      <c r="D212" s="84">
        <f t="shared" si="44"/>
        <v>25.761707803099998</v>
      </c>
      <c r="E212" s="85">
        <f t="shared" si="45"/>
        <v>25.761685192749997</v>
      </c>
      <c r="F212" s="86">
        <f t="shared" si="46"/>
        <v>0.15155440209664858</v>
      </c>
      <c r="G212" s="81">
        <f t="shared" si="47"/>
        <v>-0.80520339979436473</v>
      </c>
      <c r="L212" s="62"/>
      <c r="N212" s="62"/>
      <c r="O212" s="64"/>
    </row>
    <row r="213" spans="1:19" ht="13.5" thickBot="1" x14ac:dyDescent="0.25">
      <c r="A213" s="82" t="str">
        <f t="shared" si="42"/>
        <v xml:space="preserve">DTXSID5042297_Human_Ref Plasma__4_____XP1F15_Inj EPA_061820_10uM_124  </v>
      </c>
      <c r="B213" s="83">
        <f t="shared" si="43"/>
        <v>511386.78100000002</v>
      </c>
      <c r="C213" s="83">
        <f t="shared" si="44"/>
        <v>24314.02</v>
      </c>
      <c r="D213" s="84">
        <f t="shared" si="44"/>
        <v>21.032588646400001</v>
      </c>
      <c r="E213" s="85">
        <f t="shared" si="45"/>
        <v>21.03256603605</v>
      </c>
      <c r="F213" s="87">
        <f t="shared" si="46"/>
        <v>0.15207083967738538</v>
      </c>
      <c r="G213" s="81">
        <f t="shared" si="47"/>
        <v>-0.80410459643109511</v>
      </c>
      <c r="L213" s="62"/>
      <c r="N213" s="62"/>
      <c r="O213" s="64"/>
    </row>
    <row r="214" spans="1:19" ht="13.5" thickBot="1" x14ac:dyDescent="0.25">
      <c r="A214" s="82" t="str">
        <f t="shared" si="42"/>
        <v xml:space="preserve">DTXSID5042297_Human_Plasma__1_____XP1-A10_Inj EPA_061820_10uM_116  </v>
      </c>
      <c r="B214" s="83">
        <f t="shared" si="43"/>
        <v>1483337</v>
      </c>
      <c r="C214" s="83">
        <f t="shared" si="44"/>
        <v>32621.530999999999</v>
      </c>
      <c r="D214" s="84">
        <f t="shared" si="44"/>
        <v>45.471103118999999</v>
      </c>
      <c r="E214" s="85">
        <f t="shared" si="45"/>
        <v>45.471080508649997</v>
      </c>
      <c r="F214" s="88" t="s">
        <v>50</v>
      </c>
      <c r="G214" s="89" t="s">
        <v>50</v>
      </c>
      <c r="L214" s="62"/>
      <c r="N214" s="62"/>
      <c r="O214" s="64"/>
    </row>
    <row r="215" spans="1:19" ht="13.5" thickBot="1" x14ac:dyDescent="0.25">
      <c r="A215" s="82" t="str">
        <f t="shared" si="42"/>
        <v xml:space="preserve">DTXSID5042297_Human_Plasma__2_____XP1-B10_Inj EPA_061820_10uM_117  </v>
      </c>
      <c r="B215" s="83">
        <f t="shared" si="43"/>
        <v>1430212.125</v>
      </c>
      <c r="C215" s="83">
        <f t="shared" si="44"/>
        <v>43209.953000000001</v>
      </c>
      <c r="D215" s="84">
        <f t="shared" si="44"/>
        <v>33.099136326299998</v>
      </c>
      <c r="E215" s="85">
        <f t="shared" si="45"/>
        <v>33.099113715949997</v>
      </c>
      <c r="F215" s="90">
        <f>AVERAGE(F210:F213)</f>
        <v>0.15340503780775955</v>
      </c>
      <c r="G215" s="91">
        <f>AVERAGE(G210:G213)</f>
        <v>-0.80126587700476715</v>
      </c>
      <c r="L215" s="62"/>
      <c r="N215" s="62"/>
      <c r="O215" s="64"/>
    </row>
    <row r="216" spans="1:19" ht="13.5" thickBot="1" x14ac:dyDescent="0.25">
      <c r="A216" s="82" t="str">
        <f t="shared" si="42"/>
        <v xml:space="preserve">DTXSID5042297_Human_Plasma__3_____XP1-A6_Inj EPA_061820_10uM_118  </v>
      </c>
      <c r="B216" s="83">
        <f t="shared" si="43"/>
        <v>1107550.5</v>
      </c>
      <c r="C216" s="83">
        <f t="shared" si="44"/>
        <v>28267.243999999999</v>
      </c>
      <c r="D216" s="84">
        <f t="shared" si="44"/>
        <v>39.181410823100002</v>
      </c>
      <c r="E216" s="85">
        <f t="shared" si="45"/>
        <v>39.181388212750001</v>
      </c>
      <c r="L216" s="62"/>
      <c r="N216" s="62"/>
      <c r="O216" s="64"/>
    </row>
    <row r="217" spans="1:19" ht="13.5" thickBot="1" x14ac:dyDescent="0.25">
      <c r="A217" s="82" t="str">
        <f t="shared" si="42"/>
        <v xml:space="preserve">DTXSID5042297_Human_Plasma__4_____XP1F15_Inj EPA_061820_10uM_119  </v>
      </c>
      <c r="B217" s="83">
        <f t="shared" si="43"/>
        <v>1806078.125</v>
      </c>
      <c r="C217" s="83">
        <f t="shared" si="44"/>
        <v>46252.355000000003</v>
      </c>
      <c r="D217" s="84">
        <f t="shared" si="44"/>
        <v>39.048349538099998</v>
      </c>
      <c r="E217" s="85">
        <f t="shared" si="45"/>
        <v>39.048326927749997</v>
      </c>
      <c r="F217" s="88" t="s">
        <v>51</v>
      </c>
      <c r="G217" s="75">
        <v>0.47</v>
      </c>
      <c r="L217" s="62"/>
      <c r="N217" s="62"/>
      <c r="O217" s="64"/>
    </row>
    <row r="218" spans="1:19" x14ac:dyDescent="0.2">
      <c r="A218" s="82" t="str">
        <f t="shared" si="42"/>
        <v>BLANK_Human___1_____X_Inj EPA_062220_5uM_set2</v>
      </c>
      <c r="B218" s="83">
        <f t="shared" si="43"/>
        <v>34.973999999999997</v>
      </c>
      <c r="C218" s="83">
        <f t="shared" si="44"/>
        <v>21195.699000000001</v>
      </c>
      <c r="D218" s="84">
        <f t="shared" si="44"/>
        <v>1.6500517000000001E-3</v>
      </c>
      <c r="E218" s="85"/>
      <c r="K218" s="92"/>
      <c r="L218" s="62"/>
      <c r="N218" s="62"/>
      <c r="O218" s="64"/>
    </row>
    <row r="219" spans="1:19" ht="13.5" thickBot="1" x14ac:dyDescent="0.25">
      <c r="A219" s="93" t="str">
        <f t="shared" si="42"/>
        <v xml:space="preserve">BLANK_Human___1_____X_Inj EPA_062220_5uM_set2 </v>
      </c>
      <c r="B219" s="94">
        <f t="shared" si="43"/>
        <v>1.0149999999999999</v>
      </c>
      <c r="C219" s="94">
        <f t="shared" si="44"/>
        <v>49773.468999999997</v>
      </c>
      <c r="D219" s="95">
        <f t="shared" si="44"/>
        <v>2.0392400000000001E-5</v>
      </c>
      <c r="E219" s="96">
        <f>AVERAGE(D218:D219)</f>
        <v>8.3522205000000006E-4</v>
      </c>
      <c r="L219" s="62"/>
      <c r="N219" s="62"/>
      <c r="O219" s="64"/>
    </row>
    <row r="224" spans="1:19" ht="13.5" thickBot="1" x14ac:dyDescent="0.25">
      <c r="A224" s="65" t="s">
        <v>53</v>
      </c>
      <c r="B224" s="66" t="s">
        <v>54</v>
      </c>
      <c r="C224" s="66" t="s">
        <v>55</v>
      </c>
      <c r="D224" s="67" t="s">
        <v>56</v>
      </c>
      <c r="E224" s="65" t="s">
        <v>57</v>
      </c>
      <c r="F224" s="65" t="s">
        <v>58</v>
      </c>
      <c r="G224" s="65" t="s">
        <v>59</v>
      </c>
      <c r="H224" s="65" t="s">
        <v>60</v>
      </c>
      <c r="I224" s="65" t="s">
        <v>61</v>
      </c>
      <c r="J224" s="65" t="s">
        <v>62</v>
      </c>
      <c r="K224" s="65" t="s">
        <v>63</v>
      </c>
      <c r="L224" s="66" t="s">
        <v>64</v>
      </c>
      <c r="M224" s="68" t="s">
        <v>65</v>
      </c>
      <c r="N224" s="66" t="s">
        <v>66</v>
      </c>
      <c r="O224" s="69" t="s">
        <v>67</v>
      </c>
      <c r="P224" s="65" t="s">
        <v>68</v>
      </c>
      <c r="Q224" s="65" t="s">
        <v>69</v>
      </c>
      <c r="R224" s="65" t="s">
        <v>70</v>
      </c>
      <c r="S224" s="65" t="s">
        <v>71</v>
      </c>
    </row>
    <row r="225" spans="1:19" x14ac:dyDescent="0.2">
      <c r="A225" s="61" t="s">
        <v>273</v>
      </c>
      <c r="F225" s="70">
        <v>0.36745370370370373</v>
      </c>
      <c r="G225" s="61" t="s">
        <v>40</v>
      </c>
      <c r="H225" s="61">
        <v>1</v>
      </c>
      <c r="I225" s="61">
        <v>0.65</v>
      </c>
      <c r="J225" s="61" t="s">
        <v>105</v>
      </c>
      <c r="K225" s="61" t="s">
        <v>74</v>
      </c>
      <c r="L225" s="61">
        <v>1519870</v>
      </c>
      <c r="M225" s="61">
        <v>1</v>
      </c>
      <c r="N225" s="61">
        <v>27000.228999999999</v>
      </c>
      <c r="O225" s="61">
        <v>56.291004050399998</v>
      </c>
      <c r="P225" s="61">
        <v>0.7</v>
      </c>
    </row>
    <row r="226" spans="1:19" x14ac:dyDescent="0.2">
      <c r="A226" s="61" t="s">
        <v>274</v>
      </c>
      <c r="F226" s="70">
        <v>0.36942129629629633</v>
      </c>
      <c r="G226" s="61" t="s">
        <v>40</v>
      </c>
      <c r="H226" s="61">
        <v>1</v>
      </c>
      <c r="I226" s="61">
        <v>0.65</v>
      </c>
      <c r="J226" s="61" t="s">
        <v>105</v>
      </c>
      <c r="K226" s="61" t="s">
        <v>74</v>
      </c>
      <c r="L226" s="61">
        <v>1986857.75</v>
      </c>
      <c r="M226" s="61">
        <v>1</v>
      </c>
      <c r="N226" s="61">
        <v>33184.688000000002</v>
      </c>
      <c r="O226" s="61">
        <v>59.872726541799999</v>
      </c>
      <c r="P226" s="61">
        <v>0.71</v>
      </c>
    </row>
    <row r="227" spans="1:19" x14ac:dyDescent="0.2">
      <c r="A227" s="61" t="s">
        <v>275</v>
      </c>
      <c r="F227" s="70">
        <v>0.37129629629629629</v>
      </c>
      <c r="G227" s="61" t="s">
        <v>40</v>
      </c>
      <c r="H227" s="61">
        <v>1</v>
      </c>
      <c r="I227" s="61">
        <v>0.65</v>
      </c>
      <c r="J227" s="61" t="s">
        <v>105</v>
      </c>
      <c r="K227" s="61" t="s">
        <v>74</v>
      </c>
      <c r="L227" s="61">
        <v>1987702</v>
      </c>
      <c r="M227" s="61">
        <v>1</v>
      </c>
      <c r="N227" s="61">
        <v>32665.205000000002</v>
      </c>
      <c r="O227" s="61">
        <v>60.850743168500003</v>
      </c>
      <c r="P227" s="61">
        <v>0.7</v>
      </c>
    </row>
    <row r="228" spans="1:19" x14ac:dyDescent="0.2">
      <c r="A228" s="61" t="s">
        <v>276</v>
      </c>
      <c r="F228" s="70">
        <v>0.3732638888888889</v>
      </c>
      <c r="G228" s="61" t="s">
        <v>40</v>
      </c>
      <c r="H228" s="61">
        <v>1</v>
      </c>
      <c r="I228" s="61">
        <v>0.65</v>
      </c>
      <c r="J228" s="61" t="s">
        <v>105</v>
      </c>
      <c r="K228" s="61" t="s">
        <v>74</v>
      </c>
      <c r="L228" s="61">
        <v>1531902.5</v>
      </c>
      <c r="M228" s="61">
        <v>1</v>
      </c>
      <c r="N228" s="61">
        <v>23142.166000000001</v>
      </c>
      <c r="O228" s="61">
        <v>66.1952947706</v>
      </c>
      <c r="P228" s="61">
        <v>0.71</v>
      </c>
    </row>
    <row r="229" spans="1:19" x14ac:dyDescent="0.2">
      <c r="A229" s="61" t="s">
        <v>277</v>
      </c>
      <c r="F229" s="70">
        <v>0.35773148148148143</v>
      </c>
      <c r="G229" s="61" t="s">
        <v>40</v>
      </c>
      <c r="H229" s="61">
        <v>1</v>
      </c>
      <c r="I229" s="61">
        <v>0.65</v>
      </c>
      <c r="J229" s="61" t="s">
        <v>105</v>
      </c>
      <c r="K229" s="61" t="s">
        <v>74</v>
      </c>
      <c r="L229" s="61">
        <v>2033498.625</v>
      </c>
      <c r="M229" s="61">
        <v>1</v>
      </c>
      <c r="N229" s="61">
        <v>38460.910000000003</v>
      </c>
      <c r="O229" s="61">
        <v>52.871828175700003</v>
      </c>
      <c r="P229" s="61">
        <v>0.71</v>
      </c>
    </row>
    <row r="230" spans="1:19" x14ac:dyDescent="0.2">
      <c r="A230" s="61" t="s">
        <v>278</v>
      </c>
      <c r="F230" s="70">
        <v>0.35969907407407403</v>
      </c>
      <c r="G230" s="61" t="s">
        <v>40</v>
      </c>
      <c r="H230" s="61">
        <v>1</v>
      </c>
      <c r="I230" s="61">
        <v>0.65</v>
      </c>
      <c r="J230" s="61" t="s">
        <v>105</v>
      </c>
      <c r="K230" s="61" t="s">
        <v>74</v>
      </c>
      <c r="L230" s="61">
        <v>1886644.875</v>
      </c>
      <c r="M230" s="61">
        <v>1</v>
      </c>
      <c r="N230" s="61">
        <v>27317.690999999999</v>
      </c>
      <c r="O230" s="61">
        <v>69.063116461800007</v>
      </c>
      <c r="P230" s="61">
        <v>0.71</v>
      </c>
    </row>
    <row r="231" spans="1:19" x14ac:dyDescent="0.2">
      <c r="A231" s="61" t="s">
        <v>279</v>
      </c>
      <c r="F231" s="70">
        <v>0.36166666666666664</v>
      </c>
      <c r="G231" s="61" t="s">
        <v>40</v>
      </c>
      <c r="H231" s="61">
        <v>1</v>
      </c>
      <c r="I231" s="61">
        <v>0.65</v>
      </c>
      <c r="J231" s="61" t="s">
        <v>105</v>
      </c>
      <c r="K231" s="61" t="s">
        <v>74</v>
      </c>
      <c r="L231" s="61">
        <v>2208405.25</v>
      </c>
      <c r="M231" s="61">
        <v>1</v>
      </c>
      <c r="N231" s="61">
        <v>33604.163999999997</v>
      </c>
      <c r="O231" s="61">
        <v>65.718202363299994</v>
      </c>
      <c r="P231" s="61">
        <v>0.71</v>
      </c>
    </row>
    <row r="232" spans="1:19" x14ac:dyDescent="0.2">
      <c r="A232" s="61" t="s">
        <v>280</v>
      </c>
      <c r="F232" s="70">
        <v>0.3636226851851852</v>
      </c>
      <c r="G232" s="61" t="s">
        <v>40</v>
      </c>
      <c r="H232" s="61">
        <v>1</v>
      </c>
      <c r="I232" s="61">
        <v>0.65</v>
      </c>
      <c r="J232" s="61" t="s">
        <v>105</v>
      </c>
      <c r="K232" s="61" t="s">
        <v>74</v>
      </c>
      <c r="L232" s="61">
        <v>2900985.75</v>
      </c>
      <c r="M232" s="61">
        <v>1</v>
      </c>
      <c r="N232" s="61">
        <v>46664.542999999998</v>
      </c>
      <c r="O232" s="61">
        <v>62.166809391000001</v>
      </c>
      <c r="P232" s="61">
        <v>0.71</v>
      </c>
    </row>
    <row r="233" spans="1:19" x14ac:dyDescent="0.2">
      <c r="A233" s="61" t="s">
        <v>102</v>
      </c>
      <c r="F233" s="70">
        <v>7.0289351851851853E-2</v>
      </c>
      <c r="G233" s="61" t="s">
        <v>40</v>
      </c>
      <c r="H233" s="61">
        <v>1</v>
      </c>
      <c r="I233" s="61">
        <v>0.65</v>
      </c>
      <c r="J233" s="61" t="s">
        <v>105</v>
      </c>
      <c r="K233" s="61" t="s">
        <v>74</v>
      </c>
      <c r="L233" s="61">
        <v>118.255</v>
      </c>
      <c r="M233" s="61">
        <v>1</v>
      </c>
      <c r="N233" s="61">
        <v>21195.699000000001</v>
      </c>
      <c r="O233" s="61">
        <v>5.5791979E-3</v>
      </c>
      <c r="P233" s="61">
        <v>0.71</v>
      </c>
      <c r="R233" s="97"/>
      <c r="S233" s="97"/>
    </row>
    <row r="234" spans="1:19" x14ac:dyDescent="0.2">
      <c r="A234" s="61" t="s">
        <v>103</v>
      </c>
      <c r="F234" s="70">
        <v>6.8333333333333343E-2</v>
      </c>
      <c r="G234" s="61" t="s">
        <v>40</v>
      </c>
      <c r="H234" s="61">
        <v>1</v>
      </c>
      <c r="I234" s="61">
        <v>0.65</v>
      </c>
      <c r="J234" s="61" t="s">
        <v>105</v>
      </c>
      <c r="K234" s="61" t="s">
        <v>74</v>
      </c>
      <c r="L234" s="61">
        <v>267.32</v>
      </c>
      <c r="M234" s="61">
        <v>1</v>
      </c>
      <c r="N234" s="61">
        <v>49773.468999999997</v>
      </c>
      <c r="O234" s="61">
        <v>5.3707327000000003E-3</v>
      </c>
      <c r="P234" s="61">
        <v>0.71</v>
      </c>
      <c r="R234" s="97"/>
      <c r="S234" s="97"/>
    </row>
    <row r="235" spans="1:19" x14ac:dyDescent="0.2">
      <c r="B235" s="62"/>
      <c r="C235" s="62"/>
      <c r="D235" s="63"/>
      <c r="L235" s="62"/>
      <c r="N235" s="62"/>
      <c r="O235" s="64"/>
    </row>
    <row r="236" spans="1:19" ht="13.5" thickBot="1" x14ac:dyDescent="0.25">
      <c r="B236" s="62"/>
      <c r="C236" s="62"/>
      <c r="D236" s="63"/>
      <c r="L236" s="62"/>
      <c r="N236" s="62"/>
      <c r="O236" s="64"/>
    </row>
    <row r="237" spans="1:19" ht="13.5" thickBot="1" x14ac:dyDescent="0.25">
      <c r="A237" s="71" t="str">
        <f>A224</f>
        <v>SampleName</v>
      </c>
      <c r="B237" s="72" t="str">
        <f>L224</f>
        <v>Area</v>
      </c>
      <c r="C237" s="72" t="str">
        <f>N224</f>
        <v>ISTD Area</v>
      </c>
      <c r="D237" s="73" t="str">
        <f>O224</f>
        <v>ISTDResponseRatio</v>
      </c>
      <c r="E237" s="74" t="s">
        <v>47</v>
      </c>
      <c r="F237" s="74" t="s">
        <v>48</v>
      </c>
      <c r="G237" s="75" t="s">
        <v>49</v>
      </c>
      <c r="L237" s="62"/>
      <c r="N237" s="62"/>
      <c r="O237" s="64"/>
    </row>
    <row r="238" spans="1:19" ht="13.5" thickBot="1" x14ac:dyDescent="0.25">
      <c r="A238" s="76" t="str">
        <f t="shared" ref="A238:A247" si="48">A225</f>
        <v xml:space="preserve">DTXSID6047313_Human_Ref Plasma__1_____XP1-A10_Inj EPA_061820_10uM_132  </v>
      </c>
      <c r="B238" s="77">
        <f t="shared" ref="B238:B247" si="49">L225</f>
        <v>1519870</v>
      </c>
      <c r="C238" s="77">
        <f t="shared" ref="C238:D247" si="50">N225</f>
        <v>27000.228999999999</v>
      </c>
      <c r="D238" s="78">
        <f t="shared" si="50"/>
        <v>56.291004050399998</v>
      </c>
      <c r="E238" s="79">
        <f>D238-$E$26</f>
        <v>56.290981440049997</v>
      </c>
      <c r="F238" s="80">
        <f>AVERAGE($E$17:$E$20)/E242</f>
        <v>0.11231150138348205</v>
      </c>
      <c r="G238" s="81">
        <f>(F238-1+$G$24)/$G$24</f>
        <v>-0.88869893322663418</v>
      </c>
      <c r="L238" s="62"/>
      <c r="N238" s="62"/>
      <c r="O238" s="64"/>
    </row>
    <row r="239" spans="1:19" ht="13.5" thickBot="1" x14ac:dyDescent="0.25">
      <c r="A239" s="82" t="str">
        <f t="shared" si="48"/>
        <v xml:space="preserve">DTXSID6047313_Human_Ref Plasma__2_____XP1-B10_Inj EPA_061820_10uM_133  </v>
      </c>
      <c r="B239" s="83">
        <f t="shared" si="49"/>
        <v>1986857.75</v>
      </c>
      <c r="C239" s="83">
        <f t="shared" si="50"/>
        <v>33184.688000000002</v>
      </c>
      <c r="D239" s="84">
        <f t="shared" si="50"/>
        <v>59.872726541799999</v>
      </c>
      <c r="E239" s="85">
        <f t="shared" ref="E239:E245" si="51">D239-$E$26</f>
        <v>59.872703931449998</v>
      </c>
      <c r="F239" s="86">
        <f t="shared" ref="F239:F241" si="52">AVERAGE($E$17:$E$20)/E243</f>
        <v>8.598097091729591E-2</v>
      </c>
      <c r="G239" s="81">
        <f t="shared" ref="G239:G241" si="53">(F239-1+$G$24)/$G$24</f>
        <v>-0.94472133847383855</v>
      </c>
      <c r="L239" s="62"/>
      <c r="N239" s="62"/>
      <c r="O239" s="64"/>
    </row>
    <row r="240" spans="1:19" ht="13.5" thickBot="1" x14ac:dyDescent="0.25">
      <c r="A240" s="82" t="str">
        <f t="shared" si="48"/>
        <v xml:space="preserve">DTXSID6047313_Human_Ref Plasma__3_____XP1-A6_Inj EPA_061820_10uM_134  </v>
      </c>
      <c r="B240" s="83">
        <f t="shared" si="49"/>
        <v>1987702</v>
      </c>
      <c r="C240" s="83">
        <f t="shared" si="50"/>
        <v>32665.205000000002</v>
      </c>
      <c r="D240" s="84">
        <f t="shared" si="50"/>
        <v>60.850743168500003</v>
      </c>
      <c r="E240" s="85">
        <f t="shared" si="51"/>
        <v>60.850720558150002</v>
      </c>
      <c r="F240" s="86">
        <f t="shared" si="52"/>
        <v>9.0357217534367984E-2</v>
      </c>
      <c r="G240" s="81">
        <f t="shared" si="53"/>
        <v>-0.93541017545879168</v>
      </c>
      <c r="L240" s="62"/>
      <c r="N240" s="62"/>
      <c r="O240" s="64"/>
    </row>
    <row r="241" spans="1:19" ht="13.5" thickBot="1" x14ac:dyDescent="0.25">
      <c r="A241" s="82" t="str">
        <f t="shared" si="48"/>
        <v xml:space="preserve">DTXSID6047313_Human_Ref Plasma__4_____XP1F15_Inj EPA_061820_10uM_135  </v>
      </c>
      <c r="B241" s="83">
        <f t="shared" si="49"/>
        <v>1531902.5</v>
      </c>
      <c r="C241" s="83">
        <f t="shared" si="50"/>
        <v>23142.166000000001</v>
      </c>
      <c r="D241" s="84">
        <f t="shared" si="50"/>
        <v>66.1952947706</v>
      </c>
      <c r="E241" s="85">
        <f t="shared" si="51"/>
        <v>66.195272160249999</v>
      </c>
      <c r="F241" s="87">
        <f t="shared" si="52"/>
        <v>9.5519041137707539E-2</v>
      </c>
      <c r="G241" s="81">
        <f t="shared" si="53"/>
        <v>-0.92442757204743076</v>
      </c>
      <c r="L241" s="62"/>
      <c r="N241" s="62"/>
      <c r="O241" s="64"/>
    </row>
    <row r="242" spans="1:19" ht="13.5" thickBot="1" x14ac:dyDescent="0.25">
      <c r="A242" s="82" t="str">
        <f t="shared" si="48"/>
        <v xml:space="preserve">DTXSID6047313_Human_Plasma__1_____XP1-A10_Inj EPA_061820_10uM_127  </v>
      </c>
      <c r="B242" s="83">
        <f t="shared" si="49"/>
        <v>2033498.625</v>
      </c>
      <c r="C242" s="83">
        <f t="shared" si="50"/>
        <v>38460.910000000003</v>
      </c>
      <c r="D242" s="84">
        <f>O229</f>
        <v>52.871828175700003</v>
      </c>
      <c r="E242" s="85">
        <f t="shared" si="51"/>
        <v>52.871805565350002</v>
      </c>
      <c r="F242" s="88" t="s">
        <v>50</v>
      </c>
      <c r="G242" s="89" t="s">
        <v>50</v>
      </c>
      <c r="L242" s="62"/>
      <c r="N242" s="62"/>
      <c r="O242" s="64"/>
    </row>
    <row r="243" spans="1:19" ht="13.5" thickBot="1" x14ac:dyDescent="0.25">
      <c r="A243" s="82" t="str">
        <f t="shared" si="48"/>
        <v xml:space="preserve">DTXSID6047313_Human_Plasma__2_____XP1-B10_Inj EPA_061820_10uM_128  </v>
      </c>
      <c r="B243" s="83">
        <f t="shared" si="49"/>
        <v>1886644.875</v>
      </c>
      <c r="C243" s="83">
        <f t="shared" si="50"/>
        <v>27317.690999999999</v>
      </c>
      <c r="D243" s="84">
        <f t="shared" si="50"/>
        <v>69.063116461800007</v>
      </c>
      <c r="E243" s="85">
        <f t="shared" si="51"/>
        <v>69.063093851450006</v>
      </c>
      <c r="F243" s="90">
        <f>AVERAGE(F238:F241)</f>
        <v>9.604218274321337E-2</v>
      </c>
      <c r="G243" s="91">
        <f>AVERAGE(G238, G240:G241)</f>
        <v>-0.91617889357761895</v>
      </c>
      <c r="L243" s="62"/>
      <c r="N243" s="62"/>
      <c r="O243" s="64"/>
    </row>
    <row r="244" spans="1:19" ht="13.5" thickBot="1" x14ac:dyDescent="0.25">
      <c r="A244" s="82" t="str">
        <f t="shared" si="48"/>
        <v xml:space="preserve">DTXSID6047313_Human_Plasma__3_____XP1-A6_Inj EPA_061820_10uM_129  </v>
      </c>
      <c r="B244" s="83">
        <f t="shared" si="49"/>
        <v>2208405.25</v>
      </c>
      <c r="C244" s="83">
        <f t="shared" si="50"/>
        <v>33604.163999999997</v>
      </c>
      <c r="D244" s="84">
        <f t="shared" si="50"/>
        <v>65.718202363299994</v>
      </c>
      <c r="E244" s="85">
        <f t="shared" si="51"/>
        <v>65.718179752949993</v>
      </c>
      <c r="L244" s="62"/>
      <c r="N244" s="62"/>
      <c r="O244" s="64"/>
    </row>
    <row r="245" spans="1:19" ht="13.5" thickBot="1" x14ac:dyDescent="0.25">
      <c r="A245" s="82" t="str">
        <f t="shared" si="48"/>
        <v xml:space="preserve">DTXSID6047313_Human_Plasma__4_____XP1F15_Inj EPA_061820_10uM_130  </v>
      </c>
      <c r="B245" s="83">
        <f t="shared" si="49"/>
        <v>2900985.75</v>
      </c>
      <c r="C245" s="83">
        <f t="shared" si="50"/>
        <v>46664.542999999998</v>
      </c>
      <c r="D245" s="84">
        <f t="shared" si="50"/>
        <v>62.166809391000001</v>
      </c>
      <c r="E245" s="85">
        <f t="shared" si="51"/>
        <v>62.16678678065</v>
      </c>
      <c r="F245" s="88" t="s">
        <v>51</v>
      </c>
      <c r="G245" s="75">
        <v>0.47</v>
      </c>
      <c r="L245" s="62"/>
      <c r="N245" s="62"/>
      <c r="O245" s="64"/>
    </row>
    <row r="246" spans="1:19" x14ac:dyDescent="0.2">
      <c r="A246" s="82" t="str">
        <f t="shared" si="48"/>
        <v>BLANK_Human___1_____X_Inj EPA_062220_5uM_set2</v>
      </c>
      <c r="B246" s="84">
        <f>L233</f>
        <v>118.255</v>
      </c>
      <c r="C246" s="83">
        <f t="shared" si="50"/>
        <v>21195.699000000001</v>
      </c>
      <c r="D246" s="84">
        <f>O233</f>
        <v>5.5791979E-3</v>
      </c>
      <c r="E246" s="85"/>
      <c r="L246" s="62"/>
      <c r="N246" s="62"/>
      <c r="O246" s="64"/>
    </row>
    <row r="247" spans="1:19" ht="13.5" thickBot="1" x14ac:dyDescent="0.25">
      <c r="A247" s="93" t="str">
        <f t="shared" si="48"/>
        <v xml:space="preserve">BLANK_Human___1_____X_Inj EPA_062220_5uM_set2 </v>
      </c>
      <c r="B247" s="95">
        <f t="shared" si="49"/>
        <v>267.32</v>
      </c>
      <c r="C247" s="94">
        <f t="shared" si="50"/>
        <v>49773.468999999997</v>
      </c>
      <c r="D247" s="95">
        <f t="shared" si="50"/>
        <v>5.3707327000000003E-3</v>
      </c>
      <c r="E247" s="96">
        <f>AVERAGE(D246:D247)</f>
        <v>5.4749653000000006E-3</v>
      </c>
      <c r="L247" s="62"/>
      <c r="N247" s="62"/>
      <c r="O247" s="64"/>
    </row>
    <row r="252" spans="1:19" ht="13.5" thickBot="1" x14ac:dyDescent="0.25">
      <c r="A252" s="65" t="s">
        <v>53</v>
      </c>
      <c r="B252" s="66" t="s">
        <v>54</v>
      </c>
      <c r="C252" s="66" t="s">
        <v>55</v>
      </c>
      <c r="D252" s="67" t="s">
        <v>56</v>
      </c>
      <c r="E252" s="65" t="s">
        <v>57</v>
      </c>
      <c r="F252" s="65" t="s">
        <v>58</v>
      </c>
      <c r="G252" s="65" t="s">
        <v>59</v>
      </c>
      <c r="H252" s="65" t="s">
        <v>60</v>
      </c>
      <c r="I252" s="65" t="s">
        <v>61</v>
      </c>
      <c r="J252" s="65" t="s">
        <v>62</v>
      </c>
      <c r="K252" s="65" t="s">
        <v>63</v>
      </c>
      <c r="L252" s="66" t="s">
        <v>64</v>
      </c>
      <c r="M252" s="68" t="s">
        <v>65</v>
      </c>
      <c r="N252" s="66" t="s">
        <v>66</v>
      </c>
      <c r="O252" s="69" t="s">
        <v>67</v>
      </c>
      <c r="P252" s="65" t="s">
        <v>68</v>
      </c>
      <c r="Q252" s="65" t="s">
        <v>69</v>
      </c>
      <c r="R252" s="65" t="s">
        <v>70</v>
      </c>
      <c r="S252" s="65" t="s">
        <v>71</v>
      </c>
    </row>
    <row r="253" spans="1:19" x14ac:dyDescent="0.2">
      <c r="A253" s="61" t="s">
        <v>281</v>
      </c>
      <c r="F253" s="70">
        <v>0.4105787037037037</v>
      </c>
      <c r="G253" s="61" t="s">
        <v>41</v>
      </c>
      <c r="H253" s="61">
        <v>1</v>
      </c>
      <c r="I253" s="61">
        <v>0.65</v>
      </c>
      <c r="J253" s="61" t="s">
        <v>106</v>
      </c>
      <c r="K253" s="61" t="s">
        <v>74</v>
      </c>
      <c r="L253" s="61">
        <v>72692.125</v>
      </c>
      <c r="M253" s="61">
        <v>1</v>
      </c>
      <c r="N253" s="61">
        <v>33286.449000000001</v>
      </c>
      <c r="O253" s="61">
        <v>2.1838353800000001</v>
      </c>
      <c r="P253" s="61">
        <v>0.61</v>
      </c>
    </row>
    <row r="254" spans="1:19" x14ac:dyDescent="0.2">
      <c r="A254" s="61" t="s">
        <v>282</v>
      </c>
      <c r="F254" s="70">
        <v>0.41253472222222221</v>
      </c>
      <c r="G254" s="61" t="s">
        <v>41</v>
      </c>
      <c r="H254" s="61">
        <v>1</v>
      </c>
      <c r="I254" s="61">
        <v>0.65</v>
      </c>
      <c r="J254" s="61" t="s">
        <v>106</v>
      </c>
      <c r="K254" s="61" t="s">
        <v>74</v>
      </c>
      <c r="L254" s="61">
        <v>69585.991999999998</v>
      </c>
      <c r="M254" s="61">
        <v>1</v>
      </c>
      <c r="N254" s="61">
        <v>29238.168000000001</v>
      </c>
      <c r="O254" s="61">
        <v>2.3799710023</v>
      </c>
      <c r="P254" s="61">
        <v>0.61</v>
      </c>
    </row>
    <row r="255" spans="1:19" x14ac:dyDescent="0.2">
      <c r="A255" s="61" t="s">
        <v>283</v>
      </c>
      <c r="F255" s="70">
        <v>0.41450231481481481</v>
      </c>
      <c r="G255" s="61" t="s">
        <v>41</v>
      </c>
      <c r="H255" s="61">
        <v>1</v>
      </c>
      <c r="I255" s="61">
        <v>0.65</v>
      </c>
      <c r="J255" s="61" t="s">
        <v>106</v>
      </c>
      <c r="K255" s="61" t="s">
        <v>74</v>
      </c>
      <c r="L255" s="61">
        <v>69245.047000000006</v>
      </c>
      <c r="M255" s="61">
        <v>1</v>
      </c>
      <c r="N255" s="61">
        <v>30742.508000000002</v>
      </c>
      <c r="O255" s="61">
        <v>2.2524202319</v>
      </c>
      <c r="P255" s="61">
        <v>0.61</v>
      </c>
    </row>
    <row r="256" spans="1:19" x14ac:dyDescent="0.2">
      <c r="A256" s="61" t="s">
        <v>284</v>
      </c>
      <c r="F256" s="70">
        <v>0.41646990740740741</v>
      </c>
      <c r="G256" s="61" t="s">
        <v>41</v>
      </c>
      <c r="H256" s="61">
        <v>1</v>
      </c>
      <c r="I256" s="61">
        <v>0.65</v>
      </c>
      <c r="J256" s="61" t="s">
        <v>106</v>
      </c>
      <c r="K256" s="61" t="s">
        <v>74</v>
      </c>
      <c r="L256" s="61">
        <v>89014.312999999995</v>
      </c>
      <c r="M256" s="61">
        <v>1</v>
      </c>
      <c r="N256" s="61">
        <v>47713.464999999997</v>
      </c>
      <c r="O256" s="61">
        <v>1.8656015236000001</v>
      </c>
      <c r="P256" s="61">
        <v>0.61</v>
      </c>
    </row>
    <row r="257" spans="1:19" x14ac:dyDescent="0.2">
      <c r="A257" s="61" t="s">
        <v>285</v>
      </c>
      <c r="F257" s="70">
        <v>0.40075231481481483</v>
      </c>
      <c r="G257" s="61" t="s">
        <v>41</v>
      </c>
      <c r="H257" s="61">
        <v>1</v>
      </c>
      <c r="I257" s="61">
        <v>0.65</v>
      </c>
      <c r="J257" s="61" t="s">
        <v>106</v>
      </c>
      <c r="K257" s="61" t="s">
        <v>74</v>
      </c>
      <c r="L257" s="61">
        <v>59435.461000000003</v>
      </c>
      <c r="M257" s="61">
        <v>1</v>
      </c>
      <c r="N257" s="61">
        <v>50999.616999999998</v>
      </c>
      <c r="O257" s="61">
        <v>1.1654099481</v>
      </c>
      <c r="P257" s="61">
        <v>0.61</v>
      </c>
    </row>
    <row r="258" spans="1:19" x14ac:dyDescent="0.2">
      <c r="A258" s="61" t="s">
        <v>286</v>
      </c>
      <c r="F258" s="70">
        <v>0.40271990740740743</v>
      </c>
      <c r="G258" s="61" t="s">
        <v>41</v>
      </c>
      <c r="H258" s="61">
        <v>1</v>
      </c>
      <c r="I258" s="61">
        <v>0.65</v>
      </c>
      <c r="J258" s="61" t="s">
        <v>106</v>
      </c>
      <c r="K258" s="61" t="s">
        <v>74</v>
      </c>
      <c r="L258" s="61">
        <v>117683.492</v>
      </c>
      <c r="M258" s="61">
        <v>1</v>
      </c>
      <c r="N258" s="61">
        <v>50397.762000000002</v>
      </c>
      <c r="O258" s="61">
        <v>2.3350936098999999</v>
      </c>
      <c r="P258" s="61">
        <v>0.61</v>
      </c>
    </row>
    <row r="259" spans="1:19" x14ac:dyDescent="0.2">
      <c r="A259" s="61" t="s">
        <v>287</v>
      </c>
      <c r="F259" s="70">
        <v>0.40467592592592588</v>
      </c>
      <c r="G259" s="61" t="s">
        <v>41</v>
      </c>
      <c r="H259" s="61">
        <v>1</v>
      </c>
      <c r="I259" s="61">
        <v>0.65</v>
      </c>
      <c r="J259" s="61" t="s">
        <v>106</v>
      </c>
      <c r="K259" s="61" t="s">
        <v>74</v>
      </c>
      <c r="L259" s="61">
        <v>92373.437999999995</v>
      </c>
      <c r="M259" s="61">
        <v>1</v>
      </c>
      <c r="N259" s="61">
        <v>30874.548999999999</v>
      </c>
      <c r="O259" s="61">
        <v>2.9918959464000001</v>
      </c>
      <c r="P259" s="61">
        <v>0.61</v>
      </c>
    </row>
    <row r="260" spans="1:19" x14ac:dyDescent="0.2">
      <c r="A260" s="61" t="s">
        <v>288</v>
      </c>
      <c r="F260" s="70">
        <v>0.40664351851851849</v>
      </c>
      <c r="G260" s="61" t="s">
        <v>41</v>
      </c>
      <c r="H260" s="61">
        <v>1</v>
      </c>
      <c r="I260" s="61">
        <v>0.65</v>
      </c>
      <c r="J260" s="61" t="s">
        <v>106</v>
      </c>
      <c r="K260" s="61" t="s">
        <v>74</v>
      </c>
      <c r="L260" s="61">
        <v>96680.312999999995</v>
      </c>
      <c r="M260" s="61">
        <v>1</v>
      </c>
      <c r="N260" s="61">
        <v>32672.938999999998</v>
      </c>
      <c r="O260" s="61">
        <v>2.9590332537999999</v>
      </c>
      <c r="P260" s="61">
        <v>0.61</v>
      </c>
    </row>
    <row r="261" spans="1:19" x14ac:dyDescent="0.2">
      <c r="A261" s="61" t="s">
        <v>102</v>
      </c>
      <c r="F261" s="70">
        <v>7.0289351851851853E-2</v>
      </c>
      <c r="G261" s="61" t="s">
        <v>41</v>
      </c>
      <c r="H261" s="61">
        <v>1</v>
      </c>
      <c r="I261" s="61">
        <v>0.65</v>
      </c>
      <c r="J261" s="61" t="s">
        <v>106</v>
      </c>
      <c r="K261" s="61" t="s">
        <v>74</v>
      </c>
      <c r="L261" s="61">
        <v>1095.1110000000001</v>
      </c>
      <c r="M261" s="61">
        <v>1</v>
      </c>
      <c r="N261" s="61">
        <v>21195.699000000001</v>
      </c>
      <c r="O261" s="61">
        <v>5.1666661199999998E-2</v>
      </c>
      <c r="P261" s="61">
        <v>0.61</v>
      </c>
      <c r="R261" s="97"/>
      <c r="S261" s="97"/>
    </row>
    <row r="262" spans="1:19" x14ac:dyDescent="0.2">
      <c r="A262" s="61" t="s">
        <v>103</v>
      </c>
      <c r="F262" s="70">
        <v>6.8333333333333343E-2</v>
      </c>
      <c r="G262" s="61" t="s">
        <v>41</v>
      </c>
      <c r="H262" s="61">
        <v>1</v>
      </c>
      <c r="I262" s="61">
        <v>0.65</v>
      </c>
      <c r="J262" s="61" t="s">
        <v>106</v>
      </c>
      <c r="K262" s="61" t="s">
        <v>74</v>
      </c>
      <c r="L262" s="61">
        <v>854.14</v>
      </c>
      <c r="M262" s="61">
        <v>1</v>
      </c>
      <c r="N262" s="61">
        <v>49773.468999999997</v>
      </c>
      <c r="O262" s="61">
        <v>1.71605479E-2</v>
      </c>
      <c r="P262" s="61">
        <v>0.61</v>
      </c>
      <c r="R262" s="97"/>
      <c r="S262" s="97"/>
    </row>
    <row r="263" spans="1:19" x14ac:dyDescent="0.2">
      <c r="B263" s="62"/>
      <c r="C263" s="62"/>
      <c r="D263" s="63"/>
      <c r="L263" s="62"/>
      <c r="N263" s="62"/>
      <c r="O263" s="64"/>
    </row>
    <row r="264" spans="1:19" ht="13.5" thickBot="1" x14ac:dyDescent="0.25">
      <c r="B264" s="62"/>
      <c r="C264" s="62"/>
      <c r="D264" s="63"/>
      <c r="L264" s="62"/>
      <c r="N264" s="62"/>
      <c r="O264" s="64"/>
    </row>
    <row r="265" spans="1:19" ht="13.5" thickBot="1" x14ac:dyDescent="0.25">
      <c r="A265" s="71" t="str">
        <f>A252</f>
        <v>SampleName</v>
      </c>
      <c r="B265" s="72" t="str">
        <f>L252</f>
        <v>Area</v>
      </c>
      <c r="C265" s="72" t="str">
        <f>N252</f>
        <v>ISTD Area</v>
      </c>
      <c r="D265" s="73" t="str">
        <f>O252</f>
        <v>ISTDResponseRatio</v>
      </c>
      <c r="E265" s="74" t="s">
        <v>47</v>
      </c>
      <c r="F265" s="74" t="s">
        <v>48</v>
      </c>
      <c r="G265" s="75" t="s">
        <v>49</v>
      </c>
      <c r="L265" s="62"/>
      <c r="N265" s="62"/>
      <c r="O265" s="64"/>
    </row>
    <row r="266" spans="1:19" ht="13.5" thickBot="1" x14ac:dyDescent="0.25">
      <c r="A266" s="76" t="str">
        <f t="shared" ref="A266:A275" si="54">A253</f>
        <v xml:space="preserve">DTXSID5023796_Human_Ref Plasma__1_____XP1-A10_Inj EPA_061820_10uM_154  </v>
      </c>
      <c r="B266" s="77">
        <f t="shared" ref="B266:B275" si="55">L253</f>
        <v>72692.125</v>
      </c>
      <c r="C266" s="77">
        <f t="shared" ref="C266:D275" si="56">N253</f>
        <v>33286.449000000001</v>
      </c>
      <c r="D266" s="78">
        <f t="shared" si="56"/>
        <v>2.1838353800000001</v>
      </c>
      <c r="E266" s="79">
        <f>D266-$E$26</f>
        <v>2.1838127696500003</v>
      </c>
      <c r="F266" s="80">
        <f>AVERAGE($E$17:$E$20)/E270</f>
        <v>5.0953976172116695</v>
      </c>
      <c r="G266" s="81">
        <f>(F266-1+$G$24)/$G$24</f>
        <v>9.7136119515141903</v>
      </c>
      <c r="L266" s="62"/>
      <c r="N266" s="62"/>
      <c r="O266" s="64"/>
    </row>
    <row r="267" spans="1:19" ht="13.5" thickBot="1" x14ac:dyDescent="0.25">
      <c r="A267" s="82" t="str">
        <f t="shared" si="54"/>
        <v xml:space="preserve">DTXSID5023796_Human_Ref Plasma__2_____XP1-B10_Inj EPA_061820_10uM_155  </v>
      </c>
      <c r="B267" s="83">
        <f t="shared" si="55"/>
        <v>69585.991999999998</v>
      </c>
      <c r="C267" s="83">
        <f t="shared" si="56"/>
        <v>29238.168000000001</v>
      </c>
      <c r="D267" s="84">
        <f t="shared" si="56"/>
        <v>2.3799710023</v>
      </c>
      <c r="E267" s="85">
        <f t="shared" ref="E267:E273" si="57">D267-$E$26</f>
        <v>2.3799483919500002</v>
      </c>
      <c r="F267" s="86">
        <f t="shared" ref="F267:F269" si="58">AVERAGE($E$17:$E$20)/E271</f>
        <v>2.5430112681988493</v>
      </c>
      <c r="G267" s="81">
        <f t="shared" ref="G267:G269" si="59">(F267-1+$G$24)/$G$24</f>
        <v>4.2830026982954248</v>
      </c>
      <c r="L267" s="62"/>
      <c r="N267" s="62"/>
      <c r="O267" s="64"/>
    </row>
    <row r="268" spans="1:19" ht="13.5" thickBot="1" x14ac:dyDescent="0.25">
      <c r="A268" s="82" t="str">
        <f t="shared" si="54"/>
        <v xml:space="preserve">DTXSID5023796_Human_Ref Plasma__3_____XP1-A6_Inj EPA_061820_10uM_156  </v>
      </c>
      <c r="B268" s="83">
        <f t="shared" si="55"/>
        <v>69245.047000000006</v>
      </c>
      <c r="C268" s="83">
        <f t="shared" si="56"/>
        <v>30742.508000000002</v>
      </c>
      <c r="D268" s="84">
        <f t="shared" si="56"/>
        <v>2.2524202319</v>
      </c>
      <c r="E268" s="85">
        <f t="shared" si="57"/>
        <v>2.2523976215500001</v>
      </c>
      <c r="F268" s="86">
        <f t="shared" si="58"/>
        <v>1.9847470788117492</v>
      </c>
      <c r="G268" s="81">
        <f t="shared" si="59"/>
        <v>3.0952065506632964</v>
      </c>
      <c r="L268" s="62"/>
      <c r="N268" s="62"/>
      <c r="O268" s="64"/>
    </row>
    <row r="269" spans="1:19" ht="13.5" thickBot="1" x14ac:dyDescent="0.25">
      <c r="A269" s="82" t="str">
        <f t="shared" si="54"/>
        <v xml:space="preserve">DTXSID5023796_Human_Ref Plasma__4_____XP1F15_Inj EPA_061820_10uM_157  </v>
      </c>
      <c r="B269" s="83">
        <f t="shared" si="55"/>
        <v>89014.312999999995</v>
      </c>
      <c r="C269" s="83">
        <f t="shared" si="56"/>
        <v>47713.464999999997</v>
      </c>
      <c r="D269" s="84">
        <f t="shared" si="56"/>
        <v>1.8656015236000001</v>
      </c>
      <c r="E269" s="85">
        <f t="shared" si="57"/>
        <v>1.86557891325</v>
      </c>
      <c r="F269" s="87">
        <f t="shared" si="58"/>
        <v>2.0067896264734539</v>
      </c>
      <c r="G269" s="81">
        <f t="shared" si="59"/>
        <v>3.1421055882413915</v>
      </c>
      <c r="L269" s="62"/>
      <c r="N269" s="62"/>
      <c r="O269" s="64"/>
    </row>
    <row r="270" spans="1:19" ht="13.5" thickBot="1" x14ac:dyDescent="0.25">
      <c r="A270" s="82" t="str">
        <f t="shared" si="54"/>
        <v xml:space="preserve">DTXSID5023796_Human_Plasma__1_____XP1-A10_Inj EPA_061820_10uM_149  </v>
      </c>
      <c r="B270" s="83">
        <f t="shared" si="55"/>
        <v>59435.461000000003</v>
      </c>
      <c r="C270" s="83">
        <f t="shared" si="56"/>
        <v>50999.616999999998</v>
      </c>
      <c r="D270" s="84">
        <f>O257</f>
        <v>1.1654099481</v>
      </c>
      <c r="E270" s="85">
        <f t="shared" si="57"/>
        <v>1.1653873377499999</v>
      </c>
      <c r="F270" s="88" t="s">
        <v>50</v>
      </c>
      <c r="G270" s="89" t="s">
        <v>50</v>
      </c>
      <c r="L270" s="62"/>
      <c r="N270" s="62"/>
      <c r="O270" s="64"/>
    </row>
    <row r="271" spans="1:19" ht="13.5" thickBot="1" x14ac:dyDescent="0.25">
      <c r="A271" s="82" t="str">
        <f t="shared" si="54"/>
        <v xml:space="preserve">DTXSID5023796_Human_Plasma__2_____XP1-B10_Inj EPA_061820_10uM_150  </v>
      </c>
      <c r="B271" s="83">
        <f t="shared" si="55"/>
        <v>117683.492</v>
      </c>
      <c r="C271" s="83">
        <f t="shared" si="56"/>
        <v>50397.762000000002</v>
      </c>
      <c r="D271" s="84">
        <f t="shared" si="56"/>
        <v>2.3350936098999999</v>
      </c>
      <c r="E271" s="85">
        <f t="shared" si="57"/>
        <v>2.3350709995500001</v>
      </c>
      <c r="F271" s="90">
        <f>AVERAGE(F266:F269)</f>
        <v>2.9074863976739302</v>
      </c>
      <c r="G271" s="91">
        <f>AVERAGE(G266, G268:G269)</f>
        <v>5.3169746968062936</v>
      </c>
      <c r="L271" s="62"/>
      <c r="N271" s="62"/>
      <c r="O271" s="64"/>
    </row>
    <row r="272" spans="1:19" ht="13.5" thickBot="1" x14ac:dyDescent="0.25">
      <c r="A272" s="82" t="str">
        <f t="shared" si="54"/>
        <v xml:space="preserve">DTXSID5023796_Human_Plasma__3_____XP1-A6_Inj EPA_061820_10uM_151  </v>
      </c>
      <c r="B272" s="83">
        <f t="shared" si="55"/>
        <v>92373.437999999995</v>
      </c>
      <c r="C272" s="83">
        <f t="shared" si="56"/>
        <v>30874.548999999999</v>
      </c>
      <c r="D272" s="84">
        <f t="shared" si="56"/>
        <v>2.9918959464000001</v>
      </c>
      <c r="E272" s="85">
        <f t="shared" si="57"/>
        <v>2.9918733360500003</v>
      </c>
      <c r="L272" s="62"/>
      <c r="N272" s="62"/>
      <c r="O272" s="64"/>
    </row>
    <row r="273" spans="1:19" ht="13.5" thickBot="1" x14ac:dyDescent="0.25">
      <c r="A273" s="82" t="str">
        <f t="shared" si="54"/>
        <v xml:space="preserve">DTXSID5023796_Human_Plasma__4_____XP1F15_Inj EPA_061820_10uM_152  </v>
      </c>
      <c r="B273" s="83">
        <f t="shared" si="55"/>
        <v>96680.312999999995</v>
      </c>
      <c r="C273" s="83">
        <f t="shared" si="56"/>
        <v>32672.938999999998</v>
      </c>
      <c r="D273" s="84">
        <f t="shared" si="56"/>
        <v>2.9590332537999999</v>
      </c>
      <c r="E273" s="85">
        <f t="shared" si="57"/>
        <v>2.9590106434500001</v>
      </c>
      <c r="F273" s="88" t="s">
        <v>51</v>
      </c>
      <c r="G273" s="75">
        <v>0.47</v>
      </c>
      <c r="L273" s="62"/>
      <c r="N273" s="62"/>
      <c r="O273" s="64"/>
    </row>
    <row r="274" spans="1:19" x14ac:dyDescent="0.2">
      <c r="A274" s="82" t="str">
        <f t="shared" si="54"/>
        <v>BLANK_Human___1_____X_Inj EPA_062220_5uM_set2</v>
      </c>
      <c r="B274" s="84">
        <f>L261</f>
        <v>1095.1110000000001</v>
      </c>
      <c r="C274" s="83">
        <f t="shared" si="56"/>
        <v>21195.699000000001</v>
      </c>
      <c r="D274" s="84">
        <f>O261</f>
        <v>5.1666661199999998E-2</v>
      </c>
      <c r="E274" s="85"/>
      <c r="L274" s="62"/>
      <c r="N274" s="62"/>
      <c r="O274" s="64"/>
    </row>
    <row r="275" spans="1:19" ht="13.5" thickBot="1" x14ac:dyDescent="0.25">
      <c r="A275" s="93" t="str">
        <f t="shared" si="54"/>
        <v xml:space="preserve">BLANK_Human___1_____X_Inj EPA_062220_5uM_set2 </v>
      </c>
      <c r="B275" s="95">
        <f t="shared" si="55"/>
        <v>854.14</v>
      </c>
      <c r="C275" s="94">
        <f t="shared" si="56"/>
        <v>49773.468999999997</v>
      </c>
      <c r="D275" s="95">
        <f t="shared" si="56"/>
        <v>1.71605479E-2</v>
      </c>
      <c r="E275" s="96">
        <f>AVERAGE(D274:D275)</f>
        <v>3.4413604549999997E-2</v>
      </c>
      <c r="L275" s="62"/>
      <c r="N275" s="62"/>
      <c r="O275" s="64"/>
    </row>
    <row r="280" spans="1:19" ht="13.5" thickBot="1" x14ac:dyDescent="0.25">
      <c r="A280" s="65" t="s">
        <v>53</v>
      </c>
      <c r="B280" s="66" t="s">
        <v>54</v>
      </c>
      <c r="C280" s="66" t="s">
        <v>55</v>
      </c>
      <c r="D280" s="67" t="s">
        <v>56</v>
      </c>
      <c r="E280" s="65" t="s">
        <v>57</v>
      </c>
      <c r="F280" s="65" t="s">
        <v>58</v>
      </c>
      <c r="G280" s="65" t="s">
        <v>59</v>
      </c>
      <c r="H280" s="65" t="s">
        <v>60</v>
      </c>
      <c r="I280" s="65" t="s">
        <v>61</v>
      </c>
      <c r="J280" s="65" t="s">
        <v>62</v>
      </c>
      <c r="K280" s="65" t="s">
        <v>63</v>
      </c>
      <c r="L280" s="66" t="s">
        <v>64</v>
      </c>
      <c r="M280" s="68" t="s">
        <v>65</v>
      </c>
      <c r="N280" s="66" t="s">
        <v>66</v>
      </c>
      <c r="O280" s="69" t="s">
        <v>67</v>
      </c>
      <c r="P280" s="65" t="s">
        <v>68</v>
      </c>
      <c r="Q280" s="65" t="s">
        <v>69</v>
      </c>
      <c r="R280" s="65" t="s">
        <v>70</v>
      </c>
      <c r="S280" s="65" t="s">
        <v>71</v>
      </c>
    </row>
    <row r="281" spans="1:19" x14ac:dyDescent="0.2">
      <c r="A281" s="61" t="s">
        <v>338</v>
      </c>
      <c r="F281" s="70">
        <v>0.45378472222222221</v>
      </c>
      <c r="G281" s="61" t="s">
        <v>42</v>
      </c>
      <c r="H281" s="61">
        <v>1</v>
      </c>
      <c r="I281" s="61">
        <v>0.65</v>
      </c>
      <c r="J281" s="61" t="s">
        <v>107</v>
      </c>
      <c r="K281" s="61" t="s">
        <v>74</v>
      </c>
      <c r="L281" s="61">
        <v>18326.849999999999</v>
      </c>
      <c r="M281" s="61">
        <v>1</v>
      </c>
      <c r="N281" s="61">
        <v>33319.976999999999</v>
      </c>
      <c r="O281" s="61">
        <v>0.55002588990000001</v>
      </c>
      <c r="P281" s="61">
        <v>1.1000000000000001</v>
      </c>
    </row>
    <row r="282" spans="1:19" x14ac:dyDescent="0.2">
      <c r="A282" s="61" t="s">
        <v>339</v>
      </c>
      <c r="F282" s="70">
        <v>0.45575231481481482</v>
      </c>
      <c r="G282" s="61" t="s">
        <v>42</v>
      </c>
      <c r="H282" s="61">
        <v>1</v>
      </c>
      <c r="I282" s="61">
        <v>0.65</v>
      </c>
      <c r="J282" s="61" t="s">
        <v>107</v>
      </c>
      <c r="K282" s="61" t="s">
        <v>74</v>
      </c>
      <c r="L282" s="61">
        <v>21892.493999999999</v>
      </c>
      <c r="M282" s="61">
        <v>1</v>
      </c>
      <c r="N282" s="61">
        <v>35919.559000000001</v>
      </c>
      <c r="O282" s="61">
        <v>0.60948671450000003</v>
      </c>
      <c r="P282" s="61">
        <v>1.1000000000000001</v>
      </c>
    </row>
    <row r="283" spans="1:19" x14ac:dyDescent="0.2">
      <c r="A283" s="61" t="s">
        <v>340</v>
      </c>
      <c r="F283" s="70">
        <v>0.45770833333333333</v>
      </c>
      <c r="G283" s="61" t="s">
        <v>42</v>
      </c>
      <c r="H283" s="61">
        <v>1</v>
      </c>
      <c r="I283" s="61">
        <v>0.65</v>
      </c>
      <c r="J283" s="61" t="s">
        <v>107</v>
      </c>
      <c r="K283" s="61" t="s">
        <v>74</v>
      </c>
      <c r="L283" s="61">
        <v>14543.731</v>
      </c>
      <c r="M283" s="61">
        <v>1</v>
      </c>
      <c r="N283" s="61">
        <v>26140.563999999998</v>
      </c>
      <c r="O283" s="61">
        <v>0.55636638140000005</v>
      </c>
      <c r="P283" s="61">
        <v>1.1000000000000001</v>
      </c>
    </row>
    <row r="284" spans="1:19" x14ac:dyDescent="0.2">
      <c r="A284" s="61" t="s">
        <v>341</v>
      </c>
      <c r="F284" s="70">
        <v>0.45967592592592593</v>
      </c>
      <c r="G284" s="61" t="s">
        <v>42</v>
      </c>
      <c r="H284" s="61">
        <v>1</v>
      </c>
      <c r="I284" s="61">
        <v>0.65</v>
      </c>
      <c r="J284" s="61" t="s">
        <v>107</v>
      </c>
      <c r="K284" s="61" t="s">
        <v>74</v>
      </c>
      <c r="L284" s="61">
        <v>20487.625</v>
      </c>
      <c r="M284" s="61">
        <v>1</v>
      </c>
      <c r="N284" s="61">
        <v>29704.474999999999</v>
      </c>
      <c r="O284" s="61">
        <v>0.68971510179999995</v>
      </c>
      <c r="P284" s="61">
        <v>1.1000000000000001</v>
      </c>
    </row>
    <row r="285" spans="1:19" x14ac:dyDescent="0.2">
      <c r="A285" s="61" t="s">
        <v>342</v>
      </c>
      <c r="F285" s="70">
        <v>0.44395833333333329</v>
      </c>
      <c r="G285" s="61" t="s">
        <v>42</v>
      </c>
      <c r="H285" s="61">
        <v>1</v>
      </c>
      <c r="I285" s="61">
        <v>0.65</v>
      </c>
      <c r="J285" s="61" t="s">
        <v>107</v>
      </c>
      <c r="K285" s="61" t="s">
        <v>74</v>
      </c>
      <c r="L285" s="61">
        <v>29725.993999999999</v>
      </c>
      <c r="M285" s="61">
        <v>1</v>
      </c>
      <c r="N285" s="61">
        <v>49774.565999999999</v>
      </c>
      <c r="O285" s="61">
        <v>0.59721252010000003</v>
      </c>
      <c r="P285" s="61">
        <v>1.1000000000000001</v>
      </c>
    </row>
    <row r="286" spans="1:19" x14ac:dyDescent="0.2">
      <c r="A286" s="61" t="s">
        <v>343</v>
      </c>
      <c r="F286" s="70">
        <v>0.44592592592592589</v>
      </c>
      <c r="G286" s="61" t="s">
        <v>42</v>
      </c>
      <c r="H286" s="61">
        <v>1</v>
      </c>
      <c r="I286" s="61">
        <v>0.65</v>
      </c>
      <c r="J286" s="61" t="s">
        <v>107</v>
      </c>
      <c r="K286" s="61" t="s">
        <v>74</v>
      </c>
      <c r="L286" s="61">
        <v>41470.461000000003</v>
      </c>
      <c r="M286" s="61">
        <v>1</v>
      </c>
      <c r="N286" s="61">
        <v>48466.266000000003</v>
      </c>
      <c r="O286" s="61">
        <v>0.85565620009999999</v>
      </c>
      <c r="P286" s="61">
        <v>1.1000000000000001</v>
      </c>
    </row>
    <row r="287" spans="1:19" x14ac:dyDescent="0.2">
      <c r="A287" s="61" t="s">
        <v>344</v>
      </c>
      <c r="F287" s="70">
        <v>0.4478935185185185</v>
      </c>
      <c r="G287" s="61" t="s">
        <v>42</v>
      </c>
      <c r="H287" s="61">
        <v>1</v>
      </c>
      <c r="I287" s="61">
        <v>0.65</v>
      </c>
      <c r="J287" s="61" t="s">
        <v>107</v>
      </c>
      <c r="K287" s="61" t="s">
        <v>74</v>
      </c>
      <c r="L287" s="61">
        <v>33999.684000000001</v>
      </c>
      <c r="M287" s="61">
        <v>1</v>
      </c>
      <c r="N287" s="61">
        <v>46206.218999999997</v>
      </c>
      <c r="O287" s="61">
        <v>0.73582484640000001</v>
      </c>
      <c r="P287" s="61">
        <v>1.1000000000000001</v>
      </c>
    </row>
    <row r="288" spans="1:19" x14ac:dyDescent="0.2">
      <c r="A288" s="61" t="s">
        <v>345</v>
      </c>
      <c r="F288" s="70">
        <v>0.44981481481481483</v>
      </c>
      <c r="G288" s="61" t="s">
        <v>42</v>
      </c>
      <c r="H288" s="61">
        <v>1</v>
      </c>
      <c r="I288" s="61">
        <v>0.65</v>
      </c>
      <c r="J288" s="61" t="s">
        <v>107</v>
      </c>
      <c r="K288" s="61" t="s">
        <v>74</v>
      </c>
      <c r="L288" s="61">
        <v>20317.583999999999</v>
      </c>
      <c r="M288" s="61">
        <v>1</v>
      </c>
      <c r="N288" s="61">
        <v>45717.612999999998</v>
      </c>
      <c r="O288" s="61">
        <v>0.44441480350000001</v>
      </c>
      <c r="P288" s="61">
        <v>1.1000000000000001</v>
      </c>
    </row>
    <row r="289" spans="1:19" x14ac:dyDescent="0.2">
      <c r="A289" s="61" t="s">
        <v>102</v>
      </c>
      <c r="F289" s="70">
        <v>7.0289351851851853E-2</v>
      </c>
      <c r="G289" s="61" t="s">
        <v>42</v>
      </c>
      <c r="H289" s="61">
        <v>1</v>
      </c>
      <c r="I289" s="61">
        <v>0.65</v>
      </c>
      <c r="J289" s="61" t="s">
        <v>107</v>
      </c>
      <c r="K289" s="61" t="s">
        <v>74</v>
      </c>
      <c r="L289" s="61">
        <v>7.2999999999999995E-2</v>
      </c>
      <c r="M289" s="61">
        <v>1</v>
      </c>
      <c r="N289" s="61">
        <v>21195.699000000001</v>
      </c>
      <c r="O289" s="61">
        <v>3.4441000000000002E-6</v>
      </c>
      <c r="P289" s="61">
        <v>1.1000000000000001</v>
      </c>
      <c r="R289" s="97"/>
      <c r="S289" s="97"/>
    </row>
    <row r="290" spans="1:19" x14ac:dyDescent="0.2">
      <c r="A290" s="61" t="s">
        <v>103</v>
      </c>
      <c r="F290" s="70">
        <v>6.8333333333333343E-2</v>
      </c>
      <c r="G290" s="61" t="s">
        <v>42</v>
      </c>
      <c r="H290" s="61">
        <v>1</v>
      </c>
      <c r="I290" s="61">
        <v>0.65</v>
      </c>
      <c r="J290" s="61" t="s">
        <v>107</v>
      </c>
      <c r="K290" s="61" t="s">
        <v>74</v>
      </c>
      <c r="L290" s="61">
        <v>0.91900000000000004</v>
      </c>
      <c r="M290" s="61">
        <v>1</v>
      </c>
      <c r="N290" s="61">
        <v>49773.468999999997</v>
      </c>
      <c r="O290" s="61">
        <v>1.8463700000000001E-5</v>
      </c>
      <c r="P290" s="61">
        <v>1.1000000000000001</v>
      </c>
      <c r="R290" s="97"/>
      <c r="S290" s="97"/>
    </row>
    <row r="291" spans="1:19" x14ac:dyDescent="0.2">
      <c r="B291" s="62"/>
      <c r="C291" s="62"/>
      <c r="D291" s="63"/>
      <c r="L291" s="62"/>
      <c r="N291" s="62"/>
      <c r="O291" s="64"/>
    </row>
    <row r="292" spans="1:19" ht="13.5" thickBot="1" x14ac:dyDescent="0.25">
      <c r="B292" s="62"/>
      <c r="C292" s="62"/>
      <c r="D292" s="63"/>
      <c r="L292" s="62"/>
      <c r="N292" s="62"/>
      <c r="O292" s="64"/>
    </row>
    <row r="293" spans="1:19" ht="13.5" thickBot="1" x14ac:dyDescent="0.25">
      <c r="A293" s="71" t="str">
        <f>A280</f>
        <v>SampleName</v>
      </c>
      <c r="B293" s="72" t="str">
        <f>L280</f>
        <v>Area</v>
      </c>
      <c r="C293" s="72" t="str">
        <f>N280</f>
        <v>ISTD Area</v>
      </c>
      <c r="D293" s="73" t="str">
        <f>O280</f>
        <v>ISTDResponseRatio</v>
      </c>
      <c r="E293" s="74" t="s">
        <v>47</v>
      </c>
      <c r="F293" s="74" t="s">
        <v>48</v>
      </c>
      <c r="G293" s="75" t="s">
        <v>49</v>
      </c>
      <c r="L293" s="62"/>
      <c r="N293" s="62"/>
      <c r="O293" s="64"/>
    </row>
    <row r="294" spans="1:19" ht="13.5" thickBot="1" x14ac:dyDescent="0.25">
      <c r="A294" s="76" t="str">
        <f t="shared" ref="A294:A303" si="60">A281</f>
        <v xml:space="preserve">DTXSID7042352_Human_Ref Plasma__1_____XP1-A10_Inj EPA_061820_10uM_176  </v>
      </c>
      <c r="B294" s="77">
        <f t="shared" ref="B294:B303" si="61">L281</f>
        <v>18326.849999999999</v>
      </c>
      <c r="C294" s="77">
        <f t="shared" ref="C294:D303" si="62">N281</f>
        <v>33319.976999999999</v>
      </c>
      <c r="D294" s="78">
        <f t="shared" si="62"/>
        <v>0.55002588990000001</v>
      </c>
      <c r="E294" s="79">
        <f>D294-$E$26</f>
        <v>0.55000327955000006</v>
      </c>
      <c r="F294" s="80">
        <f>AVERAGE($E$17:$E$20)/E298</f>
        <v>9.9434229663824283</v>
      </c>
      <c r="G294" s="81">
        <f>(F294-1+$G$24)/$G$24</f>
        <v>20.028559502941338</v>
      </c>
      <c r="L294" s="62"/>
      <c r="N294" s="62"/>
      <c r="O294" s="64"/>
    </row>
    <row r="295" spans="1:19" ht="13.5" thickBot="1" x14ac:dyDescent="0.25">
      <c r="A295" s="82" t="str">
        <f t="shared" si="60"/>
        <v xml:space="preserve">DTXSID7042352_Human_Ref Plasma__2_____XP1-B10_Inj EPA_061820_10uM_177  </v>
      </c>
      <c r="B295" s="83">
        <f t="shared" si="61"/>
        <v>21892.493999999999</v>
      </c>
      <c r="C295" s="83">
        <f t="shared" si="62"/>
        <v>35919.559000000001</v>
      </c>
      <c r="D295" s="84">
        <f t="shared" si="62"/>
        <v>0.60948671450000003</v>
      </c>
      <c r="E295" s="85">
        <f t="shared" ref="E295:E301" si="63">D295-$E$26</f>
        <v>0.60946410415000007</v>
      </c>
      <c r="F295" s="86">
        <f t="shared" ref="F295:F297" si="64">AVERAGE($E$17:$E$20)/E299</f>
        <v>6.9400172398970508</v>
      </c>
      <c r="G295" s="81">
        <f t="shared" ref="G295:G297" si="65">(F295-1+$G$24)/$G$24</f>
        <v>13.638334552972449</v>
      </c>
      <c r="L295" s="62"/>
      <c r="N295" s="62"/>
      <c r="O295" s="64"/>
    </row>
    <row r="296" spans="1:19" ht="13.5" thickBot="1" x14ac:dyDescent="0.25">
      <c r="A296" s="82" t="str">
        <f t="shared" si="60"/>
        <v xml:space="preserve">DTXSID7042352_Human_Ref Plasma__3_____XP1-A6_Inj EPA_061820_10uM_178  </v>
      </c>
      <c r="B296" s="83">
        <f t="shared" si="61"/>
        <v>14543.731</v>
      </c>
      <c r="C296" s="83">
        <f t="shared" si="62"/>
        <v>26140.563999999998</v>
      </c>
      <c r="D296" s="84">
        <f t="shared" si="62"/>
        <v>0.55636638140000005</v>
      </c>
      <c r="E296" s="85">
        <f t="shared" si="63"/>
        <v>0.5563437710500001</v>
      </c>
      <c r="F296" s="86">
        <f t="shared" si="64"/>
        <v>8.0702552574146935</v>
      </c>
      <c r="G296" s="81">
        <f t="shared" si="65"/>
        <v>16.04309629237169</v>
      </c>
      <c r="L296" s="62"/>
      <c r="N296" s="62"/>
      <c r="O296" s="64"/>
    </row>
    <row r="297" spans="1:19" ht="13.5" thickBot="1" x14ac:dyDescent="0.25">
      <c r="A297" s="82" t="str">
        <f t="shared" si="60"/>
        <v xml:space="preserve">DTXSID7042352_Human_Ref Plasma__4_____XP1F15_Inj EPA_061820_10uM_179  </v>
      </c>
      <c r="B297" s="83">
        <f t="shared" si="61"/>
        <v>20487.625</v>
      </c>
      <c r="C297" s="83">
        <f t="shared" si="62"/>
        <v>29704.474999999999</v>
      </c>
      <c r="D297" s="84">
        <f t="shared" si="62"/>
        <v>0.68971510179999995</v>
      </c>
      <c r="E297" s="85">
        <f t="shared" si="63"/>
        <v>0.68969249145</v>
      </c>
      <c r="F297" s="87">
        <f t="shared" si="64"/>
        <v>13.36232264074822</v>
      </c>
      <c r="G297" s="81">
        <f t="shared" si="65"/>
        <v>27.302814129251534</v>
      </c>
      <c r="L297" s="62"/>
      <c r="N297" s="62"/>
      <c r="O297" s="64"/>
    </row>
    <row r="298" spans="1:19" ht="13.5" thickBot="1" x14ac:dyDescent="0.25">
      <c r="A298" s="82" t="str">
        <f t="shared" si="60"/>
        <v xml:space="preserve">DTXSID7042352_Human_Plasma__1_____XP1-A10_Inj EPA_061820_10uM_171  </v>
      </c>
      <c r="B298" s="83">
        <f t="shared" si="61"/>
        <v>29725.993999999999</v>
      </c>
      <c r="C298" s="83">
        <f t="shared" si="62"/>
        <v>49774.565999999999</v>
      </c>
      <c r="D298" s="84">
        <f>O285</f>
        <v>0.59721252010000003</v>
      </c>
      <c r="E298" s="85">
        <f t="shared" si="63"/>
        <v>0.59718990975000008</v>
      </c>
      <c r="F298" s="88" t="s">
        <v>50</v>
      </c>
      <c r="G298" s="89" t="s">
        <v>50</v>
      </c>
      <c r="L298" s="62"/>
      <c r="N298" s="62"/>
      <c r="O298" s="64"/>
    </row>
    <row r="299" spans="1:19" ht="13.5" thickBot="1" x14ac:dyDescent="0.25">
      <c r="A299" s="82" t="str">
        <f t="shared" si="60"/>
        <v xml:space="preserve">DTXSID7042352_Human_Plasma__2_____XP1-B10_Inj EPA_061820_10uM_172  </v>
      </c>
      <c r="B299" s="83">
        <f t="shared" si="61"/>
        <v>41470.461000000003</v>
      </c>
      <c r="C299" s="83">
        <f t="shared" si="62"/>
        <v>48466.266000000003</v>
      </c>
      <c r="D299" s="84">
        <f t="shared" si="62"/>
        <v>0.85565620009999999</v>
      </c>
      <c r="E299" s="85">
        <f t="shared" si="63"/>
        <v>0.85563358975000003</v>
      </c>
      <c r="F299" s="90">
        <f>AVERAGE(F294:F297)</f>
        <v>9.5790045261105981</v>
      </c>
      <c r="G299" s="91">
        <f>AVERAGE(G294, G296:G297)</f>
        <v>21.124823308188187</v>
      </c>
      <c r="L299" s="62"/>
      <c r="N299" s="62"/>
      <c r="O299" s="64"/>
    </row>
    <row r="300" spans="1:19" ht="13.5" thickBot="1" x14ac:dyDescent="0.25">
      <c r="A300" s="82" t="str">
        <f t="shared" si="60"/>
        <v xml:space="preserve">DTXSID7042352_Human_Plasma__3_____XP1-A6_Inj EPA_061820_10uM_173  </v>
      </c>
      <c r="B300" s="83">
        <f t="shared" si="61"/>
        <v>33999.684000000001</v>
      </c>
      <c r="C300" s="83">
        <f t="shared" si="62"/>
        <v>46206.218999999997</v>
      </c>
      <c r="D300" s="84">
        <f t="shared" si="62"/>
        <v>0.73582484640000001</v>
      </c>
      <c r="E300" s="85">
        <f t="shared" si="63"/>
        <v>0.73580223605000006</v>
      </c>
      <c r="L300" s="62"/>
      <c r="N300" s="62"/>
      <c r="O300" s="64"/>
    </row>
    <row r="301" spans="1:19" ht="13.5" thickBot="1" x14ac:dyDescent="0.25">
      <c r="A301" s="82" t="str">
        <f t="shared" si="60"/>
        <v xml:space="preserve">DTXSID7042352_Human_Plasma__4_____XP1F15_Inj EPA_061820_10uM_174  </v>
      </c>
      <c r="B301" s="83">
        <f t="shared" si="61"/>
        <v>20317.583999999999</v>
      </c>
      <c r="C301" s="83">
        <f t="shared" si="62"/>
        <v>45717.612999999998</v>
      </c>
      <c r="D301" s="84">
        <f t="shared" si="62"/>
        <v>0.44441480350000001</v>
      </c>
      <c r="E301" s="85">
        <f t="shared" si="63"/>
        <v>0.44439219315</v>
      </c>
      <c r="F301" s="88" t="s">
        <v>51</v>
      </c>
      <c r="G301" s="75">
        <v>0.47</v>
      </c>
      <c r="L301" s="62"/>
      <c r="N301" s="62"/>
      <c r="O301" s="64"/>
    </row>
    <row r="302" spans="1:19" x14ac:dyDescent="0.2">
      <c r="A302" s="82" t="str">
        <f t="shared" si="60"/>
        <v>BLANK_Human___1_____X_Inj EPA_062220_5uM_set2</v>
      </c>
      <c r="B302" s="84">
        <f>L289</f>
        <v>7.2999999999999995E-2</v>
      </c>
      <c r="C302" s="83">
        <f t="shared" si="62"/>
        <v>21195.699000000001</v>
      </c>
      <c r="D302" s="84">
        <f>O289</f>
        <v>3.4441000000000002E-6</v>
      </c>
      <c r="E302" s="85"/>
      <c r="L302" s="62"/>
      <c r="N302" s="62"/>
      <c r="O302" s="64"/>
    </row>
    <row r="303" spans="1:19" ht="13.5" thickBot="1" x14ac:dyDescent="0.25">
      <c r="A303" s="93" t="str">
        <f t="shared" si="60"/>
        <v xml:space="preserve">BLANK_Human___1_____X_Inj EPA_062220_5uM_set2 </v>
      </c>
      <c r="B303" s="95">
        <f t="shared" si="61"/>
        <v>0.91900000000000004</v>
      </c>
      <c r="C303" s="94">
        <f t="shared" si="62"/>
        <v>49773.468999999997</v>
      </c>
      <c r="D303" s="95">
        <f t="shared" si="62"/>
        <v>1.8463700000000001E-5</v>
      </c>
      <c r="E303" s="96">
        <f>AVERAGE(D302:D303)</f>
        <v>1.09539E-5</v>
      </c>
      <c r="L303" s="62"/>
      <c r="N303" s="62"/>
      <c r="O303" s="64"/>
    </row>
    <row r="308" spans="1:19" ht="13.5" thickBot="1" x14ac:dyDescent="0.25">
      <c r="A308" s="65" t="s">
        <v>53</v>
      </c>
      <c r="B308" s="66" t="s">
        <v>54</v>
      </c>
      <c r="C308" s="66" t="s">
        <v>55</v>
      </c>
      <c r="D308" s="67" t="s">
        <v>56</v>
      </c>
      <c r="E308" s="65" t="s">
        <v>57</v>
      </c>
      <c r="F308" s="65" t="s">
        <v>58</v>
      </c>
      <c r="G308" s="65" t="s">
        <v>59</v>
      </c>
      <c r="H308" s="65" t="s">
        <v>60</v>
      </c>
      <c r="I308" s="65" t="s">
        <v>61</v>
      </c>
      <c r="J308" s="65" t="s">
        <v>62</v>
      </c>
      <c r="K308" s="65" t="s">
        <v>63</v>
      </c>
      <c r="L308" s="66" t="s">
        <v>64</v>
      </c>
      <c r="M308" s="68" t="s">
        <v>65</v>
      </c>
      <c r="N308" s="66" t="s">
        <v>66</v>
      </c>
      <c r="O308" s="69" t="s">
        <v>67</v>
      </c>
      <c r="P308" s="65" t="s">
        <v>68</v>
      </c>
      <c r="Q308" s="65" t="s">
        <v>69</v>
      </c>
      <c r="R308" s="65" t="s">
        <v>70</v>
      </c>
      <c r="S308" s="65" t="s">
        <v>71</v>
      </c>
    </row>
    <row r="309" spans="1:19" x14ac:dyDescent="0.2">
      <c r="A309" s="61" t="s">
        <v>322</v>
      </c>
      <c r="F309" s="70">
        <v>0.38896990740740739</v>
      </c>
      <c r="G309" s="61" t="s">
        <v>314</v>
      </c>
      <c r="H309" s="61">
        <v>1</v>
      </c>
      <c r="I309" s="61">
        <v>0.65</v>
      </c>
      <c r="J309" s="61" t="s">
        <v>108</v>
      </c>
      <c r="K309" s="61" t="s">
        <v>74</v>
      </c>
      <c r="L309" s="61">
        <v>21823.761999999999</v>
      </c>
      <c r="M309" s="61">
        <v>1</v>
      </c>
      <c r="N309" s="61">
        <v>49403.688000000002</v>
      </c>
      <c r="O309" s="61">
        <v>0.44174358000000002</v>
      </c>
      <c r="P309" s="61">
        <v>0.96</v>
      </c>
    </row>
    <row r="310" spans="1:19" x14ac:dyDescent="0.2">
      <c r="A310" s="61" t="s">
        <v>323</v>
      </c>
      <c r="F310" s="70">
        <v>0.39093749999999999</v>
      </c>
      <c r="G310" s="61" t="s">
        <v>314</v>
      </c>
      <c r="H310" s="61">
        <v>1</v>
      </c>
      <c r="I310" s="61">
        <v>0.65</v>
      </c>
      <c r="J310" s="61" t="s">
        <v>108</v>
      </c>
      <c r="K310" s="61" t="s">
        <v>74</v>
      </c>
      <c r="L310" s="61">
        <v>7890.4040000000005</v>
      </c>
      <c r="M310" s="61">
        <v>1</v>
      </c>
      <c r="N310" s="61">
        <v>42783.101999999999</v>
      </c>
      <c r="O310" s="61">
        <v>0.18442804830000001</v>
      </c>
      <c r="P310" s="61">
        <v>0.96</v>
      </c>
    </row>
    <row r="311" spans="1:19" x14ac:dyDescent="0.2">
      <c r="A311" s="61" t="s">
        <v>324</v>
      </c>
      <c r="F311" s="70">
        <v>0.3928935185185185</v>
      </c>
      <c r="G311" s="61" t="s">
        <v>314</v>
      </c>
      <c r="H311" s="61">
        <v>1</v>
      </c>
      <c r="I311" s="61">
        <v>0.65</v>
      </c>
      <c r="J311" s="61" t="s">
        <v>108</v>
      </c>
      <c r="K311" s="61" t="s">
        <v>74</v>
      </c>
      <c r="L311" s="61">
        <v>15867.791999999999</v>
      </c>
      <c r="M311" s="61">
        <v>1</v>
      </c>
      <c r="N311" s="61">
        <v>46918.858999999997</v>
      </c>
      <c r="O311" s="61">
        <v>0.3381964596</v>
      </c>
      <c r="P311" s="61">
        <v>0.96</v>
      </c>
    </row>
    <row r="312" spans="1:19" x14ac:dyDescent="0.2">
      <c r="A312" s="61" t="s">
        <v>325</v>
      </c>
      <c r="F312" s="70">
        <v>0.3948726851851852</v>
      </c>
      <c r="G312" s="61" t="s">
        <v>314</v>
      </c>
      <c r="H312" s="61">
        <v>1</v>
      </c>
      <c r="I312" s="61">
        <v>0.65</v>
      </c>
      <c r="J312" s="61" t="s">
        <v>108</v>
      </c>
      <c r="K312" s="61" t="s">
        <v>74</v>
      </c>
      <c r="L312" s="61">
        <v>32593.798999999999</v>
      </c>
      <c r="M312" s="61">
        <v>1</v>
      </c>
      <c r="N312" s="61">
        <v>50805.675999999999</v>
      </c>
      <c r="O312" s="61">
        <v>0.64153853599999999</v>
      </c>
      <c r="P312" s="61">
        <v>0.97</v>
      </c>
    </row>
    <row r="313" spans="1:19" x14ac:dyDescent="0.2">
      <c r="A313" s="61" t="s">
        <v>326</v>
      </c>
      <c r="F313" s="70">
        <v>0.37914351851851852</v>
      </c>
      <c r="G313" s="61" t="s">
        <v>314</v>
      </c>
      <c r="H313" s="61">
        <v>1</v>
      </c>
      <c r="I313" s="61">
        <v>0.65</v>
      </c>
      <c r="J313" s="61" t="s">
        <v>108</v>
      </c>
      <c r="K313" s="61" t="s">
        <v>74</v>
      </c>
      <c r="L313" s="61">
        <v>9679.0570000000007</v>
      </c>
      <c r="M313" s="61">
        <v>1</v>
      </c>
      <c r="N313" s="61">
        <v>29438.201000000001</v>
      </c>
      <c r="O313" s="61">
        <v>0.3287924082</v>
      </c>
      <c r="P313" s="61">
        <v>0.96</v>
      </c>
    </row>
    <row r="314" spans="1:19" x14ac:dyDescent="0.2">
      <c r="A314" s="61" t="s">
        <v>327</v>
      </c>
      <c r="F314" s="70">
        <v>0.38111111111111112</v>
      </c>
      <c r="G314" s="61" t="s">
        <v>314</v>
      </c>
      <c r="H314" s="61">
        <v>1</v>
      </c>
      <c r="I314" s="61">
        <v>0.65</v>
      </c>
      <c r="J314" s="61" t="s">
        <v>108</v>
      </c>
      <c r="K314" s="61" t="s">
        <v>74</v>
      </c>
      <c r="L314" s="61">
        <v>23666.768</v>
      </c>
      <c r="M314" s="61">
        <v>1</v>
      </c>
      <c r="N314" s="61">
        <v>41902.961000000003</v>
      </c>
      <c r="O314" s="61">
        <v>0.56479941840000003</v>
      </c>
      <c r="P314" s="61">
        <v>0.96</v>
      </c>
    </row>
    <row r="315" spans="1:19" x14ac:dyDescent="0.2">
      <c r="A315" s="61" t="s">
        <v>328</v>
      </c>
      <c r="F315" s="70">
        <v>0.38307870370370373</v>
      </c>
      <c r="G315" s="61" t="s">
        <v>314</v>
      </c>
      <c r="H315" s="61">
        <v>1</v>
      </c>
      <c r="I315" s="61">
        <v>0.65</v>
      </c>
      <c r="J315" s="61" t="s">
        <v>108</v>
      </c>
      <c r="K315" s="61" t="s">
        <v>74</v>
      </c>
      <c r="L315" s="61">
        <v>11456.237999999999</v>
      </c>
      <c r="M315" s="61">
        <v>1</v>
      </c>
      <c r="N315" s="61">
        <v>51495.288999999997</v>
      </c>
      <c r="O315" s="61">
        <v>0.22247157410000001</v>
      </c>
      <c r="P315" s="61">
        <v>0.96</v>
      </c>
    </row>
    <row r="316" spans="1:19" x14ac:dyDescent="0.2">
      <c r="A316" s="61" t="s">
        <v>329</v>
      </c>
      <c r="F316" s="70">
        <v>0.38504629629629633</v>
      </c>
      <c r="G316" s="61" t="s">
        <v>314</v>
      </c>
      <c r="H316" s="61">
        <v>1</v>
      </c>
      <c r="I316" s="61">
        <v>0.65</v>
      </c>
      <c r="J316" s="61" t="s">
        <v>108</v>
      </c>
      <c r="K316" s="61" t="s">
        <v>74</v>
      </c>
      <c r="L316" s="61">
        <v>14999.859</v>
      </c>
      <c r="M316" s="61">
        <v>1</v>
      </c>
      <c r="N316" s="61">
        <v>27608.58</v>
      </c>
      <c r="O316" s="61">
        <v>0.54330425540000005</v>
      </c>
      <c r="P316" s="61">
        <v>0.96</v>
      </c>
    </row>
    <row r="317" spans="1:19" x14ac:dyDescent="0.2">
      <c r="A317" s="61" t="s">
        <v>102</v>
      </c>
      <c r="F317" s="70">
        <v>7.0289351851851853E-2</v>
      </c>
      <c r="G317" s="61" t="s">
        <v>314</v>
      </c>
      <c r="H317" s="61">
        <v>1</v>
      </c>
      <c r="I317" s="61">
        <v>0.65</v>
      </c>
      <c r="J317" s="61" t="s">
        <v>108</v>
      </c>
      <c r="K317" s="61" t="s">
        <v>84</v>
      </c>
      <c r="L317" s="61">
        <v>2.4119999999999999</v>
      </c>
      <c r="M317" s="61">
        <v>1</v>
      </c>
      <c r="N317" s="61">
        <v>21195.699000000001</v>
      </c>
      <c r="O317" s="61">
        <v>1.137967E-4</v>
      </c>
      <c r="P317" s="61">
        <v>0.65</v>
      </c>
      <c r="R317" s="97"/>
      <c r="S317" s="97"/>
    </row>
    <row r="318" spans="1:19" x14ac:dyDescent="0.2">
      <c r="A318" s="61" t="s">
        <v>103</v>
      </c>
      <c r="F318" s="70">
        <v>6.8333333333333343E-2</v>
      </c>
      <c r="G318" s="61" t="s">
        <v>314</v>
      </c>
      <c r="H318" s="61">
        <v>1</v>
      </c>
      <c r="I318" s="61">
        <v>0.65</v>
      </c>
      <c r="J318" s="61" t="s">
        <v>108</v>
      </c>
      <c r="K318" s="61" t="s">
        <v>84</v>
      </c>
      <c r="L318" s="61">
        <v>17.878</v>
      </c>
      <c r="M318" s="61">
        <v>1</v>
      </c>
      <c r="N318" s="61">
        <v>49773.468999999997</v>
      </c>
      <c r="O318" s="61">
        <v>3.5918730000000001E-4</v>
      </c>
      <c r="P318" s="61">
        <v>0.92</v>
      </c>
      <c r="R318" s="97"/>
      <c r="S318" s="97"/>
    </row>
    <row r="319" spans="1:19" x14ac:dyDescent="0.2">
      <c r="B319" s="62"/>
      <c r="C319" s="62"/>
      <c r="D319" s="63"/>
      <c r="L319" s="62"/>
      <c r="N319" s="62"/>
      <c r="O319" s="64"/>
    </row>
    <row r="320" spans="1:19" ht="13.5" thickBot="1" x14ac:dyDescent="0.25">
      <c r="B320" s="62"/>
      <c r="C320" s="62"/>
      <c r="D320" s="63"/>
      <c r="L320" s="62"/>
      <c r="N320" s="62"/>
      <c r="O320" s="64"/>
    </row>
    <row r="321" spans="1:19" ht="13.5" thickBot="1" x14ac:dyDescent="0.25">
      <c r="A321" s="71" t="str">
        <f>A308</f>
        <v>SampleName</v>
      </c>
      <c r="B321" s="72" t="str">
        <f>L308</f>
        <v>Area</v>
      </c>
      <c r="C321" s="72" t="str">
        <f>N308</f>
        <v>ISTD Area</v>
      </c>
      <c r="D321" s="73" t="str">
        <f>O308</f>
        <v>ISTDResponseRatio</v>
      </c>
      <c r="E321" s="74" t="s">
        <v>47</v>
      </c>
      <c r="F321" s="74" t="s">
        <v>48</v>
      </c>
      <c r="G321" s="75" t="s">
        <v>49</v>
      </c>
      <c r="L321" s="62"/>
      <c r="N321" s="62"/>
      <c r="O321" s="64"/>
    </row>
    <row r="322" spans="1:19" ht="13.5" thickBot="1" x14ac:dyDescent="0.25">
      <c r="A322" s="76" t="str">
        <f t="shared" ref="A322:A331" si="66">A309</f>
        <v xml:space="preserve">DTXSID6040747_Human_Ref Plasma__1_____XP1-A10_Inj EPA_061820_10uM_143  </v>
      </c>
      <c r="B322" s="77">
        <f t="shared" ref="B322:B331" si="67">L309</f>
        <v>21823.761999999999</v>
      </c>
      <c r="C322" s="77">
        <f t="shared" ref="C322:D331" si="68">N309</f>
        <v>49403.688000000002</v>
      </c>
      <c r="D322" s="78">
        <f t="shared" si="68"/>
        <v>0.44174358000000002</v>
      </c>
      <c r="E322" s="79">
        <f>D322-$E$26</f>
        <v>0.44172096965000002</v>
      </c>
      <c r="F322" s="80">
        <f>AVERAGE($E$17:$E$20)/E326</f>
        <v>18.061609985869939</v>
      </c>
      <c r="G322" s="81">
        <f>(F322-1+$G$24)/$G$24</f>
        <v>37.301297842276469</v>
      </c>
      <c r="L322" s="62"/>
      <c r="N322" s="62"/>
      <c r="O322" s="64"/>
    </row>
    <row r="323" spans="1:19" ht="13.5" thickBot="1" x14ac:dyDescent="0.25">
      <c r="A323" s="82" t="str">
        <f t="shared" si="66"/>
        <v xml:space="preserve">DTXSID6040747_Human_Ref Plasma__2_____XP1-B10_Inj EPA_061820_10uM_144  </v>
      </c>
      <c r="B323" s="83">
        <f t="shared" si="67"/>
        <v>7890.4040000000005</v>
      </c>
      <c r="C323" s="83">
        <f t="shared" si="68"/>
        <v>42783.101999999999</v>
      </c>
      <c r="D323" s="84">
        <f t="shared" si="68"/>
        <v>0.18442804830000001</v>
      </c>
      <c r="E323" s="85">
        <f t="shared" ref="E323:E329" si="69">D323-$E$26</f>
        <v>0.18440543795</v>
      </c>
      <c r="F323" s="86">
        <f t="shared" ref="F323:F325" si="70">AVERAGE($E$17:$E$20)/E327</f>
        <v>10.514085881823773</v>
      </c>
      <c r="G323" s="81">
        <f t="shared" ref="G323:G325" si="71">(F323-1+$G$24)/$G$24</f>
        <v>21.242735918773988</v>
      </c>
      <c r="L323" s="62"/>
      <c r="N323" s="62"/>
      <c r="O323" s="64"/>
    </row>
    <row r="324" spans="1:19" ht="13.5" thickBot="1" x14ac:dyDescent="0.25">
      <c r="A324" s="82" t="str">
        <f t="shared" si="66"/>
        <v xml:space="preserve">DTXSID6040747_Human_Ref Plasma__3_____XP1-A6_Inj EPA_061820_10uM_145  </v>
      </c>
      <c r="B324" s="83">
        <f t="shared" si="67"/>
        <v>15867.791999999999</v>
      </c>
      <c r="C324" s="83">
        <f t="shared" si="68"/>
        <v>46918.858999999997</v>
      </c>
      <c r="D324" s="84">
        <f t="shared" si="68"/>
        <v>0.3381964596</v>
      </c>
      <c r="E324" s="85">
        <f t="shared" si="69"/>
        <v>0.33817384924999999</v>
      </c>
      <c r="F324" s="86">
        <f t="shared" si="70"/>
        <v>26.694266243350842</v>
      </c>
      <c r="G324" s="81">
        <f t="shared" si="71"/>
        <v>55.668651581597537</v>
      </c>
      <c r="L324" s="62"/>
      <c r="N324" s="62"/>
      <c r="O324" s="64"/>
    </row>
    <row r="325" spans="1:19" ht="13.5" thickBot="1" x14ac:dyDescent="0.25">
      <c r="A325" s="82" t="str">
        <f t="shared" si="66"/>
        <v xml:space="preserve">DTXSID6040747_Human_Ref Plasma__4_____XP1F15_Inj EPA_061820_10uM_146  </v>
      </c>
      <c r="B325" s="83">
        <f t="shared" si="67"/>
        <v>32593.798999999999</v>
      </c>
      <c r="C325" s="83">
        <f t="shared" si="68"/>
        <v>50805.675999999999</v>
      </c>
      <c r="D325" s="84">
        <f t="shared" si="68"/>
        <v>0.64153853599999999</v>
      </c>
      <c r="E325" s="85">
        <f t="shared" si="69"/>
        <v>0.64151592565000004</v>
      </c>
      <c r="F325" s="87">
        <f t="shared" si="70"/>
        <v>10.930080038602252</v>
      </c>
      <c r="G325" s="81">
        <f t="shared" si="71"/>
        <v>22.127829869366497</v>
      </c>
      <c r="L325" s="62"/>
      <c r="N325" s="62"/>
      <c r="O325" s="64"/>
    </row>
    <row r="326" spans="1:19" ht="13.5" thickBot="1" x14ac:dyDescent="0.25">
      <c r="A326" s="82" t="str">
        <f t="shared" si="66"/>
        <v xml:space="preserve">DTXSID6040747_Human_Plasma__1_____XP1-A10_Inj EPA_061820_10uM_138  </v>
      </c>
      <c r="B326" s="83">
        <f t="shared" si="67"/>
        <v>9679.0570000000007</v>
      </c>
      <c r="C326" s="83">
        <f t="shared" si="68"/>
        <v>29438.201000000001</v>
      </c>
      <c r="D326" s="84">
        <f>O313</f>
        <v>0.3287924082</v>
      </c>
      <c r="E326" s="85">
        <f t="shared" si="69"/>
        <v>0.32876979784999999</v>
      </c>
      <c r="F326" s="88" t="s">
        <v>50</v>
      </c>
      <c r="G326" s="89" t="s">
        <v>50</v>
      </c>
      <c r="L326" s="62"/>
      <c r="N326" s="62"/>
      <c r="O326" s="64"/>
    </row>
    <row r="327" spans="1:19" ht="13.5" thickBot="1" x14ac:dyDescent="0.25">
      <c r="A327" s="82" t="str">
        <f t="shared" si="66"/>
        <v xml:space="preserve">DTXSID6040747_Human_Plasma__2_____XP1-B10_Inj EPA_061820_10uM_139  </v>
      </c>
      <c r="B327" s="83">
        <f t="shared" si="67"/>
        <v>23666.768</v>
      </c>
      <c r="C327" s="83">
        <f t="shared" si="68"/>
        <v>41902.961000000003</v>
      </c>
      <c r="D327" s="84">
        <f t="shared" si="68"/>
        <v>0.56479941840000003</v>
      </c>
      <c r="E327" s="85">
        <f t="shared" si="69"/>
        <v>0.56477680805000008</v>
      </c>
      <c r="F327" s="90">
        <f>AVERAGE(F322:F325)</f>
        <v>16.550010537411701</v>
      </c>
      <c r="G327" s="91">
        <f>AVERAGE(G322, G324:G325)</f>
        <v>38.365926431080162</v>
      </c>
      <c r="L327" s="62"/>
      <c r="N327" s="62"/>
      <c r="O327" s="64"/>
    </row>
    <row r="328" spans="1:19" ht="13.5" thickBot="1" x14ac:dyDescent="0.25">
      <c r="A328" s="82" t="str">
        <f t="shared" si="66"/>
        <v xml:space="preserve">DTXSID6040747_Human_Plasma__3_____XP1-A6_Inj EPA_061820_10uM_140  </v>
      </c>
      <c r="B328" s="83">
        <f t="shared" si="67"/>
        <v>11456.237999999999</v>
      </c>
      <c r="C328" s="83">
        <f t="shared" si="68"/>
        <v>51495.288999999997</v>
      </c>
      <c r="D328" s="84">
        <f t="shared" si="68"/>
        <v>0.22247157410000001</v>
      </c>
      <c r="E328" s="85">
        <f t="shared" si="69"/>
        <v>0.22244896375000001</v>
      </c>
      <c r="L328" s="62"/>
      <c r="N328" s="62"/>
      <c r="O328" s="64"/>
    </row>
    <row r="329" spans="1:19" ht="13.5" thickBot="1" x14ac:dyDescent="0.25">
      <c r="A329" s="82" t="str">
        <f t="shared" si="66"/>
        <v xml:space="preserve">DTXSID6040747_Human_Plasma__4_____XP1F15_Inj EPA_061820_10uM_141  </v>
      </c>
      <c r="B329" s="83">
        <f t="shared" si="67"/>
        <v>14999.859</v>
      </c>
      <c r="C329" s="83">
        <f t="shared" si="68"/>
        <v>27608.58</v>
      </c>
      <c r="D329" s="84">
        <f t="shared" si="68"/>
        <v>0.54330425540000005</v>
      </c>
      <c r="E329" s="85">
        <f t="shared" si="69"/>
        <v>0.54328164505000009</v>
      </c>
      <c r="F329" s="88" t="s">
        <v>51</v>
      </c>
      <c r="G329" s="75">
        <v>0.47</v>
      </c>
      <c r="L329" s="62"/>
      <c r="N329" s="62"/>
      <c r="O329" s="64"/>
    </row>
    <row r="330" spans="1:19" x14ac:dyDescent="0.2">
      <c r="A330" s="82" t="str">
        <f t="shared" si="66"/>
        <v>BLANK_Human___1_____X_Inj EPA_062220_5uM_set2</v>
      </c>
      <c r="B330" s="84">
        <f>L317</f>
        <v>2.4119999999999999</v>
      </c>
      <c r="C330" s="83">
        <f t="shared" si="68"/>
        <v>21195.699000000001</v>
      </c>
      <c r="D330" s="84">
        <f>O317</f>
        <v>1.137967E-4</v>
      </c>
      <c r="E330" s="85"/>
      <c r="L330" s="62"/>
      <c r="N330" s="62"/>
      <c r="O330" s="64"/>
    </row>
    <row r="331" spans="1:19" ht="13.5" thickBot="1" x14ac:dyDescent="0.25">
      <c r="A331" s="93" t="str">
        <f t="shared" si="66"/>
        <v xml:space="preserve">BLANK_Human___1_____X_Inj EPA_062220_5uM_set2 </v>
      </c>
      <c r="B331" s="95">
        <f t="shared" si="67"/>
        <v>17.878</v>
      </c>
      <c r="C331" s="94">
        <f t="shared" si="68"/>
        <v>49773.468999999997</v>
      </c>
      <c r="D331" s="95">
        <f t="shared" si="68"/>
        <v>3.5918730000000001E-4</v>
      </c>
      <c r="E331" s="96">
        <f>AVERAGE(D330:D331)</f>
        <v>2.3649200000000001E-4</v>
      </c>
      <c r="L331" s="62"/>
      <c r="N331" s="62"/>
      <c r="O331" s="64"/>
    </row>
    <row r="336" spans="1:19" ht="13.5" thickBot="1" x14ac:dyDescent="0.25">
      <c r="A336" s="65" t="s">
        <v>53</v>
      </c>
      <c r="B336" s="66" t="s">
        <v>54</v>
      </c>
      <c r="C336" s="66" t="s">
        <v>55</v>
      </c>
      <c r="D336" s="67" t="s">
        <v>56</v>
      </c>
      <c r="E336" s="65" t="s">
        <v>57</v>
      </c>
      <c r="F336" s="65" t="s">
        <v>58</v>
      </c>
      <c r="G336" s="65" t="s">
        <v>59</v>
      </c>
      <c r="H336" s="65" t="s">
        <v>60</v>
      </c>
      <c r="I336" s="65" t="s">
        <v>61</v>
      </c>
      <c r="J336" s="65" t="s">
        <v>62</v>
      </c>
      <c r="K336" s="65" t="s">
        <v>63</v>
      </c>
      <c r="L336" s="66" t="s">
        <v>64</v>
      </c>
      <c r="M336" s="68" t="s">
        <v>65</v>
      </c>
      <c r="N336" s="66" t="s">
        <v>66</v>
      </c>
      <c r="O336" s="69" t="s">
        <v>67</v>
      </c>
      <c r="P336" s="65" t="s">
        <v>68</v>
      </c>
      <c r="Q336" s="65" t="s">
        <v>69</v>
      </c>
      <c r="R336" s="65" t="s">
        <v>70</v>
      </c>
      <c r="S336" s="65" t="s">
        <v>71</v>
      </c>
    </row>
    <row r="337" spans="1:19" x14ac:dyDescent="0.2">
      <c r="A337" s="61" t="s">
        <v>305</v>
      </c>
      <c r="F337" s="70">
        <v>0.43217592592592591</v>
      </c>
      <c r="G337" s="61" t="s">
        <v>43</v>
      </c>
      <c r="H337" s="61">
        <v>1</v>
      </c>
      <c r="I337" s="61">
        <v>0.65</v>
      </c>
      <c r="J337" s="61" t="s">
        <v>109</v>
      </c>
      <c r="K337" s="61" t="s">
        <v>74</v>
      </c>
      <c r="L337" s="61">
        <v>3048.6439999999998</v>
      </c>
      <c r="M337" s="61">
        <v>1</v>
      </c>
      <c r="N337" s="61">
        <v>43290.141000000003</v>
      </c>
      <c r="O337" s="61">
        <v>7.0423517399999996E-2</v>
      </c>
      <c r="P337" s="61">
        <v>0.99</v>
      </c>
    </row>
    <row r="338" spans="1:19" x14ac:dyDescent="0.2">
      <c r="A338" s="61" t="s">
        <v>306</v>
      </c>
      <c r="F338" s="70">
        <v>0.43414351851851851</v>
      </c>
      <c r="G338" s="61" t="s">
        <v>43</v>
      </c>
      <c r="H338" s="61">
        <v>1</v>
      </c>
      <c r="I338" s="61">
        <v>0.65</v>
      </c>
      <c r="J338" s="61" t="s">
        <v>109</v>
      </c>
      <c r="K338" s="61" t="s">
        <v>74</v>
      </c>
      <c r="L338" s="61">
        <v>6369.549</v>
      </c>
      <c r="M338" s="61">
        <v>1</v>
      </c>
      <c r="N338" s="61">
        <v>39548.741999999998</v>
      </c>
      <c r="O338" s="61">
        <v>0.16105566639999999</v>
      </c>
      <c r="P338" s="61">
        <v>1</v>
      </c>
    </row>
    <row r="339" spans="1:19" x14ac:dyDescent="0.2">
      <c r="A339" s="61" t="s">
        <v>307</v>
      </c>
      <c r="F339" s="70">
        <v>0.43611111111111112</v>
      </c>
      <c r="G339" s="61" t="s">
        <v>43</v>
      </c>
      <c r="H339" s="61">
        <v>1</v>
      </c>
      <c r="I339" s="61">
        <v>0.65</v>
      </c>
      <c r="J339" s="61" t="s">
        <v>109</v>
      </c>
      <c r="K339" s="61" t="s">
        <v>74</v>
      </c>
      <c r="L339" s="61">
        <v>1996.6130000000001</v>
      </c>
      <c r="M339" s="61">
        <v>1</v>
      </c>
      <c r="N339" s="61">
        <v>48146.046999999999</v>
      </c>
      <c r="O339" s="61">
        <v>4.1469925900000003E-2</v>
      </c>
      <c r="P339" s="61">
        <v>1</v>
      </c>
    </row>
    <row r="340" spans="1:19" x14ac:dyDescent="0.2">
      <c r="A340" s="61" t="s">
        <v>308</v>
      </c>
      <c r="F340" s="70">
        <v>0.43806712962962963</v>
      </c>
      <c r="G340" s="61" t="s">
        <v>43</v>
      </c>
      <c r="H340" s="61">
        <v>1</v>
      </c>
      <c r="I340" s="61">
        <v>0.65</v>
      </c>
      <c r="J340" s="61" t="s">
        <v>109</v>
      </c>
      <c r="K340" s="61" t="s">
        <v>74</v>
      </c>
      <c r="L340" s="61">
        <v>3573.0749999999998</v>
      </c>
      <c r="M340" s="61">
        <v>1</v>
      </c>
      <c r="N340" s="61">
        <v>45517.578000000001</v>
      </c>
      <c r="O340" s="61">
        <v>7.8498794499999996E-2</v>
      </c>
      <c r="P340" s="61">
        <v>0.99</v>
      </c>
    </row>
    <row r="341" spans="1:19" x14ac:dyDescent="0.2">
      <c r="A341" s="61" t="s">
        <v>309</v>
      </c>
      <c r="F341" s="70">
        <v>0.42236111111111113</v>
      </c>
      <c r="G341" s="61" t="s">
        <v>43</v>
      </c>
      <c r="H341" s="61">
        <v>1</v>
      </c>
      <c r="I341" s="61">
        <v>0.65</v>
      </c>
      <c r="J341" s="61" t="s">
        <v>109</v>
      </c>
      <c r="K341" s="61" t="s">
        <v>74</v>
      </c>
      <c r="L341" s="61">
        <v>3257.9259999999999</v>
      </c>
      <c r="M341" s="61">
        <v>1</v>
      </c>
      <c r="N341" s="61">
        <v>29649.138999999999</v>
      </c>
      <c r="O341" s="61">
        <v>0.1098826512</v>
      </c>
      <c r="P341" s="61">
        <v>0.99</v>
      </c>
    </row>
    <row r="342" spans="1:19" x14ac:dyDescent="0.2">
      <c r="A342" s="61" t="s">
        <v>310</v>
      </c>
      <c r="F342" s="70">
        <v>0.42431712962962959</v>
      </c>
      <c r="G342" s="61" t="s">
        <v>43</v>
      </c>
      <c r="H342" s="61">
        <v>1</v>
      </c>
      <c r="I342" s="61">
        <v>0.65</v>
      </c>
      <c r="J342" s="61" t="s">
        <v>109</v>
      </c>
      <c r="K342" s="61" t="s">
        <v>74</v>
      </c>
      <c r="L342" s="61">
        <v>1390.7750000000001</v>
      </c>
      <c r="M342" s="61">
        <v>1</v>
      </c>
      <c r="N342" s="61">
        <v>34726.785000000003</v>
      </c>
      <c r="O342" s="61">
        <v>4.0049057200000002E-2</v>
      </c>
      <c r="P342" s="61">
        <v>1</v>
      </c>
    </row>
    <row r="343" spans="1:19" x14ac:dyDescent="0.2">
      <c r="A343" s="61" t="s">
        <v>311</v>
      </c>
      <c r="F343" s="70">
        <v>0.42628472222222219</v>
      </c>
      <c r="G343" s="61" t="s">
        <v>43</v>
      </c>
      <c r="H343" s="61">
        <v>1</v>
      </c>
      <c r="I343" s="61">
        <v>0.65</v>
      </c>
      <c r="J343" s="61" t="s">
        <v>109</v>
      </c>
      <c r="K343" s="61" t="s">
        <v>74</v>
      </c>
      <c r="L343" s="61">
        <v>1008.128</v>
      </c>
      <c r="M343" s="61">
        <v>1</v>
      </c>
      <c r="N343" s="61">
        <v>24971.706999999999</v>
      </c>
      <c r="O343" s="61">
        <v>4.0370808500000001E-2</v>
      </c>
      <c r="P343" s="61">
        <v>0.99</v>
      </c>
    </row>
    <row r="344" spans="1:19" x14ac:dyDescent="0.2">
      <c r="A344" s="61" t="s">
        <v>312</v>
      </c>
      <c r="F344" s="70">
        <v>0.42825231481481479</v>
      </c>
      <c r="G344" s="61" t="s">
        <v>43</v>
      </c>
      <c r="H344" s="61">
        <v>1</v>
      </c>
      <c r="I344" s="61">
        <v>0.65</v>
      </c>
      <c r="J344" s="61" t="s">
        <v>109</v>
      </c>
      <c r="K344" s="61" t="s">
        <v>74</v>
      </c>
      <c r="L344" s="61">
        <v>3816.45</v>
      </c>
      <c r="M344" s="61">
        <v>1</v>
      </c>
      <c r="N344" s="61">
        <v>32386.474999999999</v>
      </c>
      <c r="O344" s="61">
        <v>0.11784085800000001</v>
      </c>
      <c r="P344" s="61">
        <v>0.99</v>
      </c>
    </row>
    <row r="345" spans="1:19" x14ac:dyDescent="0.2">
      <c r="A345" s="61" t="s">
        <v>102</v>
      </c>
      <c r="F345" s="70">
        <v>7.0289351851851853E-2</v>
      </c>
      <c r="G345" s="61" t="s">
        <v>43</v>
      </c>
      <c r="H345" s="61">
        <v>1</v>
      </c>
      <c r="I345" s="61">
        <v>0.65</v>
      </c>
      <c r="J345" s="61" t="s">
        <v>109</v>
      </c>
      <c r="K345" s="61" t="s">
        <v>74</v>
      </c>
      <c r="L345" s="61">
        <v>3.956</v>
      </c>
      <c r="M345" s="61">
        <v>1</v>
      </c>
      <c r="N345" s="61">
        <v>21195.699000000001</v>
      </c>
      <c r="O345" s="61">
        <v>1.8664159999999999E-4</v>
      </c>
      <c r="P345" s="61">
        <v>1</v>
      </c>
      <c r="R345" s="97"/>
      <c r="S345" s="97"/>
    </row>
    <row r="346" spans="1:19" x14ac:dyDescent="0.2">
      <c r="A346" s="61" t="s">
        <v>103</v>
      </c>
      <c r="F346" s="70">
        <v>6.8333333333333343E-2</v>
      </c>
      <c r="G346" s="61" t="s">
        <v>43</v>
      </c>
      <c r="H346" s="61">
        <v>1</v>
      </c>
      <c r="I346" s="61">
        <v>0.65</v>
      </c>
      <c r="J346" s="61" t="s">
        <v>109</v>
      </c>
      <c r="K346" s="61" t="s">
        <v>74</v>
      </c>
      <c r="L346" s="61">
        <v>0.34200000000000003</v>
      </c>
      <c r="M346" s="61">
        <v>1</v>
      </c>
      <c r="N346" s="61">
        <v>49773.468999999997</v>
      </c>
      <c r="O346" s="61">
        <v>6.8711000000000002E-6</v>
      </c>
      <c r="P346" s="61">
        <v>0.99</v>
      </c>
      <c r="R346" s="97"/>
      <c r="S346" s="97"/>
    </row>
    <row r="347" spans="1:19" x14ac:dyDescent="0.2">
      <c r="B347" s="62"/>
      <c r="C347" s="62"/>
      <c r="D347" s="63"/>
      <c r="L347" s="62"/>
      <c r="N347" s="62"/>
      <c r="O347" s="64"/>
    </row>
    <row r="348" spans="1:19" ht="13.5" thickBot="1" x14ac:dyDescent="0.25">
      <c r="B348" s="62"/>
      <c r="C348" s="62"/>
      <c r="D348" s="63"/>
      <c r="L348" s="62"/>
      <c r="N348" s="62"/>
      <c r="O348" s="64"/>
    </row>
    <row r="349" spans="1:19" ht="13.5" thickBot="1" x14ac:dyDescent="0.25">
      <c r="A349" s="71" t="str">
        <f>A336</f>
        <v>SampleName</v>
      </c>
      <c r="B349" s="72" t="str">
        <f>L336</f>
        <v>Area</v>
      </c>
      <c r="C349" s="72" t="str">
        <f>N336</f>
        <v>ISTD Area</v>
      </c>
      <c r="D349" s="73" t="str">
        <f>O336</f>
        <v>ISTDResponseRatio</v>
      </c>
      <c r="E349" s="74" t="s">
        <v>47</v>
      </c>
      <c r="F349" s="74" t="s">
        <v>48</v>
      </c>
      <c r="G349" s="75" t="s">
        <v>49</v>
      </c>
      <c r="L349" s="62"/>
      <c r="N349" s="62"/>
      <c r="O349" s="64"/>
    </row>
    <row r="350" spans="1:19" ht="13.5" thickBot="1" x14ac:dyDescent="0.25">
      <c r="A350" s="76" t="str">
        <f t="shared" ref="A350:A359" si="72">A337</f>
        <v xml:space="preserve">DTXSID0022777_Human_Ref Plasma__1_____XP1-A10_Inj EPA_061820_10uM_165  </v>
      </c>
      <c r="B350" s="77">
        <f t="shared" ref="B350:B359" si="73">L337</f>
        <v>3048.6439999999998</v>
      </c>
      <c r="C350" s="77">
        <f t="shared" ref="C350:D359" si="74">N337</f>
        <v>43290.141000000003</v>
      </c>
      <c r="D350" s="78">
        <f t="shared" si="74"/>
        <v>7.0423517399999996E-2</v>
      </c>
      <c r="E350" s="79">
        <f>D350-$E$26</f>
        <v>7.0400907050000003E-2</v>
      </c>
      <c r="F350" s="80">
        <f>AVERAGE($E$17:$E$20)/E354</f>
        <v>54.051608009210021</v>
      </c>
      <c r="G350" s="81">
        <f>(F350-1+$G$24)/$G$24</f>
        <v>113.87576172172345</v>
      </c>
      <c r="L350" s="62"/>
      <c r="N350" s="62"/>
      <c r="O350" s="64"/>
    </row>
    <row r="351" spans="1:19" ht="13.5" thickBot="1" x14ac:dyDescent="0.25">
      <c r="A351" s="82" t="str">
        <f t="shared" si="72"/>
        <v xml:space="preserve">DTXSID0022777_Human_Ref Plasma__2_____XP1-B10_Inj EPA_061820_10uM_166  </v>
      </c>
      <c r="B351" s="83">
        <f t="shared" si="73"/>
        <v>6369.549</v>
      </c>
      <c r="C351" s="83">
        <f t="shared" si="74"/>
        <v>39548.741999999998</v>
      </c>
      <c r="D351" s="84">
        <f t="shared" si="74"/>
        <v>0.16105566639999999</v>
      </c>
      <c r="E351" s="85">
        <f t="shared" ref="E351:E357" si="75">D351-$E$26</f>
        <v>0.16103305604999998</v>
      </c>
      <c r="F351" s="86">
        <f t="shared" ref="F351:F353" si="76">AVERAGE($E$17:$E$20)/E355</f>
        <v>148.35470872928607</v>
      </c>
      <c r="G351" s="81">
        <f t="shared" ref="G351:G353" si="77">(F351-1+$G$24)/$G$24</f>
        <v>314.52065687082143</v>
      </c>
      <c r="L351" s="62"/>
      <c r="N351" s="62"/>
      <c r="O351" s="64"/>
    </row>
    <row r="352" spans="1:19" ht="13.5" thickBot="1" x14ac:dyDescent="0.25">
      <c r="A352" s="82" t="str">
        <f t="shared" si="72"/>
        <v xml:space="preserve">DTXSID0022777_Human_Ref Plasma__3_____XP1-A6_Inj EPA_061820_10uM_167  </v>
      </c>
      <c r="B352" s="83">
        <f t="shared" si="73"/>
        <v>1996.6130000000001</v>
      </c>
      <c r="C352" s="83">
        <f t="shared" si="74"/>
        <v>48146.046999999999</v>
      </c>
      <c r="D352" s="84">
        <f t="shared" si="74"/>
        <v>4.1469925900000003E-2</v>
      </c>
      <c r="E352" s="85">
        <f t="shared" si="75"/>
        <v>4.1447315550000002E-2</v>
      </c>
      <c r="F352" s="86">
        <f t="shared" si="76"/>
        <v>147.17167398217509</v>
      </c>
      <c r="G352" s="81">
        <f t="shared" si="77"/>
        <v>312.00356166420232</v>
      </c>
      <c r="L352" s="62"/>
      <c r="N352" s="62"/>
      <c r="O352" s="64"/>
    </row>
    <row r="353" spans="1:19" ht="13.5" thickBot="1" x14ac:dyDescent="0.25">
      <c r="A353" s="82" t="str">
        <f t="shared" si="72"/>
        <v xml:space="preserve">DTXSID0022777_Human_Ref Plasma__4_____XP1F15_Inj EPA_061820_10uM_168  </v>
      </c>
      <c r="B353" s="83">
        <f t="shared" si="73"/>
        <v>3573.0749999999998</v>
      </c>
      <c r="C353" s="83">
        <f t="shared" si="74"/>
        <v>45517.578000000001</v>
      </c>
      <c r="D353" s="84">
        <f t="shared" si="74"/>
        <v>7.8498794499999996E-2</v>
      </c>
      <c r="E353" s="85">
        <f t="shared" si="75"/>
        <v>7.8476184150000003E-2</v>
      </c>
      <c r="F353" s="87">
        <f t="shared" si="76"/>
        <v>50.400612658407674</v>
      </c>
      <c r="G353" s="81">
        <f t="shared" si="77"/>
        <v>106.10768650725038</v>
      </c>
      <c r="L353" s="62"/>
      <c r="N353" s="62"/>
      <c r="O353" s="64"/>
    </row>
    <row r="354" spans="1:19" ht="13.5" thickBot="1" x14ac:dyDescent="0.25">
      <c r="A354" s="82" t="str">
        <f t="shared" si="72"/>
        <v xml:space="preserve">DTXSID0022777_Human_Plasma__1_____XP1-A10_Inj EPA_061820_10uM_160  </v>
      </c>
      <c r="B354" s="83">
        <f t="shared" si="73"/>
        <v>3257.9259999999999</v>
      </c>
      <c r="C354" s="83">
        <f t="shared" si="74"/>
        <v>29649.138999999999</v>
      </c>
      <c r="D354" s="84">
        <f>O341</f>
        <v>0.1098826512</v>
      </c>
      <c r="E354" s="85">
        <f t="shared" si="75"/>
        <v>0.10986004085000001</v>
      </c>
      <c r="F354" s="88" t="s">
        <v>50</v>
      </c>
      <c r="G354" s="89" t="s">
        <v>50</v>
      </c>
      <c r="L354" s="62"/>
      <c r="N354" s="62"/>
      <c r="O354" s="64"/>
    </row>
    <row r="355" spans="1:19" ht="13.5" thickBot="1" x14ac:dyDescent="0.25">
      <c r="A355" s="82" t="str">
        <f t="shared" si="72"/>
        <v xml:space="preserve">DTXSID0022777_Human_Plasma__2_____XP1-B10_Inj EPA_061820_10uM_161  </v>
      </c>
      <c r="B355" s="83">
        <f t="shared" si="73"/>
        <v>1390.7750000000001</v>
      </c>
      <c r="C355" s="83">
        <f t="shared" si="74"/>
        <v>34726.785000000003</v>
      </c>
      <c r="D355" s="84">
        <f t="shared" si="74"/>
        <v>4.0049057200000002E-2</v>
      </c>
      <c r="E355" s="85">
        <f t="shared" si="75"/>
        <v>4.0026446850000001E-2</v>
      </c>
      <c r="F355" s="90">
        <f>AVERAGE(F350:F353)</f>
        <v>99.994650844769723</v>
      </c>
      <c r="G355" s="91">
        <f>AVERAGE(G350, G352:G353)</f>
        <v>177.32900329772539</v>
      </c>
      <c r="L355" s="62"/>
      <c r="N355" s="62"/>
      <c r="O355" s="64"/>
    </row>
    <row r="356" spans="1:19" ht="13.5" thickBot="1" x14ac:dyDescent="0.25">
      <c r="A356" s="82" t="str">
        <f t="shared" si="72"/>
        <v xml:space="preserve">DTXSID0022777_Human_Plasma__3_____XP1-A6_Inj EPA_061820_10uM_162  </v>
      </c>
      <c r="B356" s="83">
        <f t="shared" si="73"/>
        <v>1008.128</v>
      </c>
      <c r="C356" s="83">
        <f t="shared" si="74"/>
        <v>24971.706999999999</v>
      </c>
      <c r="D356" s="84">
        <f t="shared" si="74"/>
        <v>4.0370808500000001E-2</v>
      </c>
      <c r="E356" s="85">
        <f t="shared" si="75"/>
        <v>4.034819815E-2</v>
      </c>
      <c r="L356" s="62"/>
      <c r="N356" s="62"/>
      <c r="O356" s="64"/>
    </row>
    <row r="357" spans="1:19" ht="13.5" thickBot="1" x14ac:dyDescent="0.25">
      <c r="A357" s="82" t="str">
        <f t="shared" si="72"/>
        <v xml:space="preserve">DTXSID0022777_Human_Plasma__4_____XP1F15_Inj EPA_061820_10uM_163  </v>
      </c>
      <c r="B357" s="83">
        <f t="shared" si="73"/>
        <v>3816.45</v>
      </c>
      <c r="C357" s="83">
        <f t="shared" si="74"/>
        <v>32386.474999999999</v>
      </c>
      <c r="D357" s="84">
        <f t="shared" si="74"/>
        <v>0.11784085800000001</v>
      </c>
      <c r="E357" s="85">
        <f t="shared" si="75"/>
        <v>0.11781824765000001</v>
      </c>
      <c r="F357" s="88" t="s">
        <v>51</v>
      </c>
      <c r="G357" s="75">
        <v>0.47</v>
      </c>
      <c r="L357" s="62"/>
      <c r="N357" s="62"/>
      <c r="O357" s="64"/>
    </row>
    <row r="358" spans="1:19" x14ac:dyDescent="0.2">
      <c r="A358" s="82" t="str">
        <f t="shared" si="72"/>
        <v>BLANK_Human___1_____X_Inj EPA_062220_5uM_set2</v>
      </c>
      <c r="B358" s="84">
        <f>L345</f>
        <v>3.956</v>
      </c>
      <c r="C358" s="83">
        <f t="shared" si="74"/>
        <v>21195.699000000001</v>
      </c>
      <c r="D358" s="84">
        <f>O345</f>
        <v>1.8664159999999999E-4</v>
      </c>
      <c r="E358" s="85"/>
      <c r="L358" s="62"/>
      <c r="N358" s="62"/>
      <c r="O358" s="64"/>
    </row>
    <row r="359" spans="1:19" ht="13.5" thickBot="1" x14ac:dyDescent="0.25">
      <c r="A359" s="93" t="str">
        <f t="shared" si="72"/>
        <v xml:space="preserve">BLANK_Human___1_____X_Inj EPA_062220_5uM_set2 </v>
      </c>
      <c r="B359" s="95">
        <f t="shared" si="73"/>
        <v>0.34200000000000003</v>
      </c>
      <c r="C359" s="94">
        <f t="shared" si="74"/>
        <v>49773.468999999997</v>
      </c>
      <c r="D359" s="95">
        <f t="shared" si="74"/>
        <v>6.8711000000000002E-6</v>
      </c>
      <c r="E359" s="96">
        <f>AVERAGE(D358:D359)</f>
        <v>9.6756349999999991E-5</v>
      </c>
      <c r="L359" s="62"/>
      <c r="N359" s="62"/>
      <c r="O359" s="64"/>
    </row>
    <row r="364" spans="1:19" ht="13.5" thickBot="1" x14ac:dyDescent="0.25">
      <c r="A364" s="65" t="s">
        <v>53</v>
      </c>
      <c r="B364" s="66" t="s">
        <v>54</v>
      </c>
      <c r="C364" s="66" t="s">
        <v>55</v>
      </c>
      <c r="D364" s="67" t="s">
        <v>56</v>
      </c>
      <c r="E364" s="65" t="s">
        <v>57</v>
      </c>
      <c r="F364" s="65" t="s">
        <v>58</v>
      </c>
      <c r="G364" s="65" t="s">
        <v>59</v>
      </c>
      <c r="H364" s="65" t="s">
        <v>60</v>
      </c>
      <c r="I364" s="65" t="s">
        <v>61</v>
      </c>
      <c r="J364" s="65" t="s">
        <v>62</v>
      </c>
      <c r="K364" s="65" t="s">
        <v>63</v>
      </c>
      <c r="L364" s="66" t="s">
        <v>64</v>
      </c>
      <c r="M364" s="68" t="s">
        <v>65</v>
      </c>
      <c r="N364" s="66" t="s">
        <v>66</v>
      </c>
      <c r="O364" s="69" t="s">
        <v>67</v>
      </c>
      <c r="P364" s="65" t="s">
        <v>68</v>
      </c>
      <c r="Q364" s="65" t="s">
        <v>69</v>
      </c>
      <c r="R364" s="65" t="s">
        <v>70</v>
      </c>
      <c r="S364" s="65" t="s">
        <v>71</v>
      </c>
    </row>
    <row r="365" spans="1:19" x14ac:dyDescent="0.2">
      <c r="A365" s="61" t="s">
        <v>346</v>
      </c>
      <c r="F365" s="70">
        <v>0.47538194444444448</v>
      </c>
      <c r="G365" s="61" t="s">
        <v>44</v>
      </c>
      <c r="H365" s="61">
        <v>1</v>
      </c>
      <c r="I365" s="61">
        <v>0.65</v>
      </c>
      <c r="J365" s="61" t="s">
        <v>110</v>
      </c>
      <c r="K365" s="61" t="s">
        <v>74</v>
      </c>
      <c r="L365" s="61">
        <v>43899.766000000003</v>
      </c>
      <c r="M365" s="61">
        <v>1</v>
      </c>
      <c r="N365" s="61">
        <v>51758.406000000003</v>
      </c>
      <c r="O365" s="61">
        <v>0.84816688520000005</v>
      </c>
      <c r="P365" s="61">
        <v>0.94</v>
      </c>
    </row>
    <row r="366" spans="1:19" x14ac:dyDescent="0.2">
      <c r="A366" s="61" t="s">
        <v>347</v>
      </c>
      <c r="F366" s="70">
        <v>0.47734953703703703</v>
      </c>
      <c r="G366" s="61" t="s">
        <v>44</v>
      </c>
      <c r="H366" s="61">
        <v>1</v>
      </c>
      <c r="I366" s="61">
        <v>0.65</v>
      </c>
      <c r="J366" s="61" t="s">
        <v>110</v>
      </c>
      <c r="K366" s="61" t="s">
        <v>74</v>
      </c>
      <c r="L366" s="61">
        <v>45518.125</v>
      </c>
      <c r="M366" s="61">
        <v>1</v>
      </c>
      <c r="N366" s="61">
        <v>53502.898000000001</v>
      </c>
      <c r="O366" s="61">
        <v>0.85075999059999996</v>
      </c>
      <c r="P366" s="61">
        <v>0.94</v>
      </c>
    </row>
    <row r="367" spans="1:19" x14ac:dyDescent="0.2">
      <c r="A367" s="61" t="s">
        <v>348</v>
      </c>
      <c r="F367" s="70">
        <v>0.47931712962962963</v>
      </c>
      <c r="G367" s="61" t="s">
        <v>44</v>
      </c>
      <c r="H367" s="61">
        <v>1</v>
      </c>
      <c r="I367" s="61">
        <v>0.66</v>
      </c>
      <c r="J367" s="61" t="s">
        <v>110</v>
      </c>
      <c r="K367" s="61" t="s">
        <v>74</v>
      </c>
      <c r="L367" s="61">
        <v>45172.472999999998</v>
      </c>
      <c r="M367" s="61">
        <v>1</v>
      </c>
      <c r="N367" s="61">
        <v>54466.894999999997</v>
      </c>
      <c r="O367" s="61">
        <v>0.82935649259999999</v>
      </c>
      <c r="P367" s="61">
        <v>0.94</v>
      </c>
    </row>
    <row r="368" spans="1:19" x14ac:dyDescent="0.2">
      <c r="A368" s="61" t="s">
        <v>349</v>
      </c>
      <c r="F368" s="70">
        <v>0.48128472222222224</v>
      </c>
      <c r="G368" s="61" t="s">
        <v>44</v>
      </c>
      <c r="H368" s="61">
        <v>1</v>
      </c>
      <c r="I368" s="61">
        <v>0.66</v>
      </c>
      <c r="J368" s="61" t="s">
        <v>110</v>
      </c>
      <c r="K368" s="61" t="s">
        <v>74</v>
      </c>
      <c r="L368" s="61">
        <v>45006.855000000003</v>
      </c>
      <c r="M368" s="61">
        <v>1</v>
      </c>
      <c r="N368" s="61">
        <v>53608.43</v>
      </c>
      <c r="O368" s="61">
        <v>0.83954808970000006</v>
      </c>
      <c r="P368" s="61">
        <v>0.94</v>
      </c>
    </row>
    <row r="369" spans="1:19" x14ac:dyDescent="0.2">
      <c r="A369" s="61" t="s">
        <v>350</v>
      </c>
      <c r="F369" s="70">
        <v>0.46556712962962959</v>
      </c>
      <c r="G369" s="61" t="s">
        <v>44</v>
      </c>
      <c r="H369" s="61">
        <v>1</v>
      </c>
      <c r="I369" s="61">
        <v>0.66</v>
      </c>
      <c r="J369" s="61" t="s">
        <v>110</v>
      </c>
      <c r="K369" s="61" t="s">
        <v>74</v>
      </c>
      <c r="L369" s="61">
        <v>38404.711000000003</v>
      </c>
      <c r="M369" s="61">
        <v>1</v>
      </c>
      <c r="N369" s="61">
        <v>51948.671999999999</v>
      </c>
      <c r="O369" s="61">
        <v>0.73928186269999996</v>
      </c>
      <c r="P369" s="61">
        <v>0.94</v>
      </c>
    </row>
    <row r="370" spans="1:19" x14ac:dyDescent="0.2">
      <c r="A370" s="61" t="s">
        <v>351</v>
      </c>
      <c r="F370" s="70">
        <v>0.4675347222222222</v>
      </c>
      <c r="G370" s="61" t="s">
        <v>44</v>
      </c>
      <c r="H370" s="61">
        <v>1</v>
      </c>
      <c r="I370" s="61">
        <v>0.65</v>
      </c>
      <c r="J370" s="61" t="s">
        <v>110</v>
      </c>
      <c r="K370" s="61" t="s">
        <v>74</v>
      </c>
      <c r="L370" s="61">
        <v>26081.504000000001</v>
      </c>
      <c r="M370" s="61">
        <v>1</v>
      </c>
      <c r="N370" s="61">
        <v>32592.133000000002</v>
      </c>
      <c r="O370" s="61">
        <v>0.80023924790000001</v>
      </c>
      <c r="P370" s="61">
        <v>0.94</v>
      </c>
    </row>
    <row r="371" spans="1:19" x14ac:dyDescent="0.2">
      <c r="A371" s="61" t="s">
        <v>352</v>
      </c>
      <c r="F371" s="70">
        <v>0.4695023148148148</v>
      </c>
      <c r="G371" s="61" t="s">
        <v>44</v>
      </c>
      <c r="H371" s="61">
        <v>1</v>
      </c>
      <c r="I371" s="61">
        <v>0.66</v>
      </c>
      <c r="J371" s="61" t="s">
        <v>110</v>
      </c>
      <c r="K371" s="61" t="s">
        <v>74</v>
      </c>
      <c r="L371" s="61">
        <v>60212.84</v>
      </c>
      <c r="M371" s="61">
        <v>1</v>
      </c>
      <c r="N371" s="61">
        <v>54721.421999999999</v>
      </c>
      <c r="O371" s="61">
        <v>1.1003522533000001</v>
      </c>
      <c r="P371" s="61">
        <v>0.94</v>
      </c>
    </row>
    <row r="372" spans="1:19" x14ac:dyDescent="0.2">
      <c r="A372" s="61" t="s">
        <v>353</v>
      </c>
      <c r="F372" s="70">
        <v>0.47145833333333331</v>
      </c>
      <c r="G372" s="61" t="s">
        <v>44</v>
      </c>
      <c r="H372" s="61">
        <v>1</v>
      </c>
      <c r="I372" s="61">
        <v>0.66</v>
      </c>
      <c r="J372" s="61" t="s">
        <v>110</v>
      </c>
      <c r="K372" s="61" t="s">
        <v>74</v>
      </c>
      <c r="L372" s="61">
        <v>28227.224999999999</v>
      </c>
      <c r="M372" s="61">
        <v>1</v>
      </c>
      <c r="N372" s="61">
        <v>29144.967000000001</v>
      </c>
      <c r="O372" s="61">
        <v>0.96851113259999999</v>
      </c>
      <c r="P372" s="61">
        <v>0.94</v>
      </c>
    </row>
    <row r="373" spans="1:19" x14ac:dyDescent="0.2">
      <c r="A373" s="61" t="s">
        <v>111</v>
      </c>
      <c r="F373" s="70">
        <v>7.4224537037037033E-2</v>
      </c>
      <c r="G373" s="61" t="s">
        <v>44</v>
      </c>
      <c r="H373" s="61">
        <v>1</v>
      </c>
      <c r="I373" s="61">
        <v>0.66</v>
      </c>
      <c r="J373" s="61" t="s">
        <v>110</v>
      </c>
      <c r="K373" s="61" t="s">
        <v>74</v>
      </c>
      <c r="L373" s="61">
        <v>0.38600000000000001</v>
      </c>
      <c r="M373" s="61">
        <v>1</v>
      </c>
      <c r="N373" s="61">
        <v>45580.214999999997</v>
      </c>
      <c r="O373" s="61">
        <v>8.4686000000000005E-6</v>
      </c>
      <c r="P373" s="61">
        <v>0.98</v>
      </c>
      <c r="R373" s="97"/>
      <c r="S373" s="97"/>
    </row>
    <row r="374" spans="1:19" x14ac:dyDescent="0.2">
      <c r="A374" s="61" t="s">
        <v>112</v>
      </c>
      <c r="F374" s="70">
        <v>7.2256944444444443E-2</v>
      </c>
      <c r="G374" s="61" t="s">
        <v>44</v>
      </c>
      <c r="H374" s="61">
        <v>1</v>
      </c>
      <c r="I374" s="61">
        <v>0.65</v>
      </c>
      <c r="J374" s="61" t="s">
        <v>110</v>
      </c>
      <c r="K374" s="61" t="s">
        <v>84</v>
      </c>
      <c r="L374" s="61">
        <v>8.9359999999999999</v>
      </c>
      <c r="M374" s="61">
        <v>1</v>
      </c>
      <c r="N374" s="61">
        <v>61626.883000000002</v>
      </c>
      <c r="O374" s="61">
        <v>1.4500170000000001E-4</v>
      </c>
      <c r="P374" s="61">
        <v>1</v>
      </c>
      <c r="R374" s="97"/>
      <c r="S374" s="97"/>
    </row>
    <row r="375" spans="1:19" x14ac:dyDescent="0.2">
      <c r="B375" s="62"/>
      <c r="C375" s="62"/>
      <c r="D375" s="63"/>
      <c r="L375" s="62"/>
      <c r="N375" s="62"/>
      <c r="O375" s="64"/>
    </row>
    <row r="376" spans="1:19" ht="13.5" thickBot="1" x14ac:dyDescent="0.25">
      <c r="B376" s="62"/>
      <c r="C376" s="62"/>
      <c r="D376" s="63"/>
      <c r="L376" s="62"/>
      <c r="N376" s="62"/>
      <c r="O376" s="64"/>
    </row>
    <row r="377" spans="1:19" ht="13.5" thickBot="1" x14ac:dyDescent="0.25">
      <c r="A377" s="71" t="str">
        <f t="shared" ref="A377:A387" si="78">A364</f>
        <v>SampleName</v>
      </c>
      <c r="B377" s="72" t="str">
        <f t="shared" ref="B377:B387" si="79">L364</f>
        <v>Area</v>
      </c>
      <c r="C377" s="72" t="str">
        <f t="shared" ref="C377:D387" si="80">N364</f>
        <v>ISTD Area</v>
      </c>
      <c r="D377" s="73" t="str">
        <f t="shared" si="80"/>
        <v>ISTDResponseRatio</v>
      </c>
      <c r="E377" s="74" t="s">
        <v>47</v>
      </c>
      <c r="F377" s="74" t="s">
        <v>48</v>
      </c>
      <c r="G377" s="75" t="s">
        <v>49</v>
      </c>
      <c r="L377" s="62"/>
      <c r="N377" s="62"/>
      <c r="O377" s="64"/>
    </row>
    <row r="378" spans="1:19" ht="13.5" thickBot="1" x14ac:dyDescent="0.25">
      <c r="A378" s="76" t="str">
        <f t="shared" si="78"/>
        <v xml:space="preserve">DTXSID7041966_Human_Ref Plasma__1_____XP1-A10_Inj EPA_061820_10uM_187  </v>
      </c>
      <c r="B378" s="77">
        <f t="shared" si="79"/>
        <v>43899.766000000003</v>
      </c>
      <c r="C378" s="77">
        <f t="shared" si="80"/>
        <v>51758.406000000003</v>
      </c>
      <c r="D378" s="78">
        <f t="shared" si="80"/>
        <v>0.84816688520000005</v>
      </c>
      <c r="E378" s="79">
        <f>D378-$E$26</f>
        <v>0.8481442748500001</v>
      </c>
      <c r="F378" s="80">
        <f>AVERAGE($E$17:$E$20)/E382</f>
        <v>8.0325161234351654</v>
      </c>
      <c r="G378" s="81">
        <f>(F378-1+$G$24)/$G$24</f>
        <v>15.962800262628011</v>
      </c>
      <c r="L378" s="62"/>
      <c r="N378" s="62"/>
      <c r="O378" s="64"/>
    </row>
    <row r="379" spans="1:19" ht="13.5" thickBot="1" x14ac:dyDescent="0.25">
      <c r="A379" s="82" t="str">
        <f t="shared" si="78"/>
        <v xml:space="preserve">DTXSID7041966_Human_Ref Plasma__2_____XP1-B10_Inj EPA_061820_10uM_188  </v>
      </c>
      <c r="B379" s="83">
        <f t="shared" si="79"/>
        <v>45518.125</v>
      </c>
      <c r="C379" s="83">
        <f t="shared" si="80"/>
        <v>53502.898000000001</v>
      </c>
      <c r="D379" s="84">
        <f t="shared" si="80"/>
        <v>0.85075999059999996</v>
      </c>
      <c r="E379" s="85">
        <f t="shared" ref="E379:E385" si="81">D379-$E$26</f>
        <v>0.85073738025000001</v>
      </c>
      <c r="F379" s="86">
        <f t="shared" ref="F379:F381" si="82">AVERAGE($E$17:$E$20)/E383</f>
        <v>7.4206303459030103</v>
      </c>
      <c r="G379" s="81">
        <f t="shared" ref="G379:G381" si="83">(F379-1+$G$24)/$G$24</f>
        <v>14.660915629580874</v>
      </c>
      <c r="L379" s="62"/>
      <c r="N379" s="62"/>
      <c r="O379" s="64"/>
    </row>
    <row r="380" spans="1:19" ht="13.5" thickBot="1" x14ac:dyDescent="0.25">
      <c r="A380" s="82" t="str">
        <f t="shared" si="78"/>
        <v xml:space="preserve">DTXSID7041966_Human_Ref Plasma__3_____XP1-A6_Inj EPA_061820_10uM_189  </v>
      </c>
      <c r="B380" s="83">
        <f t="shared" si="79"/>
        <v>45172.472999999998</v>
      </c>
      <c r="C380" s="83">
        <f t="shared" si="80"/>
        <v>54466.894999999997</v>
      </c>
      <c r="D380" s="84">
        <f t="shared" si="80"/>
        <v>0.82935649259999999</v>
      </c>
      <c r="E380" s="85">
        <f t="shared" si="81"/>
        <v>0.82933388225000004</v>
      </c>
      <c r="F380" s="86">
        <f t="shared" si="82"/>
        <v>5.396666264465833</v>
      </c>
      <c r="G380" s="81">
        <f t="shared" si="83"/>
        <v>10.354609073331559</v>
      </c>
      <c r="L380" s="62"/>
      <c r="N380" s="62"/>
      <c r="O380" s="64"/>
    </row>
    <row r="381" spans="1:19" ht="13.5" thickBot="1" x14ac:dyDescent="0.25">
      <c r="A381" s="82" t="str">
        <f t="shared" si="78"/>
        <v xml:space="preserve">DTXSID7041966_Human_Ref Plasma__4_____XP1F15_Inj EPA_061820_10uM_190  </v>
      </c>
      <c r="B381" s="83">
        <f t="shared" si="79"/>
        <v>45006.855000000003</v>
      </c>
      <c r="C381" s="83">
        <f t="shared" si="80"/>
        <v>53608.43</v>
      </c>
      <c r="D381" s="84">
        <f t="shared" si="80"/>
        <v>0.83954808970000006</v>
      </c>
      <c r="E381" s="85">
        <f t="shared" si="81"/>
        <v>0.8395254793500001</v>
      </c>
      <c r="F381" s="87">
        <f t="shared" si="82"/>
        <v>6.1313187791885575</v>
      </c>
      <c r="G381" s="81">
        <f t="shared" si="83"/>
        <v>11.91769953018842</v>
      </c>
      <c r="L381" s="62"/>
      <c r="N381" s="62"/>
      <c r="O381" s="64"/>
    </row>
    <row r="382" spans="1:19" ht="13.5" thickBot="1" x14ac:dyDescent="0.25">
      <c r="A382" s="82" t="str">
        <f t="shared" si="78"/>
        <v xml:space="preserve">DTXSID7041966_Human_Plasma__1_____XP1-A10_Inj EPA_061820_10uM_182  </v>
      </c>
      <c r="B382" s="83">
        <f t="shared" si="79"/>
        <v>38404.711000000003</v>
      </c>
      <c r="C382" s="83">
        <f t="shared" si="80"/>
        <v>51948.671999999999</v>
      </c>
      <c r="D382" s="84">
        <f t="shared" si="80"/>
        <v>0.73928186269999996</v>
      </c>
      <c r="E382" s="85">
        <f t="shared" si="81"/>
        <v>0.73925925235000001</v>
      </c>
      <c r="F382" s="88" t="s">
        <v>50</v>
      </c>
      <c r="G382" s="89" t="s">
        <v>50</v>
      </c>
      <c r="L382" s="62"/>
      <c r="N382" s="62"/>
      <c r="O382" s="64"/>
    </row>
    <row r="383" spans="1:19" ht="13.5" thickBot="1" x14ac:dyDescent="0.25">
      <c r="A383" s="82" t="str">
        <f t="shared" si="78"/>
        <v xml:space="preserve">DTXSID7041966_Human_Plasma__2_____XP1-B10_Inj EPA_061820_10uM_183  </v>
      </c>
      <c r="B383" s="83">
        <f t="shared" si="79"/>
        <v>26081.504000000001</v>
      </c>
      <c r="C383" s="83">
        <f t="shared" si="80"/>
        <v>32592.133000000002</v>
      </c>
      <c r="D383" s="84">
        <f t="shared" si="80"/>
        <v>0.80023924790000001</v>
      </c>
      <c r="E383" s="85">
        <f t="shared" si="81"/>
        <v>0.80021663755000005</v>
      </c>
      <c r="F383" s="90">
        <f>AVERAGE(F378:F381)</f>
        <v>6.7452828782481413</v>
      </c>
      <c r="G383" s="91">
        <f>AVERAGE(G378:G381)</f>
        <v>13.224006123932217</v>
      </c>
      <c r="L383" s="62"/>
      <c r="N383" s="62"/>
      <c r="O383" s="64"/>
    </row>
    <row r="384" spans="1:19" ht="13.5" thickBot="1" x14ac:dyDescent="0.25">
      <c r="A384" s="82" t="str">
        <f t="shared" si="78"/>
        <v xml:space="preserve">DTXSID7041966_Human_Plasma__3_____XP1-A6_Inj EPA_061820_10uM_184  </v>
      </c>
      <c r="B384" s="83">
        <f t="shared" si="79"/>
        <v>60212.84</v>
      </c>
      <c r="C384" s="83">
        <f t="shared" si="80"/>
        <v>54721.421999999999</v>
      </c>
      <c r="D384" s="84">
        <f t="shared" si="80"/>
        <v>1.1003522533000001</v>
      </c>
      <c r="E384" s="85">
        <f t="shared" si="81"/>
        <v>1.10032964295</v>
      </c>
      <c r="L384" s="62"/>
      <c r="N384" s="62"/>
      <c r="O384" s="64"/>
    </row>
    <row r="385" spans="1:19" ht="13.5" thickBot="1" x14ac:dyDescent="0.25">
      <c r="A385" s="82" t="str">
        <f t="shared" si="78"/>
        <v xml:space="preserve">DTXSID7041966_Human_Plasma__4_____XP1F15_Inj EPA_061820_10uM_185  </v>
      </c>
      <c r="B385" s="83">
        <f t="shared" si="79"/>
        <v>28227.224999999999</v>
      </c>
      <c r="C385" s="83">
        <f t="shared" si="80"/>
        <v>29144.967000000001</v>
      </c>
      <c r="D385" s="84">
        <f t="shared" si="80"/>
        <v>0.96851113259999999</v>
      </c>
      <c r="E385" s="85">
        <f t="shared" si="81"/>
        <v>0.96848852225000004</v>
      </c>
      <c r="F385" s="88" t="s">
        <v>51</v>
      </c>
      <c r="G385" s="75">
        <v>0.47</v>
      </c>
      <c r="L385" s="62"/>
      <c r="N385" s="62"/>
      <c r="O385" s="64"/>
    </row>
    <row r="386" spans="1:19" x14ac:dyDescent="0.2">
      <c r="A386" s="82" t="str">
        <f t="shared" si="78"/>
        <v>BLANK_Human___1_____X_Inj EPA_062220_5uM_set3</v>
      </c>
      <c r="B386" s="83">
        <f t="shared" si="79"/>
        <v>0.38600000000000001</v>
      </c>
      <c r="C386" s="83">
        <f t="shared" si="80"/>
        <v>45580.214999999997</v>
      </c>
      <c r="D386" s="84">
        <f t="shared" si="80"/>
        <v>8.4686000000000005E-6</v>
      </c>
      <c r="E386" s="85"/>
      <c r="K386" s="92"/>
      <c r="L386" s="62"/>
      <c r="N386" s="62"/>
      <c r="O386" s="64"/>
    </row>
    <row r="387" spans="1:19" ht="13.5" thickBot="1" x14ac:dyDescent="0.25">
      <c r="A387" s="93" t="str">
        <f t="shared" si="78"/>
        <v xml:space="preserve">BLANK_Human___1_____X_Inj EPA_062220_5uM_set3 </v>
      </c>
      <c r="B387" s="94">
        <f t="shared" si="79"/>
        <v>8.9359999999999999</v>
      </c>
      <c r="C387" s="94">
        <f t="shared" si="80"/>
        <v>61626.883000000002</v>
      </c>
      <c r="D387" s="95">
        <f t="shared" si="80"/>
        <v>1.4500170000000001E-4</v>
      </c>
      <c r="E387" s="96">
        <f>AVERAGE(D386:D387)</f>
        <v>7.673515E-5</v>
      </c>
      <c r="L387" s="62"/>
      <c r="N387" s="62"/>
      <c r="O387" s="64"/>
    </row>
    <row r="392" spans="1:19" ht="13.5" thickBot="1" x14ac:dyDescent="0.25">
      <c r="A392" s="65" t="s">
        <v>53</v>
      </c>
      <c r="B392" s="66" t="s">
        <v>54</v>
      </c>
      <c r="C392" s="66" t="s">
        <v>55</v>
      </c>
      <c r="D392" s="67" t="s">
        <v>56</v>
      </c>
      <c r="E392" s="65" t="s">
        <v>57</v>
      </c>
      <c r="F392" s="65" t="s">
        <v>58</v>
      </c>
      <c r="G392" s="65" t="s">
        <v>59</v>
      </c>
      <c r="H392" s="65" t="s">
        <v>60</v>
      </c>
      <c r="I392" s="65" t="s">
        <v>61</v>
      </c>
      <c r="J392" s="65" t="s">
        <v>62</v>
      </c>
      <c r="K392" s="65" t="s">
        <v>63</v>
      </c>
      <c r="L392" s="66" t="s">
        <v>64</v>
      </c>
      <c r="M392" s="68" t="s">
        <v>65</v>
      </c>
      <c r="N392" s="66" t="s">
        <v>66</v>
      </c>
      <c r="O392" s="69" t="s">
        <v>67</v>
      </c>
      <c r="P392" s="65" t="s">
        <v>68</v>
      </c>
      <c r="Q392" s="65" t="s">
        <v>69</v>
      </c>
      <c r="R392" s="65" t="s">
        <v>70</v>
      </c>
      <c r="S392" s="65" t="s">
        <v>71</v>
      </c>
    </row>
    <row r="393" spans="1:19" x14ac:dyDescent="0.2">
      <c r="A393" s="61" t="s">
        <v>370</v>
      </c>
      <c r="F393" s="70">
        <v>0.4968981481481482</v>
      </c>
      <c r="G393" s="61" t="s">
        <v>45</v>
      </c>
      <c r="H393" s="61">
        <v>1</v>
      </c>
      <c r="I393" s="61">
        <v>0.66</v>
      </c>
      <c r="J393" s="61" t="s">
        <v>113</v>
      </c>
      <c r="K393" s="61" t="s">
        <v>74</v>
      </c>
      <c r="L393" s="61">
        <v>4194.5159999999996</v>
      </c>
      <c r="M393" s="61">
        <v>1</v>
      </c>
      <c r="N393" s="61">
        <v>28868.335999999999</v>
      </c>
      <c r="O393" s="61">
        <v>0.14529815639999999</v>
      </c>
      <c r="P393" s="61">
        <v>1.19</v>
      </c>
    </row>
    <row r="394" spans="1:19" x14ac:dyDescent="0.2">
      <c r="A394" s="61" t="s">
        <v>371</v>
      </c>
      <c r="F394" s="70">
        <v>0.49886574074074069</v>
      </c>
      <c r="G394" s="61" t="s">
        <v>45</v>
      </c>
      <c r="H394" s="61">
        <v>1</v>
      </c>
      <c r="I394" s="61">
        <v>0.65</v>
      </c>
      <c r="J394" s="61" t="s">
        <v>113</v>
      </c>
      <c r="K394" s="61" t="s">
        <v>74</v>
      </c>
      <c r="L394" s="61">
        <v>5761.4160000000002</v>
      </c>
      <c r="M394" s="61">
        <v>1</v>
      </c>
      <c r="N394" s="61">
        <v>38018.050999999999</v>
      </c>
      <c r="O394" s="61">
        <v>0.15154422300000001</v>
      </c>
      <c r="P394" s="61">
        <v>1.19</v>
      </c>
    </row>
    <row r="395" spans="1:19" x14ac:dyDescent="0.2">
      <c r="A395" s="61" t="s">
        <v>372</v>
      </c>
      <c r="F395" s="70">
        <v>0.50083333333333335</v>
      </c>
      <c r="G395" s="61" t="s">
        <v>45</v>
      </c>
      <c r="H395" s="61">
        <v>1</v>
      </c>
      <c r="I395" s="61">
        <v>0.66</v>
      </c>
      <c r="J395" s="61" t="s">
        <v>113</v>
      </c>
      <c r="K395" s="61" t="s">
        <v>74</v>
      </c>
      <c r="L395" s="61">
        <v>5303.7550000000001</v>
      </c>
      <c r="M395" s="61">
        <v>1</v>
      </c>
      <c r="N395" s="61">
        <v>39645.379000000001</v>
      </c>
      <c r="O395" s="61">
        <v>0.13377990410000001</v>
      </c>
      <c r="P395" s="61">
        <v>1.19</v>
      </c>
    </row>
    <row r="396" spans="1:19" x14ac:dyDescent="0.2">
      <c r="A396" s="61" t="s">
        <v>373</v>
      </c>
      <c r="F396" s="70">
        <v>0.50278935185185192</v>
      </c>
      <c r="G396" s="61" t="s">
        <v>45</v>
      </c>
      <c r="H396" s="61">
        <v>1</v>
      </c>
      <c r="I396" s="61">
        <v>0.65</v>
      </c>
      <c r="J396" s="61" t="s">
        <v>113</v>
      </c>
      <c r="K396" s="61" t="s">
        <v>74</v>
      </c>
      <c r="L396" s="61">
        <v>5127.866</v>
      </c>
      <c r="M396" s="61">
        <v>1</v>
      </c>
      <c r="N396" s="61">
        <v>39531.464999999997</v>
      </c>
      <c r="O396" s="61">
        <v>0.12971606290000001</v>
      </c>
      <c r="P396" s="61">
        <v>1.19</v>
      </c>
    </row>
    <row r="397" spans="1:19" x14ac:dyDescent="0.2">
      <c r="A397" s="61" t="s">
        <v>374</v>
      </c>
      <c r="F397" s="70">
        <v>0.4871759259259259</v>
      </c>
      <c r="G397" s="61" t="s">
        <v>45</v>
      </c>
      <c r="H397" s="61">
        <v>1</v>
      </c>
      <c r="I397" s="61">
        <v>0.65</v>
      </c>
      <c r="J397" s="61" t="s">
        <v>113</v>
      </c>
      <c r="K397" s="61" t="s">
        <v>74</v>
      </c>
      <c r="L397" s="61">
        <v>1313.904</v>
      </c>
      <c r="M397" s="61">
        <v>1</v>
      </c>
      <c r="N397" s="61">
        <v>31175.578000000001</v>
      </c>
      <c r="O397" s="61">
        <v>4.2145297200000001E-2</v>
      </c>
      <c r="P397" s="61">
        <v>1.19</v>
      </c>
    </row>
    <row r="398" spans="1:19" x14ac:dyDescent="0.2">
      <c r="A398" s="61" t="s">
        <v>375</v>
      </c>
      <c r="F398" s="70">
        <v>0.48913194444444441</v>
      </c>
      <c r="G398" s="61" t="s">
        <v>45</v>
      </c>
      <c r="H398" s="61">
        <v>1</v>
      </c>
      <c r="I398" s="61">
        <v>0.65</v>
      </c>
      <c r="J398" s="61" t="s">
        <v>113</v>
      </c>
      <c r="K398" s="61" t="s">
        <v>74</v>
      </c>
      <c r="L398" s="61">
        <v>3265.1419999999998</v>
      </c>
      <c r="M398" s="61">
        <v>1</v>
      </c>
      <c r="N398" s="61">
        <v>38315.519999999997</v>
      </c>
      <c r="O398" s="61">
        <v>8.5217217499999998E-2</v>
      </c>
      <c r="P398" s="61">
        <v>1.19</v>
      </c>
    </row>
    <row r="399" spans="1:19" x14ac:dyDescent="0.2">
      <c r="A399" s="61" t="s">
        <v>376</v>
      </c>
      <c r="F399" s="70">
        <v>0.49109953703703701</v>
      </c>
      <c r="G399" s="61" t="s">
        <v>45</v>
      </c>
      <c r="H399" s="61">
        <v>1</v>
      </c>
      <c r="I399" s="61">
        <v>0.66</v>
      </c>
      <c r="J399" s="61" t="s">
        <v>113</v>
      </c>
      <c r="K399" s="61" t="s">
        <v>74</v>
      </c>
      <c r="L399" s="61">
        <v>1568.1859999999999</v>
      </c>
      <c r="M399" s="61">
        <v>1</v>
      </c>
      <c r="N399" s="61">
        <v>56726.73</v>
      </c>
      <c r="O399" s="61">
        <v>2.7644569000000001E-2</v>
      </c>
      <c r="P399" s="61">
        <v>1.19</v>
      </c>
    </row>
    <row r="400" spans="1:19" x14ac:dyDescent="0.2">
      <c r="A400" s="61" t="s">
        <v>377</v>
      </c>
      <c r="F400" s="70">
        <v>0.49306712962962962</v>
      </c>
      <c r="G400" s="61" t="s">
        <v>45</v>
      </c>
      <c r="H400" s="61">
        <v>1</v>
      </c>
      <c r="I400" s="61">
        <v>0.66</v>
      </c>
      <c r="J400" s="61" t="s">
        <v>113</v>
      </c>
      <c r="K400" s="61" t="s">
        <v>74</v>
      </c>
      <c r="L400" s="61">
        <v>2796.2249999999999</v>
      </c>
      <c r="M400" s="61">
        <v>1</v>
      </c>
      <c r="N400" s="61">
        <v>41225.559000000001</v>
      </c>
      <c r="O400" s="61">
        <v>6.78274611E-2</v>
      </c>
      <c r="P400" s="61">
        <v>1.19</v>
      </c>
    </row>
    <row r="401" spans="1:19" x14ac:dyDescent="0.2">
      <c r="A401" s="61" t="s">
        <v>111</v>
      </c>
      <c r="F401" s="70">
        <v>7.4224537037037033E-2</v>
      </c>
      <c r="G401" s="61" t="s">
        <v>45</v>
      </c>
      <c r="H401" s="61">
        <v>1</v>
      </c>
      <c r="I401" s="61">
        <v>0.66</v>
      </c>
      <c r="J401" s="61" t="s">
        <v>113</v>
      </c>
      <c r="K401" s="61" t="s">
        <v>74</v>
      </c>
      <c r="L401" s="61">
        <v>1.7350000000000001</v>
      </c>
      <c r="M401" s="61">
        <v>1</v>
      </c>
      <c r="N401" s="61">
        <v>45580.214999999997</v>
      </c>
      <c r="O401" s="61">
        <v>3.8064800000000002E-5</v>
      </c>
      <c r="P401" s="61">
        <v>1.19</v>
      </c>
      <c r="R401" s="97"/>
      <c r="S401" s="97"/>
    </row>
    <row r="402" spans="1:19" x14ac:dyDescent="0.2">
      <c r="A402" s="61" t="s">
        <v>112</v>
      </c>
      <c r="F402" s="70">
        <v>7.2256944444444443E-2</v>
      </c>
      <c r="G402" s="61" t="s">
        <v>45</v>
      </c>
      <c r="H402" s="61">
        <v>1</v>
      </c>
      <c r="I402" s="61">
        <v>0.65</v>
      </c>
      <c r="J402" s="61" t="s">
        <v>113</v>
      </c>
      <c r="K402" s="61" t="s">
        <v>84</v>
      </c>
      <c r="L402" s="61">
        <v>5.4610000000000003</v>
      </c>
      <c r="M402" s="61">
        <v>1</v>
      </c>
      <c r="N402" s="61">
        <v>61626.883000000002</v>
      </c>
      <c r="O402" s="61">
        <v>8.8613899999999995E-5</v>
      </c>
      <c r="P402" s="61">
        <v>1.1399999999999999</v>
      </c>
      <c r="R402" s="97"/>
      <c r="S402" s="97"/>
    </row>
    <row r="403" spans="1:19" x14ac:dyDescent="0.2">
      <c r="B403" s="62"/>
      <c r="C403" s="62"/>
      <c r="D403" s="63"/>
      <c r="L403" s="62"/>
      <c r="N403" s="62"/>
      <c r="O403" s="64"/>
    </row>
    <row r="404" spans="1:19" ht="13.5" thickBot="1" x14ac:dyDescent="0.25">
      <c r="B404" s="62"/>
      <c r="C404" s="62"/>
      <c r="D404" s="63"/>
      <c r="L404" s="62"/>
      <c r="N404" s="62"/>
      <c r="O404" s="64"/>
    </row>
    <row r="405" spans="1:19" ht="13.5" thickBot="1" x14ac:dyDescent="0.25">
      <c r="A405" s="71" t="str">
        <f>A392</f>
        <v>SampleName</v>
      </c>
      <c r="B405" s="72" t="str">
        <f>L392</f>
        <v>Area</v>
      </c>
      <c r="C405" s="72" t="str">
        <f>N392</f>
        <v>ISTD Area</v>
      </c>
      <c r="D405" s="73" t="str">
        <f>O392</f>
        <v>ISTDResponseRatio</v>
      </c>
      <c r="E405" s="74" t="s">
        <v>47</v>
      </c>
      <c r="F405" s="74" t="s">
        <v>48</v>
      </c>
      <c r="G405" s="75" t="s">
        <v>49</v>
      </c>
      <c r="L405" s="62"/>
      <c r="N405" s="62"/>
      <c r="O405" s="64"/>
    </row>
    <row r="406" spans="1:19" ht="13.5" thickBot="1" x14ac:dyDescent="0.25">
      <c r="A406" s="76" t="str">
        <f t="shared" ref="A406:A415" si="84">A393</f>
        <v xml:space="preserve">DTXSID1032484_Human_Ref Plasma__1_____XP1-A10_Inj EPA_061820_10uM_198  </v>
      </c>
      <c r="B406" s="77">
        <f t="shared" ref="B406:B415" si="85">L393</f>
        <v>4194.5159999999996</v>
      </c>
      <c r="C406" s="77">
        <f t="shared" ref="C406:D415" si="86">N393</f>
        <v>28868.335999999999</v>
      </c>
      <c r="D406" s="78">
        <f t="shared" si="86"/>
        <v>0.14529815639999999</v>
      </c>
      <c r="E406" s="79">
        <f>D406-$E$26</f>
        <v>0.14527554604999998</v>
      </c>
      <c r="F406" s="80">
        <f>AVERAGE($E$17:$E$20)/E410</f>
        <v>140.97182083958162</v>
      </c>
      <c r="G406" s="81">
        <f>(F406-1+$G$24)/$G$24</f>
        <v>298.81238476506729</v>
      </c>
      <c r="L406" s="62"/>
      <c r="N406" s="62"/>
      <c r="O406" s="64"/>
    </row>
    <row r="407" spans="1:19" ht="13.5" thickBot="1" x14ac:dyDescent="0.25">
      <c r="A407" s="82" t="str">
        <f t="shared" si="84"/>
        <v xml:space="preserve">DTXSID1032484_Human_Ref Plasma__2_____XP1-B10_Inj EPA_061820_10uM_199  </v>
      </c>
      <c r="B407" s="83">
        <f t="shared" si="85"/>
        <v>5761.4160000000002</v>
      </c>
      <c r="C407" s="83">
        <f t="shared" si="86"/>
        <v>38018.050999999999</v>
      </c>
      <c r="D407" s="84">
        <f t="shared" si="86"/>
        <v>0.15154422300000001</v>
      </c>
      <c r="E407" s="85">
        <f t="shared" ref="E407:E413" si="87">D407-$E$26</f>
        <v>0.15152161265</v>
      </c>
      <c r="F407" s="86">
        <f t="shared" ref="F407:F409" si="88">AVERAGE($E$17:$E$20)/E411</f>
        <v>69.700560429193786</v>
      </c>
      <c r="G407" s="81">
        <f t="shared" ref="G407:G409" si="89">(F407-1+$G$24)/$G$24</f>
        <v>147.17140516849742</v>
      </c>
      <c r="L407" s="62"/>
      <c r="N407" s="62"/>
      <c r="O407" s="64"/>
    </row>
    <row r="408" spans="1:19" ht="13.5" thickBot="1" x14ac:dyDescent="0.25">
      <c r="A408" s="82" t="str">
        <f t="shared" si="84"/>
        <v xml:space="preserve">DTXSID1032484_Human_Ref Plasma__3_____XP1-A6_Inj EPA_061820_10uM_200  </v>
      </c>
      <c r="B408" s="83">
        <f t="shared" si="85"/>
        <v>5303.7550000000001</v>
      </c>
      <c r="C408" s="83">
        <f t="shared" si="86"/>
        <v>39645.379000000001</v>
      </c>
      <c r="D408" s="84">
        <f t="shared" si="86"/>
        <v>0.13377990410000001</v>
      </c>
      <c r="E408" s="85">
        <f t="shared" si="87"/>
        <v>0.13375729375000001</v>
      </c>
      <c r="F408" s="86">
        <f t="shared" si="88"/>
        <v>214.97794342328439</v>
      </c>
      <c r="G408" s="81">
        <f t="shared" si="89"/>
        <v>456.27222004954126</v>
      </c>
      <c r="L408" s="62"/>
      <c r="N408" s="62"/>
      <c r="O408" s="64"/>
    </row>
    <row r="409" spans="1:19" ht="13.5" thickBot="1" x14ac:dyDescent="0.25">
      <c r="A409" s="82" t="str">
        <f t="shared" si="84"/>
        <v xml:space="preserve">DTXSID1032484_Human_Ref Plasma__4_____XP1F15_Inj EPA_061820_10uM_201  </v>
      </c>
      <c r="B409" s="83">
        <f t="shared" si="85"/>
        <v>5127.866</v>
      </c>
      <c r="C409" s="83">
        <f t="shared" si="86"/>
        <v>39531.464999999997</v>
      </c>
      <c r="D409" s="84">
        <f t="shared" si="86"/>
        <v>0.12971606290000001</v>
      </c>
      <c r="E409" s="85">
        <f t="shared" si="87"/>
        <v>0.12969345255</v>
      </c>
      <c r="F409" s="87">
        <f t="shared" si="88"/>
        <v>87.576505194209872</v>
      </c>
      <c r="G409" s="81">
        <f t="shared" si="89"/>
        <v>185.20533020044655</v>
      </c>
      <c r="L409" s="62"/>
      <c r="N409" s="62"/>
      <c r="O409" s="64"/>
    </row>
    <row r="410" spans="1:19" ht="13.5" thickBot="1" x14ac:dyDescent="0.25">
      <c r="A410" s="82" t="str">
        <f t="shared" si="84"/>
        <v xml:space="preserve">DTXSID1032484_Human_Plasma__1_____XP1-A10_Inj EPA_061820_10uM_193  </v>
      </c>
      <c r="B410" s="83">
        <f t="shared" si="85"/>
        <v>1313.904</v>
      </c>
      <c r="C410" s="83">
        <f t="shared" si="86"/>
        <v>31175.578000000001</v>
      </c>
      <c r="D410" s="84">
        <f>O397</f>
        <v>4.2145297200000001E-2</v>
      </c>
      <c r="E410" s="85">
        <f t="shared" si="87"/>
        <v>4.212268685E-2</v>
      </c>
      <c r="F410" s="88" t="s">
        <v>50</v>
      </c>
      <c r="G410" s="89" t="s">
        <v>50</v>
      </c>
      <c r="L410" s="62"/>
      <c r="N410" s="62"/>
      <c r="O410" s="64"/>
    </row>
    <row r="411" spans="1:19" ht="13.5" thickBot="1" x14ac:dyDescent="0.25">
      <c r="A411" s="82" t="str">
        <f t="shared" si="84"/>
        <v xml:space="preserve">DTXSID1032484_Human_Plasma__2_____XP1-B10_Inj EPA_061820_10uM_194  </v>
      </c>
      <c r="B411" s="83">
        <f t="shared" si="85"/>
        <v>3265.1419999999998</v>
      </c>
      <c r="C411" s="83">
        <f t="shared" si="86"/>
        <v>38315.519999999997</v>
      </c>
      <c r="D411" s="84">
        <f t="shared" si="86"/>
        <v>8.5217217499999998E-2</v>
      </c>
      <c r="E411" s="85">
        <f t="shared" si="87"/>
        <v>8.5194607150000004E-2</v>
      </c>
      <c r="F411" s="90">
        <f>AVERAGE(F406:F409)</f>
        <v>128.30670747156742</v>
      </c>
      <c r="G411" s="91">
        <f>AVERAGE(G406, G408:G409)</f>
        <v>313.4299783383517</v>
      </c>
      <c r="L411" s="62"/>
      <c r="N411" s="62"/>
      <c r="O411" s="64"/>
    </row>
    <row r="412" spans="1:19" ht="13.5" thickBot="1" x14ac:dyDescent="0.25">
      <c r="A412" s="82" t="str">
        <f t="shared" si="84"/>
        <v xml:space="preserve">DTXSID1032484_Human_Plasma__3_____XP1-A6_Inj EPA_061820_10uM_195  </v>
      </c>
      <c r="B412" s="83">
        <f t="shared" si="85"/>
        <v>1568.1859999999999</v>
      </c>
      <c r="C412" s="83">
        <f t="shared" si="86"/>
        <v>56726.73</v>
      </c>
      <c r="D412" s="84">
        <f t="shared" si="86"/>
        <v>2.7644569000000001E-2</v>
      </c>
      <c r="E412" s="85">
        <f t="shared" si="87"/>
        <v>2.762195865E-2</v>
      </c>
      <c r="L412" s="62"/>
      <c r="N412" s="62"/>
      <c r="O412" s="64"/>
    </row>
    <row r="413" spans="1:19" ht="13.5" thickBot="1" x14ac:dyDescent="0.25">
      <c r="A413" s="82" t="str">
        <f t="shared" si="84"/>
        <v xml:space="preserve">DTXSID1032484_Human_Plasma__4_____XP1F15_Inj EPA_061820_10uM_196  </v>
      </c>
      <c r="B413" s="83">
        <f t="shared" si="85"/>
        <v>2796.2249999999999</v>
      </c>
      <c r="C413" s="83">
        <f t="shared" si="86"/>
        <v>41225.559000000001</v>
      </c>
      <c r="D413" s="84">
        <f t="shared" si="86"/>
        <v>6.78274611E-2</v>
      </c>
      <c r="E413" s="85">
        <f t="shared" si="87"/>
        <v>6.7804850750000006E-2</v>
      </c>
      <c r="F413" s="88" t="s">
        <v>51</v>
      </c>
      <c r="G413" s="75">
        <v>0.47</v>
      </c>
      <c r="L413" s="62"/>
      <c r="N413" s="62"/>
      <c r="O413" s="64"/>
    </row>
    <row r="414" spans="1:19" x14ac:dyDescent="0.2">
      <c r="A414" s="82" t="str">
        <f t="shared" si="84"/>
        <v>BLANK_Human___1_____X_Inj EPA_062220_5uM_set3</v>
      </c>
      <c r="B414" s="84">
        <f>L401</f>
        <v>1.7350000000000001</v>
      </c>
      <c r="C414" s="83">
        <f t="shared" si="86"/>
        <v>45580.214999999997</v>
      </c>
      <c r="D414" s="84">
        <f>O401</f>
        <v>3.8064800000000002E-5</v>
      </c>
      <c r="E414" s="85"/>
      <c r="L414" s="62"/>
      <c r="N414" s="62"/>
      <c r="O414" s="64"/>
    </row>
    <row r="415" spans="1:19" ht="13.5" thickBot="1" x14ac:dyDescent="0.25">
      <c r="A415" s="93" t="str">
        <f t="shared" si="84"/>
        <v xml:space="preserve">BLANK_Human___1_____X_Inj EPA_062220_5uM_set3 </v>
      </c>
      <c r="B415" s="95">
        <f t="shared" si="85"/>
        <v>5.4610000000000003</v>
      </c>
      <c r="C415" s="94">
        <f t="shared" si="86"/>
        <v>61626.883000000002</v>
      </c>
      <c r="D415" s="95">
        <f t="shared" si="86"/>
        <v>8.8613899999999995E-5</v>
      </c>
      <c r="E415" s="96">
        <f>AVERAGE(D414:D415)</f>
        <v>6.3339349999999995E-5</v>
      </c>
      <c r="L415" s="62"/>
      <c r="N415" s="62"/>
      <c r="O415" s="64"/>
    </row>
    <row r="416" spans="1:19" x14ac:dyDescent="0.2">
      <c r="B416" s="62"/>
      <c r="C416" s="62"/>
      <c r="D416" s="63"/>
      <c r="L416" s="62"/>
      <c r="N416" s="62"/>
      <c r="O416" s="64"/>
    </row>
    <row r="420" spans="1:19" ht="13.5" thickBot="1" x14ac:dyDescent="0.25">
      <c r="A420" s="65" t="s">
        <v>53</v>
      </c>
      <c r="B420" s="66" t="s">
        <v>54</v>
      </c>
      <c r="C420" s="66" t="s">
        <v>55</v>
      </c>
      <c r="D420" s="67" t="s">
        <v>56</v>
      </c>
      <c r="E420" s="65" t="s">
        <v>57</v>
      </c>
      <c r="F420" s="65" t="s">
        <v>58</v>
      </c>
      <c r="G420" s="65" t="s">
        <v>59</v>
      </c>
      <c r="H420" s="65" t="s">
        <v>60</v>
      </c>
      <c r="I420" s="65" t="s">
        <v>61</v>
      </c>
      <c r="J420" s="65" t="s">
        <v>62</v>
      </c>
      <c r="K420" s="65" t="s">
        <v>63</v>
      </c>
      <c r="L420" s="66" t="s">
        <v>64</v>
      </c>
      <c r="M420" s="68" t="s">
        <v>65</v>
      </c>
      <c r="N420" s="66" t="s">
        <v>66</v>
      </c>
      <c r="O420" s="69" t="s">
        <v>67</v>
      </c>
      <c r="P420" s="65" t="s">
        <v>68</v>
      </c>
      <c r="Q420" s="65" t="s">
        <v>69</v>
      </c>
      <c r="R420" s="65" t="s">
        <v>70</v>
      </c>
      <c r="S420" s="65" t="s">
        <v>71</v>
      </c>
    </row>
    <row r="421" spans="1:19" x14ac:dyDescent="0.2">
      <c r="A421" s="61" t="s">
        <v>378</v>
      </c>
      <c r="F421" s="70">
        <v>0.51850694444444445</v>
      </c>
      <c r="G421" s="61" t="s">
        <v>379</v>
      </c>
      <c r="H421" s="61">
        <v>1</v>
      </c>
      <c r="I421" s="61">
        <v>0.66</v>
      </c>
      <c r="J421" s="61" t="s">
        <v>114</v>
      </c>
      <c r="K421" s="61" t="s">
        <v>74</v>
      </c>
      <c r="L421" s="61">
        <v>12258.032999999999</v>
      </c>
      <c r="M421" s="61">
        <v>1</v>
      </c>
      <c r="N421" s="61">
        <v>41398.862999999998</v>
      </c>
      <c r="O421" s="61">
        <v>0.29609588549999999</v>
      </c>
      <c r="P421" s="61">
        <v>0.86</v>
      </c>
    </row>
    <row r="422" spans="1:19" x14ac:dyDescent="0.2">
      <c r="A422" s="61" t="s">
        <v>380</v>
      </c>
      <c r="F422" s="70">
        <v>0.52046296296296302</v>
      </c>
      <c r="G422" s="61" t="s">
        <v>379</v>
      </c>
      <c r="H422" s="61">
        <v>1</v>
      </c>
      <c r="I422" s="61">
        <v>0.66</v>
      </c>
      <c r="J422" s="61" t="s">
        <v>114</v>
      </c>
      <c r="K422" s="61" t="s">
        <v>74</v>
      </c>
      <c r="L422" s="61">
        <v>13195.203</v>
      </c>
      <c r="M422" s="61">
        <v>1</v>
      </c>
      <c r="N422" s="61">
        <v>52384.413999999997</v>
      </c>
      <c r="O422" s="61">
        <v>0.2518917745</v>
      </c>
      <c r="P422" s="61">
        <v>0.86</v>
      </c>
    </row>
    <row r="423" spans="1:19" x14ac:dyDescent="0.2">
      <c r="A423" s="61" t="s">
        <v>381</v>
      </c>
      <c r="F423" s="70">
        <v>0.52243055555555562</v>
      </c>
      <c r="G423" s="61" t="s">
        <v>379</v>
      </c>
      <c r="H423" s="61">
        <v>1</v>
      </c>
      <c r="I423" s="61">
        <v>0.66</v>
      </c>
      <c r="J423" s="61" t="s">
        <v>114</v>
      </c>
      <c r="K423" s="61" t="s">
        <v>74</v>
      </c>
      <c r="L423" s="61">
        <v>13092.026</v>
      </c>
      <c r="M423" s="61">
        <v>1</v>
      </c>
      <c r="N423" s="61">
        <v>45455.315999999999</v>
      </c>
      <c r="O423" s="61">
        <v>0.28801968950000001</v>
      </c>
      <c r="P423" s="61">
        <v>0.86</v>
      </c>
    </row>
    <row r="424" spans="1:19" x14ac:dyDescent="0.2">
      <c r="A424" s="61" t="s">
        <v>382</v>
      </c>
      <c r="F424" s="70">
        <v>0.52439814814814811</v>
      </c>
      <c r="G424" s="61" t="s">
        <v>379</v>
      </c>
      <c r="H424" s="61">
        <v>1</v>
      </c>
      <c r="I424" s="61">
        <v>0.66</v>
      </c>
      <c r="J424" s="61" t="s">
        <v>114</v>
      </c>
      <c r="K424" s="61" t="s">
        <v>74</v>
      </c>
      <c r="L424" s="61">
        <v>9860.9120000000003</v>
      </c>
      <c r="M424" s="61">
        <v>1</v>
      </c>
      <c r="N424" s="61">
        <v>39293.773000000001</v>
      </c>
      <c r="O424" s="61">
        <v>0.2509535544</v>
      </c>
      <c r="P424" s="61">
        <v>0.86</v>
      </c>
    </row>
    <row r="425" spans="1:19" x14ac:dyDescent="0.2">
      <c r="A425" s="61" t="s">
        <v>383</v>
      </c>
      <c r="F425" s="70">
        <v>0.50868055555555558</v>
      </c>
      <c r="G425" s="61" t="s">
        <v>379</v>
      </c>
      <c r="H425" s="61">
        <v>1</v>
      </c>
      <c r="I425" s="61">
        <v>0.65</v>
      </c>
      <c r="J425" s="61" t="s">
        <v>114</v>
      </c>
      <c r="K425" s="61" t="s">
        <v>74</v>
      </c>
      <c r="L425" s="61">
        <v>33008.663999999997</v>
      </c>
      <c r="M425" s="61">
        <v>1</v>
      </c>
      <c r="N425" s="61">
        <v>54069.491999999998</v>
      </c>
      <c r="O425" s="61">
        <v>0.61048592800000001</v>
      </c>
      <c r="P425" s="61">
        <v>0.86</v>
      </c>
    </row>
    <row r="426" spans="1:19" x14ac:dyDescent="0.2">
      <c r="A426" s="61" t="s">
        <v>384</v>
      </c>
      <c r="F426" s="70">
        <v>0.51064814814814818</v>
      </c>
      <c r="G426" s="61" t="s">
        <v>379</v>
      </c>
      <c r="H426" s="61">
        <v>1</v>
      </c>
      <c r="I426" s="61">
        <v>0.66</v>
      </c>
      <c r="J426" s="61" t="s">
        <v>114</v>
      </c>
      <c r="K426" s="61" t="s">
        <v>74</v>
      </c>
      <c r="L426" s="61">
        <v>21422.798999999999</v>
      </c>
      <c r="M426" s="61">
        <v>1</v>
      </c>
      <c r="N426" s="61">
        <v>42416.648000000001</v>
      </c>
      <c r="O426" s="61">
        <v>0.50505638730000002</v>
      </c>
      <c r="P426" s="61">
        <v>0.86</v>
      </c>
    </row>
    <row r="427" spans="1:19" x14ac:dyDescent="0.2">
      <c r="A427" s="61" t="s">
        <v>385</v>
      </c>
      <c r="F427" s="70">
        <v>0.51261574074074068</v>
      </c>
      <c r="G427" s="61" t="s">
        <v>379</v>
      </c>
      <c r="H427" s="61">
        <v>1</v>
      </c>
      <c r="I427" s="61">
        <v>0.66</v>
      </c>
      <c r="J427" s="61" t="s">
        <v>114</v>
      </c>
      <c r="K427" s="61" t="s">
        <v>74</v>
      </c>
      <c r="L427" s="61">
        <v>16840.234</v>
      </c>
      <c r="M427" s="61">
        <v>1</v>
      </c>
      <c r="N427" s="61">
        <v>31769.096000000001</v>
      </c>
      <c r="O427" s="61">
        <v>0.53008225350000004</v>
      </c>
      <c r="P427" s="61">
        <v>0.85</v>
      </c>
    </row>
    <row r="428" spans="1:19" x14ac:dyDescent="0.2">
      <c r="A428" s="61" t="s">
        <v>386</v>
      </c>
      <c r="F428" s="70">
        <v>0.51457175925925924</v>
      </c>
      <c r="G428" s="61" t="s">
        <v>379</v>
      </c>
      <c r="H428" s="61">
        <v>1</v>
      </c>
      <c r="I428" s="61">
        <v>0.66</v>
      </c>
      <c r="J428" s="61" t="s">
        <v>114</v>
      </c>
      <c r="K428" s="61" t="s">
        <v>74</v>
      </c>
      <c r="L428" s="61">
        <v>13752.017</v>
      </c>
      <c r="M428" s="61">
        <v>1</v>
      </c>
      <c r="N428" s="61">
        <v>41667.417999999998</v>
      </c>
      <c r="O428" s="61">
        <v>0.33004245669999999</v>
      </c>
      <c r="P428" s="61">
        <v>0.86</v>
      </c>
    </row>
    <row r="429" spans="1:19" x14ac:dyDescent="0.2">
      <c r="A429" s="61" t="s">
        <v>111</v>
      </c>
      <c r="F429" s="70">
        <v>7.4224537037037033E-2</v>
      </c>
      <c r="G429" s="61" t="s">
        <v>379</v>
      </c>
      <c r="H429" s="61">
        <v>1</v>
      </c>
      <c r="I429" s="61">
        <v>0.66</v>
      </c>
      <c r="J429" s="61" t="s">
        <v>114</v>
      </c>
      <c r="K429" s="61" t="s">
        <v>84</v>
      </c>
      <c r="L429" s="61">
        <v>16.591999999999999</v>
      </c>
      <c r="M429" s="61">
        <v>1</v>
      </c>
      <c r="N429" s="61">
        <v>45580.214999999997</v>
      </c>
      <c r="O429" s="61">
        <v>3.640176E-4</v>
      </c>
      <c r="P429" s="61">
        <v>0.89</v>
      </c>
      <c r="R429" s="97"/>
      <c r="S429" s="97"/>
    </row>
    <row r="430" spans="1:19" x14ac:dyDescent="0.2">
      <c r="A430" s="61" t="s">
        <v>112</v>
      </c>
      <c r="F430" s="70">
        <v>7.2256944444444443E-2</v>
      </c>
      <c r="G430" s="61" t="s">
        <v>379</v>
      </c>
      <c r="H430" s="61">
        <v>1</v>
      </c>
      <c r="I430" s="61">
        <v>0.65</v>
      </c>
      <c r="J430" s="61" t="s">
        <v>114</v>
      </c>
      <c r="K430" s="61" t="s">
        <v>84</v>
      </c>
      <c r="L430" s="61">
        <v>44.578000000000003</v>
      </c>
      <c r="M430" s="61">
        <v>1</v>
      </c>
      <c r="N430" s="61">
        <v>61626.883000000002</v>
      </c>
      <c r="O430" s="61">
        <v>7.233532E-4</v>
      </c>
      <c r="P430" s="61">
        <v>0.82</v>
      </c>
      <c r="R430" s="97"/>
      <c r="S430" s="97"/>
    </row>
    <row r="431" spans="1:19" x14ac:dyDescent="0.2">
      <c r="B431" s="62"/>
      <c r="C431" s="62"/>
      <c r="D431" s="63"/>
      <c r="L431" s="62"/>
      <c r="N431" s="62"/>
      <c r="O431" s="64"/>
    </row>
    <row r="432" spans="1:19" ht="13.5" thickBot="1" x14ac:dyDescent="0.25">
      <c r="B432" s="62"/>
      <c r="C432" s="62"/>
      <c r="D432" s="63"/>
      <c r="L432" s="62"/>
      <c r="N432" s="62"/>
      <c r="O432" s="64"/>
    </row>
    <row r="433" spans="1:19" ht="13.5" thickBot="1" x14ac:dyDescent="0.25">
      <c r="A433" s="71" t="str">
        <f t="shared" ref="A433:A443" si="90">A420</f>
        <v>SampleName</v>
      </c>
      <c r="B433" s="72" t="str">
        <f t="shared" ref="B433:B443" si="91">L420</f>
        <v>Area</v>
      </c>
      <c r="C433" s="72" t="str">
        <f t="shared" ref="C433:D443" si="92">N420</f>
        <v>ISTD Area</v>
      </c>
      <c r="D433" s="73" t="str">
        <f t="shared" si="92"/>
        <v>ISTDResponseRatio</v>
      </c>
      <c r="E433" s="74" t="s">
        <v>47</v>
      </c>
      <c r="F433" s="74" t="s">
        <v>48</v>
      </c>
      <c r="G433" s="75" t="s">
        <v>49</v>
      </c>
      <c r="L433" s="62"/>
      <c r="N433" s="62"/>
      <c r="O433" s="64"/>
    </row>
    <row r="434" spans="1:19" ht="13.5" thickBot="1" x14ac:dyDescent="0.25">
      <c r="A434" s="76" t="str">
        <f t="shared" si="90"/>
        <v xml:space="preserve">DTXSID3047261_Human_Ref Plasma__1_____XP1-A10_Inj EPA_061820_10uM_209  </v>
      </c>
      <c r="B434" s="77">
        <f t="shared" si="91"/>
        <v>12258.032999999999</v>
      </c>
      <c r="C434" s="77">
        <f t="shared" si="92"/>
        <v>41398.862999999998</v>
      </c>
      <c r="D434" s="78">
        <f t="shared" si="92"/>
        <v>0.29609588549999999</v>
      </c>
      <c r="E434" s="79">
        <f>D434-$E$26</f>
        <v>0.29607327514999998</v>
      </c>
      <c r="F434" s="80">
        <f>AVERAGE($E$17:$E$20)/E438</f>
        <v>9.7272214270940474</v>
      </c>
      <c r="G434" s="81">
        <f>(F434-1+$G$24)/$G$24</f>
        <v>19.568556227859677</v>
      </c>
      <c r="L434" s="62"/>
      <c r="N434" s="62"/>
      <c r="O434" s="64"/>
    </row>
    <row r="435" spans="1:19" ht="13.5" thickBot="1" x14ac:dyDescent="0.25">
      <c r="A435" s="82" t="str">
        <f t="shared" si="90"/>
        <v xml:space="preserve">DTXSID3047261_Human_Ref Plasma__2_____XP1-B10_Inj EPA_061820_10uM_210  </v>
      </c>
      <c r="B435" s="83">
        <f t="shared" si="91"/>
        <v>13195.203</v>
      </c>
      <c r="C435" s="83">
        <f t="shared" si="92"/>
        <v>52384.413999999997</v>
      </c>
      <c r="D435" s="84">
        <f t="shared" si="92"/>
        <v>0.2518917745</v>
      </c>
      <c r="E435" s="85">
        <f t="shared" ref="E435:E441" si="93">D435-$E$26</f>
        <v>0.25186916414999999</v>
      </c>
      <c r="F435" s="86">
        <f t="shared" ref="F435:F437" si="94">AVERAGE($E$17:$E$20)/E439</f>
        <v>11.757850929815913</v>
      </c>
      <c r="G435" s="81">
        <f t="shared" ref="G435:G437" si="95">(F435-1+$G$24)/$G$24</f>
        <v>23.889044531523222</v>
      </c>
      <c r="L435" s="62"/>
      <c r="N435" s="62"/>
      <c r="O435" s="64"/>
    </row>
    <row r="436" spans="1:19" ht="13.5" thickBot="1" x14ac:dyDescent="0.25">
      <c r="A436" s="82" t="str">
        <f t="shared" si="90"/>
        <v xml:space="preserve">DTXSID3047261_Human_Ref Plasma__3_____XP1-A6_Inj EPA_061820_10uM_211  </v>
      </c>
      <c r="B436" s="83">
        <f t="shared" si="91"/>
        <v>13092.026</v>
      </c>
      <c r="C436" s="83">
        <f t="shared" si="92"/>
        <v>45455.315999999999</v>
      </c>
      <c r="D436" s="84">
        <f t="shared" si="92"/>
        <v>0.28801968950000001</v>
      </c>
      <c r="E436" s="85">
        <f t="shared" si="93"/>
        <v>0.28799707915</v>
      </c>
      <c r="F436" s="86">
        <f t="shared" si="94"/>
        <v>11.202723958782109</v>
      </c>
      <c r="G436" s="81">
        <f t="shared" si="95"/>
        <v>22.707923316557679</v>
      </c>
      <c r="L436" s="62"/>
      <c r="N436" s="62"/>
      <c r="O436" s="64"/>
    </row>
    <row r="437" spans="1:19" ht="13.5" thickBot="1" x14ac:dyDescent="0.25">
      <c r="A437" s="82" t="str">
        <f t="shared" si="90"/>
        <v xml:space="preserve">DTXSID3047261_Human_Ref Plasma__4_____XP1F15_Inj EPA_061820_10uM_212  </v>
      </c>
      <c r="B437" s="83">
        <f t="shared" si="91"/>
        <v>9860.9120000000003</v>
      </c>
      <c r="C437" s="83">
        <f t="shared" si="92"/>
        <v>39293.773000000001</v>
      </c>
      <c r="D437" s="84">
        <f t="shared" si="92"/>
        <v>0.2509535544</v>
      </c>
      <c r="E437" s="85">
        <f t="shared" si="93"/>
        <v>0.25093094404999999</v>
      </c>
      <c r="F437" s="87">
        <f t="shared" si="94"/>
        <v>17.993196256452961</v>
      </c>
      <c r="G437" s="81">
        <f t="shared" si="95"/>
        <v>37.155736715857365</v>
      </c>
      <c r="L437" s="62"/>
      <c r="N437" s="62"/>
      <c r="O437" s="64"/>
    </row>
    <row r="438" spans="1:19" ht="13.5" thickBot="1" x14ac:dyDescent="0.25">
      <c r="A438" s="82" t="str">
        <f t="shared" si="90"/>
        <v xml:space="preserve">DTXSID3047261_Human_Plasma__1_____XP1-A10_Inj EPA_061820_10uM_204  </v>
      </c>
      <c r="B438" s="83">
        <f t="shared" si="91"/>
        <v>33008.663999999997</v>
      </c>
      <c r="C438" s="83">
        <f t="shared" si="92"/>
        <v>54069.491999999998</v>
      </c>
      <c r="D438" s="84">
        <f t="shared" si="92"/>
        <v>0.61048592800000001</v>
      </c>
      <c r="E438" s="85">
        <f t="shared" si="93"/>
        <v>0.61046331765000006</v>
      </c>
      <c r="F438" s="88" t="s">
        <v>50</v>
      </c>
      <c r="G438" s="89" t="s">
        <v>50</v>
      </c>
      <c r="L438" s="62"/>
      <c r="N438" s="62"/>
      <c r="O438" s="64"/>
    </row>
    <row r="439" spans="1:19" ht="13.5" thickBot="1" x14ac:dyDescent="0.25">
      <c r="A439" s="82" t="str">
        <f t="shared" si="90"/>
        <v xml:space="preserve">DTXSID3047261_Human_Plasma__2_____XP1-B10_Inj EPA_061820_10uM_205  </v>
      </c>
      <c r="B439" s="83">
        <f t="shared" si="91"/>
        <v>21422.798999999999</v>
      </c>
      <c r="C439" s="83">
        <f t="shared" si="92"/>
        <v>42416.648000000001</v>
      </c>
      <c r="D439" s="84">
        <f t="shared" si="92"/>
        <v>0.50505638730000002</v>
      </c>
      <c r="E439" s="85">
        <f t="shared" si="93"/>
        <v>0.50503377695000007</v>
      </c>
      <c r="F439" s="90">
        <f>AVERAGE(F434:F437)</f>
        <v>12.670248143036257</v>
      </c>
      <c r="G439" s="91">
        <f>AVERAGE(G434:G437)</f>
        <v>25.830315197949488</v>
      </c>
      <c r="L439" s="62"/>
      <c r="N439" s="62"/>
      <c r="O439" s="64"/>
    </row>
    <row r="440" spans="1:19" ht="13.5" thickBot="1" x14ac:dyDescent="0.25">
      <c r="A440" s="82" t="str">
        <f t="shared" si="90"/>
        <v xml:space="preserve">DTXSID3047261_Human_Plasma__3_____XP1-A6_Inj EPA_061820_10uM_206  </v>
      </c>
      <c r="B440" s="83">
        <f t="shared" si="91"/>
        <v>16840.234</v>
      </c>
      <c r="C440" s="83">
        <f t="shared" si="92"/>
        <v>31769.096000000001</v>
      </c>
      <c r="D440" s="84">
        <f t="shared" si="92"/>
        <v>0.53008225350000004</v>
      </c>
      <c r="E440" s="85">
        <f t="shared" si="93"/>
        <v>0.53005964315000009</v>
      </c>
      <c r="L440" s="62"/>
      <c r="N440" s="62"/>
      <c r="O440" s="64"/>
    </row>
    <row r="441" spans="1:19" ht="13.5" thickBot="1" x14ac:dyDescent="0.25">
      <c r="A441" s="82" t="str">
        <f t="shared" si="90"/>
        <v xml:space="preserve">DTXSID3047261_Human_Plasma__4_____XP1F15_Inj EPA_061820_10uM_207  </v>
      </c>
      <c r="B441" s="83">
        <f t="shared" si="91"/>
        <v>13752.017</v>
      </c>
      <c r="C441" s="83">
        <f t="shared" si="92"/>
        <v>41667.417999999998</v>
      </c>
      <c r="D441" s="84">
        <f t="shared" si="92"/>
        <v>0.33004245669999999</v>
      </c>
      <c r="E441" s="85">
        <f t="shared" si="93"/>
        <v>0.33001984634999998</v>
      </c>
      <c r="F441" s="88" t="s">
        <v>51</v>
      </c>
      <c r="G441" s="75">
        <v>0.47</v>
      </c>
      <c r="L441" s="62"/>
      <c r="N441" s="62"/>
      <c r="O441" s="64"/>
    </row>
    <row r="442" spans="1:19" x14ac:dyDescent="0.2">
      <c r="A442" s="82" t="str">
        <f t="shared" si="90"/>
        <v>BLANK_Human___1_____X_Inj EPA_062220_5uM_set3</v>
      </c>
      <c r="B442" s="83">
        <f t="shared" si="91"/>
        <v>16.591999999999999</v>
      </c>
      <c r="C442" s="83">
        <f t="shared" si="92"/>
        <v>45580.214999999997</v>
      </c>
      <c r="D442" s="84">
        <f t="shared" si="92"/>
        <v>3.640176E-4</v>
      </c>
      <c r="E442" s="85"/>
      <c r="K442" s="92"/>
      <c r="L442" s="62"/>
      <c r="N442" s="62"/>
      <c r="O442" s="64"/>
    </row>
    <row r="443" spans="1:19" ht="13.5" thickBot="1" x14ac:dyDescent="0.25">
      <c r="A443" s="93" t="str">
        <f t="shared" si="90"/>
        <v xml:space="preserve">BLANK_Human___1_____X_Inj EPA_062220_5uM_set3 </v>
      </c>
      <c r="B443" s="94">
        <f t="shared" si="91"/>
        <v>44.578000000000003</v>
      </c>
      <c r="C443" s="94">
        <f t="shared" si="92"/>
        <v>61626.883000000002</v>
      </c>
      <c r="D443" s="95">
        <f t="shared" si="92"/>
        <v>7.233532E-4</v>
      </c>
      <c r="E443" s="96">
        <f>AVERAGE(D442:D443)</f>
        <v>5.4368540000000005E-4</v>
      </c>
      <c r="L443" s="62"/>
      <c r="N443" s="62"/>
      <c r="O443" s="64"/>
    </row>
    <row r="448" spans="1:19" ht="13.5" thickBot="1" x14ac:dyDescent="0.25">
      <c r="A448" s="65" t="s">
        <v>53</v>
      </c>
      <c r="B448" s="66" t="s">
        <v>54</v>
      </c>
      <c r="C448" s="66" t="s">
        <v>55</v>
      </c>
      <c r="D448" s="67" t="s">
        <v>56</v>
      </c>
      <c r="E448" s="65" t="s">
        <v>57</v>
      </c>
      <c r="F448" s="65" t="s">
        <v>58</v>
      </c>
      <c r="G448" s="65" t="s">
        <v>59</v>
      </c>
      <c r="H448" s="65" t="s">
        <v>60</v>
      </c>
      <c r="I448" s="65" t="s">
        <v>61</v>
      </c>
      <c r="J448" s="65" t="s">
        <v>62</v>
      </c>
      <c r="K448" s="65" t="s">
        <v>63</v>
      </c>
      <c r="L448" s="66" t="s">
        <v>64</v>
      </c>
      <c r="M448" s="68" t="s">
        <v>65</v>
      </c>
      <c r="N448" s="66" t="s">
        <v>66</v>
      </c>
      <c r="O448" s="69" t="s">
        <v>67</v>
      </c>
      <c r="P448" s="65" t="s">
        <v>68</v>
      </c>
      <c r="Q448" s="65" t="s">
        <v>69</v>
      </c>
      <c r="R448" s="65" t="s">
        <v>70</v>
      </c>
      <c r="S448" s="65" t="s">
        <v>71</v>
      </c>
    </row>
    <row r="449" spans="1:19" x14ac:dyDescent="0.2">
      <c r="A449" s="61" t="s">
        <v>403</v>
      </c>
      <c r="F449" s="70">
        <v>0.54011574074074076</v>
      </c>
      <c r="G449" s="61" t="s">
        <v>46</v>
      </c>
      <c r="H449" s="61">
        <v>1</v>
      </c>
      <c r="I449" s="61">
        <v>0.66</v>
      </c>
      <c r="J449" s="61" t="s">
        <v>115</v>
      </c>
      <c r="K449" s="61" t="s">
        <v>74</v>
      </c>
      <c r="L449" s="61">
        <v>237705.71900000001</v>
      </c>
      <c r="M449" s="61">
        <v>1</v>
      </c>
      <c r="N449" s="61">
        <v>54321.112999999998</v>
      </c>
      <c r="O449" s="61">
        <v>4.3759360932</v>
      </c>
      <c r="P449" s="61">
        <v>0.88</v>
      </c>
    </row>
    <row r="450" spans="1:19" x14ac:dyDescent="0.2">
      <c r="A450" s="61" t="s">
        <v>404</v>
      </c>
      <c r="F450" s="70">
        <v>0.54207175925925932</v>
      </c>
      <c r="G450" s="61" t="s">
        <v>46</v>
      </c>
      <c r="H450" s="61">
        <v>1</v>
      </c>
      <c r="I450" s="61">
        <v>0.65</v>
      </c>
      <c r="J450" s="61" t="s">
        <v>115</v>
      </c>
      <c r="K450" s="61" t="s">
        <v>74</v>
      </c>
      <c r="L450" s="61">
        <v>76554.758000000002</v>
      </c>
      <c r="M450" s="61">
        <v>1</v>
      </c>
      <c r="N450" s="61">
        <v>28968.393</v>
      </c>
      <c r="O450" s="61">
        <v>2.6426995105</v>
      </c>
      <c r="P450" s="61">
        <v>0.88</v>
      </c>
    </row>
    <row r="451" spans="1:19" x14ac:dyDescent="0.2">
      <c r="A451" s="61" t="s">
        <v>405</v>
      </c>
      <c r="F451" s="70">
        <v>0.54403935185185182</v>
      </c>
      <c r="G451" s="61" t="s">
        <v>46</v>
      </c>
      <c r="H451" s="61">
        <v>1</v>
      </c>
      <c r="I451" s="61">
        <v>0.66</v>
      </c>
      <c r="J451" s="61" t="s">
        <v>115</v>
      </c>
      <c r="K451" s="61" t="s">
        <v>74</v>
      </c>
      <c r="L451" s="61">
        <v>185878.07800000001</v>
      </c>
      <c r="M451" s="61">
        <v>1</v>
      </c>
      <c r="N451" s="61">
        <v>45554.671999999999</v>
      </c>
      <c r="O451" s="61">
        <v>4.0803296311999997</v>
      </c>
      <c r="P451" s="61">
        <v>0.87</v>
      </c>
    </row>
    <row r="452" spans="1:19" x14ac:dyDescent="0.2">
      <c r="A452" s="61" t="s">
        <v>406</v>
      </c>
      <c r="F452" s="70">
        <v>0.54600694444444442</v>
      </c>
      <c r="G452" s="61" t="s">
        <v>46</v>
      </c>
      <c r="H452" s="61">
        <v>1</v>
      </c>
      <c r="I452" s="61">
        <v>0.66</v>
      </c>
      <c r="J452" s="61" t="s">
        <v>115</v>
      </c>
      <c r="K452" s="61" t="s">
        <v>74</v>
      </c>
      <c r="L452" s="61">
        <v>118208.094</v>
      </c>
      <c r="M452" s="61">
        <v>1</v>
      </c>
      <c r="N452" s="61">
        <v>40220.472999999998</v>
      </c>
      <c r="O452" s="61">
        <v>2.9390030793999999</v>
      </c>
      <c r="P452" s="61">
        <v>0.87</v>
      </c>
    </row>
    <row r="453" spans="1:19" x14ac:dyDescent="0.2">
      <c r="A453" s="61" t="s">
        <v>407</v>
      </c>
      <c r="F453" s="70">
        <v>0.53028935185185189</v>
      </c>
      <c r="G453" s="61" t="s">
        <v>46</v>
      </c>
      <c r="H453" s="61">
        <v>1</v>
      </c>
      <c r="I453" s="61">
        <v>0.66</v>
      </c>
      <c r="J453" s="61" t="s">
        <v>115</v>
      </c>
      <c r="K453" s="61" t="s">
        <v>74</v>
      </c>
      <c r="L453" s="61">
        <v>55994.667999999998</v>
      </c>
      <c r="M453" s="61">
        <v>1</v>
      </c>
      <c r="N453" s="61">
        <v>55877.925999999999</v>
      </c>
      <c r="O453" s="61">
        <v>1.0020892329</v>
      </c>
      <c r="P453" s="61">
        <v>0.88</v>
      </c>
    </row>
    <row r="454" spans="1:19" x14ac:dyDescent="0.2">
      <c r="A454" s="61" t="s">
        <v>408</v>
      </c>
      <c r="F454" s="70">
        <v>0.53225694444444438</v>
      </c>
      <c r="G454" s="61" t="s">
        <v>46</v>
      </c>
      <c r="H454" s="61">
        <v>1</v>
      </c>
      <c r="I454" s="61">
        <v>0.66</v>
      </c>
      <c r="J454" s="61" t="s">
        <v>115</v>
      </c>
      <c r="K454" s="61" t="s">
        <v>74</v>
      </c>
      <c r="L454" s="61">
        <v>55124.953000000001</v>
      </c>
      <c r="M454" s="61">
        <v>1</v>
      </c>
      <c r="N454" s="61">
        <v>41841.582000000002</v>
      </c>
      <c r="O454" s="61">
        <v>1.3174681827000001</v>
      </c>
      <c r="P454" s="61">
        <v>0.88</v>
      </c>
    </row>
    <row r="455" spans="1:19" x14ac:dyDescent="0.2">
      <c r="A455" s="61" t="s">
        <v>409</v>
      </c>
      <c r="F455" s="70">
        <v>0.53421296296296295</v>
      </c>
      <c r="G455" s="61" t="s">
        <v>46</v>
      </c>
      <c r="H455" s="61">
        <v>1</v>
      </c>
      <c r="I455" s="61">
        <v>0.66</v>
      </c>
      <c r="J455" s="61" t="s">
        <v>115</v>
      </c>
      <c r="K455" s="61" t="s">
        <v>74</v>
      </c>
      <c r="L455" s="61">
        <v>56863.218999999997</v>
      </c>
      <c r="M455" s="61">
        <v>1</v>
      </c>
      <c r="N455" s="61">
        <v>42009.285000000003</v>
      </c>
      <c r="O455" s="61">
        <v>1.3535869273000001</v>
      </c>
      <c r="P455" s="61">
        <v>0.88</v>
      </c>
    </row>
    <row r="456" spans="1:19" x14ac:dyDescent="0.2">
      <c r="A456" s="61" t="s">
        <v>410</v>
      </c>
      <c r="F456" s="70">
        <v>0.53618055555555555</v>
      </c>
      <c r="G456" s="61" t="s">
        <v>46</v>
      </c>
      <c r="H456" s="61">
        <v>1</v>
      </c>
      <c r="I456" s="61">
        <v>0.66</v>
      </c>
      <c r="J456" s="61" t="s">
        <v>115</v>
      </c>
      <c r="K456" s="61" t="s">
        <v>74</v>
      </c>
      <c r="L456" s="61">
        <v>33556.648000000001</v>
      </c>
      <c r="M456" s="61">
        <v>1</v>
      </c>
      <c r="N456" s="61">
        <v>42828.707000000002</v>
      </c>
      <c r="O456" s="61">
        <v>0.78350831369999996</v>
      </c>
      <c r="P456" s="61">
        <v>0.88</v>
      </c>
    </row>
    <row r="457" spans="1:19" x14ac:dyDescent="0.2">
      <c r="A457" s="61" t="s">
        <v>111</v>
      </c>
      <c r="F457" s="70">
        <v>7.4224537037037033E-2</v>
      </c>
      <c r="G457" s="61" t="s">
        <v>46</v>
      </c>
      <c r="H457" s="61">
        <v>1</v>
      </c>
      <c r="I457" s="61">
        <v>0.66</v>
      </c>
      <c r="J457" s="61" t="s">
        <v>115</v>
      </c>
      <c r="K457" s="61" t="s">
        <v>74</v>
      </c>
      <c r="L457" s="61">
        <v>103.15900000000001</v>
      </c>
      <c r="M457" s="61">
        <v>1</v>
      </c>
      <c r="N457" s="61">
        <v>45580.214999999997</v>
      </c>
      <c r="O457" s="61">
        <v>2.2632408E-3</v>
      </c>
      <c r="P457" s="61">
        <v>0.91</v>
      </c>
      <c r="R457" s="97"/>
      <c r="S457" s="97"/>
    </row>
    <row r="458" spans="1:19" x14ac:dyDescent="0.2">
      <c r="A458" s="61" t="s">
        <v>112</v>
      </c>
      <c r="F458" s="70">
        <v>7.2256944444444443E-2</v>
      </c>
      <c r="G458" s="61" t="s">
        <v>46</v>
      </c>
      <c r="H458" s="61">
        <v>1</v>
      </c>
      <c r="I458" s="61">
        <v>0.65</v>
      </c>
      <c r="J458" s="61" t="s">
        <v>115</v>
      </c>
      <c r="K458" s="61" t="s">
        <v>74</v>
      </c>
      <c r="L458" s="61">
        <v>222.245</v>
      </c>
      <c r="M458" s="61">
        <v>1</v>
      </c>
      <c r="N458" s="61">
        <v>61626.883000000002</v>
      </c>
      <c r="O458" s="61">
        <v>3.6062995E-3</v>
      </c>
      <c r="P458" s="61">
        <v>0.9</v>
      </c>
      <c r="R458" s="97"/>
      <c r="S458" s="97"/>
    </row>
    <row r="459" spans="1:19" x14ac:dyDescent="0.2">
      <c r="B459" s="62"/>
      <c r="C459" s="62"/>
      <c r="D459" s="63"/>
      <c r="L459" s="62"/>
      <c r="N459" s="62"/>
      <c r="O459" s="64"/>
    </row>
    <row r="460" spans="1:19" ht="13.5" thickBot="1" x14ac:dyDescent="0.25">
      <c r="B460" s="62"/>
      <c r="C460" s="62"/>
      <c r="D460" s="63"/>
      <c r="L460" s="62"/>
      <c r="N460" s="62"/>
      <c r="O460" s="64"/>
    </row>
    <row r="461" spans="1:19" ht="13.5" thickBot="1" x14ac:dyDescent="0.25">
      <c r="A461" s="71" t="str">
        <f>A448</f>
        <v>SampleName</v>
      </c>
      <c r="B461" s="72" t="str">
        <f>L448</f>
        <v>Area</v>
      </c>
      <c r="C461" s="72" t="str">
        <f>N448</f>
        <v>ISTD Area</v>
      </c>
      <c r="D461" s="73" t="str">
        <f>O448</f>
        <v>ISTDResponseRatio</v>
      </c>
      <c r="E461" s="74" t="s">
        <v>47</v>
      </c>
      <c r="F461" s="74" t="s">
        <v>48</v>
      </c>
      <c r="G461" s="75" t="s">
        <v>49</v>
      </c>
      <c r="L461" s="62"/>
      <c r="N461" s="62"/>
      <c r="O461" s="64"/>
    </row>
    <row r="462" spans="1:19" ht="13.5" thickBot="1" x14ac:dyDescent="0.25">
      <c r="A462" s="76" t="str">
        <f t="shared" ref="A462:A471" si="96">A449</f>
        <v xml:space="preserve">DTXSID9041289_Human_Ref Plasma__1_____XP1-A10_Inj EPA_061820_10uM_220  </v>
      </c>
      <c r="B462" s="77">
        <f t="shared" ref="B462:B471" si="97">L449</f>
        <v>237705.71900000001</v>
      </c>
      <c r="C462" s="77">
        <f t="shared" ref="C462:D471" si="98">N449</f>
        <v>54321.112999999998</v>
      </c>
      <c r="D462" s="78">
        <f t="shared" si="98"/>
        <v>4.3759360932</v>
      </c>
      <c r="E462" s="79">
        <f>D462-$E$26</f>
        <v>4.3759134828499997</v>
      </c>
      <c r="F462" s="80">
        <f>AVERAGE($E$17:$E$20)/E466</f>
        <v>5.9258653369663632</v>
      </c>
      <c r="G462" s="81">
        <f>(F462-1+$G$24)/$G$24</f>
        <v>11.480564546736943</v>
      </c>
      <c r="L462" s="62"/>
      <c r="N462" s="62"/>
      <c r="O462" s="64"/>
    </row>
    <row r="463" spans="1:19" ht="13.5" thickBot="1" x14ac:dyDescent="0.25">
      <c r="A463" s="82" t="str">
        <f t="shared" si="96"/>
        <v xml:space="preserve">DTXSID9041289_Human_Ref Plasma__2_____XP1-B10_Inj EPA_061820_10uM_221  </v>
      </c>
      <c r="B463" s="83">
        <f t="shared" si="97"/>
        <v>76554.758000000002</v>
      </c>
      <c r="C463" s="83">
        <f t="shared" si="98"/>
        <v>28968.393</v>
      </c>
      <c r="D463" s="84">
        <f t="shared" si="98"/>
        <v>2.6426995105</v>
      </c>
      <c r="E463" s="85">
        <f t="shared" ref="E463:E469" si="99">D463-$E$26</f>
        <v>2.6426769001500001</v>
      </c>
      <c r="F463" s="86">
        <f t="shared" ref="F463:F465" si="100">AVERAGE($E$17:$E$20)/E467</f>
        <v>4.5072919811843644</v>
      </c>
      <c r="G463" s="81">
        <f t="shared" ref="G463:G465" si="101">(F463-1+$G$24)/$G$24</f>
        <v>8.4623233642220512</v>
      </c>
      <c r="L463" s="62"/>
      <c r="N463" s="62"/>
      <c r="O463" s="64"/>
    </row>
    <row r="464" spans="1:19" ht="13.5" thickBot="1" x14ac:dyDescent="0.25">
      <c r="A464" s="82" t="str">
        <f t="shared" si="96"/>
        <v xml:space="preserve">DTXSID9041289_Human_Ref Plasma__3_____XP1-A6_Inj EPA_061820_10uM_222  </v>
      </c>
      <c r="B464" s="83">
        <f t="shared" si="97"/>
        <v>185878.07800000001</v>
      </c>
      <c r="C464" s="83">
        <f t="shared" si="98"/>
        <v>45554.671999999999</v>
      </c>
      <c r="D464" s="84">
        <f t="shared" si="98"/>
        <v>4.0803296311999997</v>
      </c>
      <c r="E464" s="85">
        <f t="shared" si="99"/>
        <v>4.0803070208499994</v>
      </c>
      <c r="F464" s="86">
        <f t="shared" si="100"/>
        <v>4.3870186215313414</v>
      </c>
      <c r="G464" s="81">
        <f t="shared" si="101"/>
        <v>8.2064225990028543</v>
      </c>
      <c r="L464" s="62"/>
      <c r="N464" s="62"/>
      <c r="O464" s="64"/>
    </row>
    <row r="465" spans="1:19" ht="13.5" thickBot="1" x14ac:dyDescent="0.25">
      <c r="A465" s="82" t="str">
        <f t="shared" si="96"/>
        <v xml:space="preserve">DTXSID9041289_Human_Ref Plasma__4_____XP1F15_Inj EPA_061820_10uM_223  </v>
      </c>
      <c r="B465" s="83">
        <f t="shared" si="97"/>
        <v>118208.094</v>
      </c>
      <c r="C465" s="83">
        <f t="shared" si="98"/>
        <v>40220.472999999998</v>
      </c>
      <c r="D465" s="84">
        <f t="shared" si="98"/>
        <v>2.9390030793999999</v>
      </c>
      <c r="E465" s="85">
        <f t="shared" si="99"/>
        <v>2.9389804690500001</v>
      </c>
      <c r="F465" s="87">
        <f t="shared" si="100"/>
        <v>7.5790940900517203</v>
      </c>
      <c r="G465" s="81">
        <f t="shared" si="101"/>
        <v>14.998072532024937</v>
      </c>
      <c r="L465" s="62"/>
      <c r="N465" s="62"/>
      <c r="O465" s="64"/>
    </row>
    <row r="466" spans="1:19" ht="13.5" thickBot="1" x14ac:dyDescent="0.25">
      <c r="A466" s="82" t="str">
        <f t="shared" si="96"/>
        <v xml:space="preserve">DTXSID9041289_Human_Plasma__1_____XP1-A10_Inj EPA_061820_10uM_215  </v>
      </c>
      <c r="B466" s="83">
        <f t="shared" si="97"/>
        <v>55994.667999999998</v>
      </c>
      <c r="C466" s="83">
        <f t="shared" si="98"/>
        <v>55877.925999999999</v>
      </c>
      <c r="D466" s="84">
        <f>O453</f>
        <v>1.0020892329</v>
      </c>
      <c r="E466" s="85">
        <f t="shared" si="99"/>
        <v>1.0020666225499999</v>
      </c>
      <c r="F466" s="88" t="s">
        <v>50</v>
      </c>
      <c r="G466" s="89" t="s">
        <v>50</v>
      </c>
      <c r="L466" s="62"/>
      <c r="N466" s="62"/>
      <c r="O466" s="64"/>
    </row>
    <row r="467" spans="1:19" ht="13.5" thickBot="1" x14ac:dyDescent="0.25">
      <c r="A467" s="82" t="str">
        <f t="shared" si="96"/>
        <v xml:space="preserve">DTXSID9041289_Human_Plasma__2_____XP1-B10_Inj EPA_061820_10uM_216  </v>
      </c>
      <c r="B467" s="83">
        <f t="shared" si="97"/>
        <v>55124.953000000001</v>
      </c>
      <c r="C467" s="83">
        <f t="shared" si="98"/>
        <v>41841.582000000002</v>
      </c>
      <c r="D467" s="84">
        <f t="shared" si="98"/>
        <v>1.3174681827000001</v>
      </c>
      <c r="E467" s="85">
        <f t="shared" si="99"/>
        <v>1.31744557235</v>
      </c>
      <c r="F467" s="90">
        <f>AVERAGE(F462:F465)</f>
        <v>5.5998175074334471</v>
      </c>
      <c r="G467" s="91">
        <f>AVERAGE(G462, G464:G465)</f>
        <v>11.561686559254911</v>
      </c>
      <c r="L467" s="62"/>
      <c r="N467" s="62"/>
      <c r="O467" s="64"/>
    </row>
    <row r="468" spans="1:19" ht="13.5" thickBot="1" x14ac:dyDescent="0.25">
      <c r="A468" s="82" t="str">
        <f t="shared" si="96"/>
        <v xml:space="preserve">DTXSID9041289_Human_Plasma__3_____XP1-A6_Inj EPA_061820_10uM_217  </v>
      </c>
      <c r="B468" s="83">
        <f t="shared" si="97"/>
        <v>56863.218999999997</v>
      </c>
      <c r="C468" s="83">
        <f t="shared" si="98"/>
        <v>42009.285000000003</v>
      </c>
      <c r="D468" s="84">
        <f t="shared" si="98"/>
        <v>1.3535869273000001</v>
      </c>
      <c r="E468" s="85">
        <f t="shared" si="99"/>
        <v>1.35356431695</v>
      </c>
      <c r="L468" s="62"/>
      <c r="N468" s="62"/>
      <c r="O468" s="64"/>
    </row>
    <row r="469" spans="1:19" ht="13.5" thickBot="1" x14ac:dyDescent="0.25">
      <c r="A469" s="82" t="str">
        <f t="shared" si="96"/>
        <v xml:space="preserve">DTXSID9041289_Human_Plasma__4_____XP1F15_Inj EPA_061820_10uM_218  </v>
      </c>
      <c r="B469" s="83">
        <f t="shared" si="97"/>
        <v>33556.648000000001</v>
      </c>
      <c r="C469" s="83">
        <f t="shared" si="98"/>
        <v>42828.707000000002</v>
      </c>
      <c r="D469" s="84">
        <f t="shared" si="98"/>
        <v>0.78350831369999996</v>
      </c>
      <c r="E469" s="85">
        <f t="shared" si="99"/>
        <v>0.78348570335000001</v>
      </c>
      <c r="F469" s="88" t="s">
        <v>51</v>
      </c>
      <c r="G469" s="75">
        <v>0.47</v>
      </c>
      <c r="L469" s="62"/>
      <c r="N469" s="62"/>
      <c r="O469" s="64"/>
    </row>
    <row r="470" spans="1:19" x14ac:dyDescent="0.2">
      <c r="A470" s="82" t="str">
        <f t="shared" si="96"/>
        <v>BLANK_Human___1_____X_Inj EPA_062220_5uM_set3</v>
      </c>
      <c r="B470" s="84">
        <f>L457</f>
        <v>103.15900000000001</v>
      </c>
      <c r="C470" s="83">
        <f t="shared" si="98"/>
        <v>45580.214999999997</v>
      </c>
      <c r="D470" s="84">
        <f>O457</f>
        <v>2.2632408E-3</v>
      </c>
      <c r="E470" s="85"/>
      <c r="L470" s="62"/>
      <c r="N470" s="62"/>
      <c r="O470" s="64"/>
    </row>
    <row r="471" spans="1:19" ht="13.5" thickBot="1" x14ac:dyDescent="0.25">
      <c r="A471" s="93" t="str">
        <f t="shared" si="96"/>
        <v xml:space="preserve">BLANK_Human___1_____X_Inj EPA_062220_5uM_set3 </v>
      </c>
      <c r="B471" s="95">
        <f t="shared" si="97"/>
        <v>222.245</v>
      </c>
      <c r="C471" s="94">
        <f t="shared" si="98"/>
        <v>61626.883000000002</v>
      </c>
      <c r="D471" s="95">
        <f t="shared" si="98"/>
        <v>3.6062995E-3</v>
      </c>
      <c r="E471" s="96">
        <f>AVERAGE(D470:D471)</f>
        <v>2.93477015E-3</v>
      </c>
      <c r="L471" s="62"/>
      <c r="N471" s="62"/>
      <c r="O471" s="64"/>
    </row>
    <row r="476" spans="1:19" ht="13.5" thickBot="1" x14ac:dyDescent="0.25">
      <c r="A476" s="65" t="s">
        <v>53</v>
      </c>
      <c r="B476" s="66" t="s">
        <v>54</v>
      </c>
      <c r="C476" s="66" t="s">
        <v>55</v>
      </c>
      <c r="D476" s="67" t="s">
        <v>56</v>
      </c>
      <c r="E476" s="65" t="s">
        <v>57</v>
      </c>
      <c r="F476" s="65" t="s">
        <v>58</v>
      </c>
      <c r="G476" s="65" t="s">
        <v>59</v>
      </c>
      <c r="H476" s="65" t="s">
        <v>60</v>
      </c>
      <c r="I476" s="65" t="s">
        <v>61</v>
      </c>
      <c r="J476" s="65" t="s">
        <v>62</v>
      </c>
      <c r="K476" s="65" t="s">
        <v>63</v>
      </c>
      <c r="L476" s="66" t="s">
        <v>64</v>
      </c>
      <c r="M476" s="68" t="s">
        <v>65</v>
      </c>
      <c r="N476" s="66" t="s">
        <v>66</v>
      </c>
      <c r="O476" s="69" t="s">
        <v>67</v>
      </c>
      <c r="P476" s="65" t="s">
        <v>68</v>
      </c>
      <c r="Q476" s="65" t="s">
        <v>69</v>
      </c>
      <c r="R476" s="65" t="s">
        <v>70</v>
      </c>
      <c r="S476" s="65" t="s">
        <v>71</v>
      </c>
    </row>
    <row r="477" spans="1:19" x14ac:dyDescent="0.2">
      <c r="A477" s="61" t="s">
        <v>224</v>
      </c>
      <c r="F477" s="70">
        <v>0.3243402777777778</v>
      </c>
      <c r="G477" s="61" t="s">
        <v>38</v>
      </c>
      <c r="H477" s="61">
        <v>1</v>
      </c>
      <c r="I477" s="61">
        <v>0.65</v>
      </c>
      <c r="J477" s="61" t="s">
        <v>101</v>
      </c>
      <c r="K477" s="61" t="s">
        <v>74</v>
      </c>
      <c r="L477" s="61">
        <v>2512.8960000000002</v>
      </c>
      <c r="M477" s="61">
        <v>1</v>
      </c>
      <c r="N477" s="61">
        <v>32135.592000000001</v>
      </c>
      <c r="O477" s="61">
        <v>7.8196661200000003E-2</v>
      </c>
      <c r="P477" s="61">
        <v>0.93</v>
      </c>
    </row>
    <row r="478" spans="1:19" x14ac:dyDescent="0.2">
      <c r="A478" s="61" t="s">
        <v>225</v>
      </c>
      <c r="F478" s="70">
        <v>0.32629629629629631</v>
      </c>
      <c r="G478" s="61" t="s">
        <v>38</v>
      </c>
      <c r="H478" s="61">
        <v>1</v>
      </c>
      <c r="I478" s="61">
        <v>0.65</v>
      </c>
      <c r="J478" s="61" t="s">
        <v>101</v>
      </c>
      <c r="K478" s="61" t="s">
        <v>74</v>
      </c>
      <c r="L478" s="61">
        <v>6400.8159999999998</v>
      </c>
      <c r="M478" s="61">
        <v>1</v>
      </c>
      <c r="N478" s="61">
        <v>42008.313000000002</v>
      </c>
      <c r="O478" s="61">
        <v>0.15237022250000001</v>
      </c>
      <c r="P478" s="61">
        <v>0.93</v>
      </c>
    </row>
    <row r="479" spans="1:19" x14ac:dyDescent="0.2">
      <c r="A479" s="61" t="s">
        <v>226</v>
      </c>
      <c r="F479" s="70">
        <v>0.32822916666666663</v>
      </c>
      <c r="G479" s="61" t="s">
        <v>38</v>
      </c>
      <c r="H479" s="61">
        <v>1</v>
      </c>
      <c r="I479" s="61">
        <v>0.65</v>
      </c>
      <c r="J479" s="61" t="s">
        <v>101</v>
      </c>
      <c r="K479" s="61" t="s">
        <v>74</v>
      </c>
      <c r="L479" s="61">
        <v>1673.0039999999999</v>
      </c>
      <c r="M479" s="61">
        <v>1</v>
      </c>
      <c r="N479" s="61">
        <v>22934.016</v>
      </c>
      <c r="O479" s="61">
        <v>7.2948584299999994E-2</v>
      </c>
      <c r="P479" s="61">
        <v>0.92</v>
      </c>
    </row>
    <row r="480" spans="1:19" x14ac:dyDescent="0.2">
      <c r="A480" s="61" t="s">
        <v>227</v>
      </c>
      <c r="F480" s="70">
        <v>0.33023148148148146</v>
      </c>
      <c r="G480" s="61" t="s">
        <v>38</v>
      </c>
      <c r="H480" s="61">
        <v>1</v>
      </c>
      <c r="I480" s="61">
        <v>0.66</v>
      </c>
      <c r="J480" s="61" t="s">
        <v>101</v>
      </c>
      <c r="K480" s="61" t="s">
        <v>74</v>
      </c>
      <c r="L480" s="61">
        <v>1783.4359999999999</v>
      </c>
      <c r="M480" s="61">
        <v>1</v>
      </c>
      <c r="N480" s="61">
        <v>38386.487999999998</v>
      </c>
      <c r="O480" s="61">
        <v>4.6459993900000003E-2</v>
      </c>
      <c r="P480" s="61">
        <v>0.93</v>
      </c>
    </row>
    <row r="481" spans="1:19" x14ac:dyDescent="0.2">
      <c r="A481" s="61" t="s">
        <v>228</v>
      </c>
      <c r="F481" s="70">
        <v>0.31451388888888893</v>
      </c>
      <c r="G481" s="61" t="s">
        <v>38</v>
      </c>
      <c r="H481" s="61">
        <v>1</v>
      </c>
      <c r="I481" s="61">
        <v>0.65</v>
      </c>
      <c r="J481" s="61" t="s">
        <v>101</v>
      </c>
      <c r="K481" s="61" t="s">
        <v>74</v>
      </c>
      <c r="L481" s="61">
        <v>3995.3319999999999</v>
      </c>
      <c r="M481" s="61">
        <v>1</v>
      </c>
      <c r="N481" s="61">
        <v>35878.495999999999</v>
      </c>
      <c r="O481" s="61">
        <v>0.1113572877</v>
      </c>
      <c r="P481" s="61">
        <v>0.93</v>
      </c>
    </row>
    <row r="482" spans="1:19" x14ac:dyDescent="0.2">
      <c r="A482" s="61" t="s">
        <v>229</v>
      </c>
      <c r="F482" s="70">
        <v>0.31648148148148147</v>
      </c>
      <c r="G482" s="61" t="s">
        <v>38</v>
      </c>
      <c r="H482" s="61">
        <v>1</v>
      </c>
      <c r="I482" s="61">
        <v>0.65</v>
      </c>
      <c r="J482" s="61" t="s">
        <v>101</v>
      </c>
      <c r="K482" s="61" t="s">
        <v>74</v>
      </c>
      <c r="L482" s="61">
        <v>3113.9740000000002</v>
      </c>
      <c r="M482" s="61">
        <v>1</v>
      </c>
      <c r="N482" s="61">
        <v>40344.050999999999</v>
      </c>
      <c r="O482" s="61">
        <v>7.7185456700000002E-2</v>
      </c>
      <c r="P482" s="61">
        <v>0.93</v>
      </c>
    </row>
    <row r="483" spans="1:19" x14ac:dyDescent="0.2">
      <c r="A483" s="61" t="s">
        <v>230</v>
      </c>
      <c r="F483" s="70">
        <v>0.31844907407407408</v>
      </c>
      <c r="G483" s="61" t="s">
        <v>38</v>
      </c>
      <c r="H483" s="61">
        <v>1</v>
      </c>
      <c r="I483" s="61">
        <v>0.65</v>
      </c>
      <c r="J483" s="61" t="s">
        <v>101</v>
      </c>
      <c r="K483" s="61" t="s">
        <v>74</v>
      </c>
      <c r="L483" s="61">
        <v>2201.1179999999999</v>
      </c>
      <c r="M483" s="61">
        <v>1</v>
      </c>
      <c r="N483" s="61">
        <v>45044.175999999999</v>
      </c>
      <c r="O483" s="61">
        <v>4.8865762399999998E-2</v>
      </c>
      <c r="P483" s="61">
        <v>0.92</v>
      </c>
    </row>
    <row r="484" spans="1:19" x14ac:dyDescent="0.2">
      <c r="A484" s="61" t="s">
        <v>231</v>
      </c>
      <c r="F484" s="70">
        <v>0.32040509259259259</v>
      </c>
      <c r="G484" s="61" t="s">
        <v>38</v>
      </c>
      <c r="H484" s="61">
        <v>1</v>
      </c>
      <c r="I484" s="61">
        <v>0.65</v>
      </c>
      <c r="J484" s="61" t="s">
        <v>101</v>
      </c>
      <c r="K484" s="61" t="s">
        <v>74</v>
      </c>
      <c r="L484" s="61">
        <v>2543.0459999999998</v>
      </c>
      <c r="M484" s="61">
        <v>1</v>
      </c>
      <c r="N484" s="61">
        <v>38390.175999999999</v>
      </c>
      <c r="O484" s="61">
        <v>6.6242103199999999E-2</v>
      </c>
      <c r="P484" s="61">
        <v>0.93</v>
      </c>
    </row>
    <row r="485" spans="1:19" x14ac:dyDescent="0.2">
      <c r="A485" s="61" t="s">
        <v>102</v>
      </c>
      <c r="F485" s="70">
        <v>7.0289351851851853E-2</v>
      </c>
      <c r="G485" s="61" t="s">
        <v>38</v>
      </c>
      <c r="H485" s="61">
        <v>1</v>
      </c>
      <c r="I485" s="61">
        <v>0.65</v>
      </c>
      <c r="J485" s="61" t="s">
        <v>101</v>
      </c>
      <c r="K485" s="61" t="s">
        <v>74</v>
      </c>
      <c r="L485" s="61">
        <v>33.482999999999997</v>
      </c>
      <c r="M485" s="61">
        <v>1</v>
      </c>
      <c r="N485" s="61">
        <v>21195.699000000001</v>
      </c>
      <c r="O485" s="61">
        <v>1.5797073E-3</v>
      </c>
      <c r="P485" s="61">
        <v>0.93</v>
      </c>
      <c r="R485" s="97"/>
      <c r="S485" s="97"/>
    </row>
    <row r="486" spans="1:19" x14ac:dyDescent="0.2">
      <c r="A486" s="61" t="s">
        <v>103</v>
      </c>
      <c r="F486" s="70">
        <v>6.8333333333333343E-2</v>
      </c>
      <c r="G486" s="61" t="s">
        <v>38</v>
      </c>
      <c r="H486" s="61">
        <v>1</v>
      </c>
      <c r="I486" s="61">
        <v>0.65</v>
      </c>
      <c r="J486" s="61" t="s">
        <v>101</v>
      </c>
      <c r="K486" s="61" t="s">
        <v>84</v>
      </c>
      <c r="L486" s="61">
        <v>4.7679999999999998</v>
      </c>
      <c r="M486" s="61">
        <v>1</v>
      </c>
      <c r="N486" s="61">
        <v>49773.468999999997</v>
      </c>
      <c r="O486" s="61">
        <v>9.5793999999999998E-5</v>
      </c>
      <c r="P486" s="61">
        <v>0.88</v>
      </c>
      <c r="R486" s="97"/>
      <c r="S486" s="97"/>
    </row>
    <row r="487" spans="1:19" x14ac:dyDescent="0.2">
      <c r="B487" s="62"/>
      <c r="C487" s="62"/>
      <c r="D487" s="63"/>
      <c r="L487" s="62"/>
      <c r="N487" s="62"/>
      <c r="O487" s="64"/>
    </row>
    <row r="488" spans="1:19" ht="13.5" thickBot="1" x14ac:dyDescent="0.25">
      <c r="B488" s="62"/>
      <c r="C488" s="62"/>
      <c r="D488" s="63"/>
      <c r="L488" s="62"/>
      <c r="N488" s="62"/>
      <c r="O488" s="64"/>
    </row>
    <row r="489" spans="1:19" ht="13.5" thickBot="1" x14ac:dyDescent="0.25">
      <c r="A489" s="71" t="str">
        <f>A476</f>
        <v>SampleName</v>
      </c>
      <c r="B489" s="72" t="str">
        <f>L476</f>
        <v>Area</v>
      </c>
      <c r="C489" s="72" t="str">
        <f>N476</f>
        <v>ISTD Area</v>
      </c>
      <c r="D489" s="73" t="str">
        <f>O476</f>
        <v>ISTDResponseRatio</v>
      </c>
      <c r="E489" s="74" t="s">
        <v>47</v>
      </c>
      <c r="F489" s="74" t="s">
        <v>48</v>
      </c>
      <c r="G489" s="75" t="s">
        <v>49</v>
      </c>
      <c r="L489" s="62"/>
      <c r="N489" s="62"/>
      <c r="O489" s="64"/>
    </row>
    <row r="490" spans="1:19" ht="13.5" thickBot="1" x14ac:dyDescent="0.25">
      <c r="A490" s="76" t="str">
        <f t="shared" ref="A490:A499" si="102">A477</f>
        <v xml:space="preserve">DTXSID8020202_Human_Ref Plasma__1_____XP1-A10_Inj EPA_061820_10uM_110  </v>
      </c>
      <c r="B490" s="77">
        <f t="shared" ref="B490:B499" si="103">L477</f>
        <v>2512.8960000000002</v>
      </c>
      <c r="C490" s="77">
        <f t="shared" ref="C490:D499" si="104">N477</f>
        <v>32135.592000000001</v>
      </c>
      <c r="D490" s="78">
        <f t="shared" si="104"/>
        <v>7.8196661200000003E-2</v>
      </c>
      <c r="E490" s="79">
        <f>D490-$E$26</f>
        <v>7.817405085000001E-2</v>
      </c>
      <c r="F490" s="80">
        <f>AVERAGE($E$17:$E$20)/E494</f>
        <v>53.335690238114296</v>
      </c>
      <c r="G490" s="81">
        <f>(F490-1+$G$24)/$G$24</f>
        <v>112.35253242151978</v>
      </c>
      <c r="L490" s="62"/>
      <c r="N490" s="62"/>
      <c r="O490" s="64"/>
    </row>
    <row r="491" spans="1:19" ht="13.5" thickBot="1" x14ac:dyDescent="0.25">
      <c r="A491" s="82" t="str">
        <f t="shared" si="102"/>
        <v xml:space="preserve">DTXSID8020202_Human_Ref Plasma__2_____XP1-B10_Inj EPA_061820_10uM_111  </v>
      </c>
      <c r="B491" s="83">
        <f t="shared" si="103"/>
        <v>6400.8159999999998</v>
      </c>
      <c r="C491" s="83">
        <f t="shared" si="104"/>
        <v>42008.313000000002</v>
      </c>
      <c r="D491" s="84">
        <f t="shared" si="104"/>
        <v>0.15237022250000001</v>
      </c>
      <c r="E491" s="85">
        <f t="shared" ref="E491:E497" si="105">D491-$E$26</f>
        <v>0.15234761215000001</v>
      </c>
      <c r="F491" s="86">
        <f t="shared" ref="F491:F493" si="106">AVERAGE($E$17:$E$20)/E495</f>
        <v>76.955583480753745</v>
      </c>
      <c r="G491" s="81">
        <f t="shared" ref="G491:G493" si="107">(F491-1+$G$24)/$G$24</f>
        <v>162.60762442713565</v>
      </c>
      <c r="L491" s="62"/>
      <c r="N491" s="62"/>
      <c r="O491" s="64"/>
    </row>
    <row r="492" spans="1:19" ht="13.5" thickBot="1" x14ac:dyDescent="0.25">
      <c r="A492" s="82" t="str">
        <f t="shared" si="102"/>
        <v xml:space="preserve">DTXSID8020202_Human_Ref Plasma__3_____XP1-A6_Inj EPA_061820_10uM_112  </v>
      </c>
      <c r="B492" s="83">
        <f t="shared" si="103"/>
        <v>1673.0039999999999</v>
      </c>
      <c r="C492" s="83">
        <f t="shared" si="104"/>
        <v>22934.016</v>
      </c>
      <c r="D492" s="84">
        <f t="shared" si="104"/>
        <v>7.2948584299999994E-2</v>
      </c>
      <c r="E492" s="85">
        <f t="shared" si="105"/>
        <v>7.292597395E-2</v>
      </c>
      <c r="F492" s="86">
        <f t="shared" si="106"/>
        <v>121.57511574644579</v>
      </c>
      <c r="G492" s="81">
        <f t="shared" si="107"/>
        <v>257.54279946052299</v>
      </c>
      <c r="L492" s="62"/>
      <c r="N492" s="62"/>
      <c r="O492" s="64"/>
    </row>
    <row r="493" spans="1:19" ht="13.5" thickBot="1" x14ac:dyDescent="0.25">
      <c r="A493" s="82" t="str">
        <f t="shared" si="102"/>
        <v xml:space="preserve">DTXSID8020202_Human_Ref Plasma__4_____XP1F15_Inj EPA_061820_10uM_113  </v>
      </c>
      <c r="B493" s="83">
        <f t="shared" si="103"/>
        <v>1783.4359999999999</v>
      </c>
      <c r="C493" s="83">
        <f t="shared" si="104"/>
        <v>38386.487999999998</v>
      </c>
      <c r="D493" s="84">
        <f t="shared" si="104"/>
        <v>4.6459993900000003E-2</v>
      </c>
      <c r="E493" s="85">
        <f t="shared" si="105"/>
        <v>4.6437383550000003E-2</v>
      </c>
      <c r="F493" s="87">
        <f t="shared" si="106"/>
        <v>89.673170366178667</v>
      </c>
      <c r="G493" s="81">
        <f t="shared" si="107"/>
        <v>189.66631992803971</v>
      </c>
      <c r="L493" s="62"/>
      <c r="N493" s="62"/>
      <c r="O493" s="64"/>
    </row>
    <row r="494" spans="1:19" ht="13.5" thickBot="1" x14ac:dyDescent="0.25">
      <c r="A494" s="82" t="str">
        <f t="shared" si="102"/>
        <v xml:space="preserve">DTXSID8020202_Human_Plasma__1_____XP1-A10_Inj EPA_061820_10uM_105  </v>
      </c>
      <c r="B494" s="83">
        <f t="shared" si="103"/>
        <v>3995.3319999999999</v>
      </c>
      <c r="C494" s="83">
        <f t="shared" si="104"/>
        <v>35878.495999999999</v>
      </c>
      <c r="D494" s="84">
        <f>O481</f>
        <v>0.1113572877</v>
      </c>
      <c r="E494" s="85">
        <f t="shared" si="105"/>
        <v>0.11133467735000001</v>
      </c>
      <c r="F494" s="88" t="s">
        <v>50</v>
      </c>
      <c r="G494" s="89" t="s">
        <v>50</v>
      </c>
      <c r="L494" s="62"/>
      <c r="N494" s="62"/>
      <c r="O494" s="64"/>
    </row>
    <row r="495" spans="1:19" ht="13.5" thickBot="1" x14ac:dyDescent="0.25">
      <c r="A495" s="82" t="str">
        <f t="shared" si="102"/>
        <v xml:space="preserve">DTXSID8020202_Human_Plasma__2_____XP1-B10_Inj EPA_061820_10uM_106  </v>
      </c>
      <c r="B495" s="83">
        <f t="shared" si="103"/>
        <v>3113.9740000000002</v>
      </c>
      <c r="C495" s="83">
        <f t="shared" si="104"/>
        <v>40344.050999999999</v>
      </c>
      <c r="D495" s="84">
        <f t="shared" si="104"/>
        <v>7.7185456700000002E-2</v>
      </c>
      <c r="E495" s="85">
        <f t="shared" si="105"/>
        <v>7.7162846350000008E-2</v>
      </c>
      <c r="F495" s="90">
        <f>AVERAGE(F490:F493)</f>
        <v>85.384889957873128</v>
      </c>
      <c r="G495" s="91">
        <f>AVERAGE(G490, G492:G493)</f>
        <v>186.52055060336082</v>
      </c>
      <c r="L495" s="62"/>
      <c r="N495" s="62"/>
      <c r="O495" s="64"/>
    </row>
    <row r="496" spans="1:19" ht="13.5" thickBot="1" x14ac:dyDescent="0.25">
      <c r="A496" s="82" t="str">
        <f t="shared" si="102"/>
        <v xml:space="preserve">DTXSID8020202_Human_Plasma__3_____XP1-A6_Inj EPA_061820_10uM_107  </v>
      </c>
      <c r="B496" s="83">
        <f t="shared" si="103"/>
        <v>2201.1179999999999</v>
      </c>
      <c r="C496" s="83">
        <f t="shared" si="104"/>
        <v>45044.175999999999</v>
      </c>
      <c r="D496" s="84">
        <f t="shared" si="104"/>
        <v>4.8865762399999998E-2</v>
      </c>
      <c r="E496" s="85">
        <f t="shared" si="105"/>
        <v>4.8843152049999998E-2</v>
      </c>
      <c r="L496" s="62"/>
      <c r="N496" s="62"/>
      <c r="O496" s="64"/>
    </row>
    <row r="497" spans="1:19" ht="13.5" thickBot="1" x14ac:dyDescent="0.25">
      <c r="A497" s="82" t="str">
        <f t="shared" si="102"/>
        <v xml:space="preserve">DTXSID8020202_Human_Plasma__4_____XP1F15_Inj EPA_061820_10uM_108  </v>
      </c>
      <c r="B497" s="83">
        <f t="shared" si="103"/>
        <v>2543.0459999999998</v>
      </c>
      <c r="C497" s="83">
        <f t="shared" si="104"/>
        <v>38390.175999999999</v>
      </c>
      <c r="D497" s="84">
        <f t="shared" si="104"/>
        <v>6.6242103199999999E-2</v>
      </c>
      <c r="E497" s="85">
        <f t="shared" si="105"/>
        <v>6.6219492850000006E-2</v>
      </c>
      <c r="F497" s="88" t="s">
        <v>51</v>
      </c>
      <c r="G497" s="75">
        <v>0.47</v>
      </c>
      <c r="L497" s="62"/>
      <c r="N497" s="62"/>
      <c r="O497" s="64"/>
    </row>
    <row r="498" spans="1:19" x14ac:dyDescent="0.2">
      <c r="A498" s="82" t="str">
        <f t="shared" si="102"/>
        <v>BLANK_Human___1_____X_Inj EPA_062220_5uM_set2</v>
      </c>
      <c r="B498" s="84">
        <f>L485</f>
        <v>33.482999999999997</v>
      </c>
      <c r="C498" s="83">
        <f t="shared" si="104"/>
        <v>21195.699000000001</v>
      </c>
      <c r="D498" s="84">
        <f>O485</f>
        <v>1.5797073E-3</v>
      </c>
      <c r="E498" s="85"/>
      <c r="L498" s="62"/>
      <c r="N498" s="62"/>
      <c r="O498" s="64"/>
    </row>
    <row r="499" spans="1:19" ht="13.5" thickBot="1" x14ac:dyDescent="0.25">
      <c r="A499" s="93" t="str">
        <f t="shared" si="102"/>
        <v xml:space="preserve">BLANK_Human___1_____X_Inj EPA_062220_5uM_set2 </v>
      </c>
      <c r="B499" s="95">
        <f t="shared" si="103"/>
        <v>4.7679999999999998</v>
      </c>
      <c r="C499" s="94">
        <f t="shared" si="104"/>
        <v>49773.468999999997</v>
      </c>
      <c r="D499" s="95">
        <f t="shared" si="104"/>
        <v>9.5793999999999998E-5</v>
      </c>
      <c r="E499" s="96">
        <f>AVERAGE(D498:D499)</f>
        <v>8.3775064999999996E-4</v>
      </c>
      <c r="L499" s="62"/>
      <c r="N499" s="62"/>
      <c r="O499" s="64"/>
    </row>
    <row r="504" spans="1:19" ht="13.5" thickBot="1" x14ac:dyDescent="0.25">
      <c r="A504" s="65" t="s">
        <v>53</v>
      </c>
      <c r="B504" s="66" t="s">
        <v>54</v>
      </c>
      <c r="C504" s="66" t="s">
        <v>55</v>
      </c>
      <c r="D504" s="67" t="s">
        <v>56</v>
      </c>
      <c r="E504" s="65" t="s">
        <v>57</v>
      </c>
      <c r="F504" s="65" t="s">
        <v>58</v>
      </c>
      <c r="G504" s="65" t="s">
        <v>59</v>
      </c>
      <c r="H504" s="65" t="s">
        <v>60</v>
      </c>
      <c r="I504" s="65" t="s">
        <v>61</v>
      </c>
      <c r="J504" s="65" t="s">
        <v>62</v>
      </c>
      <c r="K504" s="65" t="s">
        <v>63</v>
      </c>
      <c r="L504" s="66" t="s">
        <v>64</v>
      </c>
      <c r="M504" s="68" t="s">
        <v>65</v>
      </c>
      <c r="N504" s="66" t="s">
        <v>66</v>
      </c>
      <c r="O504" s="69" t="s">
        <v>67</v>
      </c>
      <c r="P504" s="65" t="s">
        <v>68</v>
      </c>
      <c r="Q504" s="65" t="s">
        <v>69</v>
      </c>
      <c r="R504" s="65" t="s">
        <v>70</v>
      </c>
      <c r="S504" s="65" t="s">
        <v>71</v>
      </c>
    </row>
    <row r="505" spans="1:19" x14ac:dyDescent="0.2">
      <c r="A505" s="61" t="s">
        <v>233</v>
      </c>
      <c r="F505" s="70">
        <v>0.30273148148148149</v>
      </c>
      <c r="G505" s="61" t="s">
        <v>37</v>
      </c>
      <c r="H505" s="61">
        <v>1</v>
      </c>
      <c r="I505" s="61">
        <v>0.65</v>
      </c>
      <c r="J505" s="61" t="s">
        <v>232</v>
      </c>
      <c r="K505" s="61" t="s">
        <v>74</v>
      </c>
      <c r="L505" s="61">
        <v>8016.8220000000001</v>
      </c>
      <c r="M505" s="61">
        <v>1</v>
      </c>
      <c r="N505" s="61">
        <v>44243.464999999997</v>
      </c>
      <c r="O505" s="61">
        <v>0.1811978786</v>
      </c>
      <c r="P505" s="61">
        <v>0.97</v>
      </c>
    </row>
    <row r="506" spans="1:19" x14ac:dyDescent="0.2">
      <c r="A506" s="61" t="s">
        <v>234</v>
      </c>
      <c r="F506" s="70">
        <v>0.30469907407407409</v>
      </c>
      <c r="G506" s="61" t="s">
        <v>37</v>
      </c>
      <c r="H506" s="61">
        <v>1</v>
      </c>
      <c r="I506" s="61">
        <v>0.65</v>
      </c>
      <c r="J506" s="61" t="s">
        <v>232</v>
      </c>
      <c r="K506" s="61" t="s">
        <v>74</v>
      </c>
      <c r="L506" s="61">
        <v>4517.4489999999996</v>
      </c>
      <c r="M506" s="61">
        <v>1</v>
      </c>
      <c r="N506" s="61">
        <v>20485.059000000001</v>
      </c>
      <c r="O506" s="61">
        <v>0.2205240903</v>
      </c>
      <c r="P506" s="61">
        <v>0.97</v>
      </c>
    </row>
    <row r="507" spans="1:19" x14ac:dyDescent="0.2">
      <c r="A507" s="61" t="s">
        <v>235</v>
      </c>
      <c r="F507" s="70">
        <v>0.3066666666666667</v>
      </c>
      <c r="G507" s="61" t="s">
        <v>37</v>
      </c>
      <c r="H507" s="61">
        <v>1</v>
      </c>
      <c r="I507" s="61">
        <v>0.65</v>
      </c>
      <c r="J507" s="61" t="s">
        <v>232</v>
      </c>
      <c r="K507" s="61" t="s">
        <v>74</v>
      </c>
      <c r="L507" s="61">
        <v>5854.4110000000001</v>
      </c>
      <c r="M507" s="61">
        <v>1</v>
      </c>
      <c r="N507" s="61">
        <v>35693.555</v>
      </c>
      <c r="O507" s="61">
        <v>0.16401871430000001</v>
      </c>
      <c r="P507" s="61">
        <v>0.97</v>
      </c>
    </row>
    <row r="508" spans="1:19" x14ac:dyDescent="0.2">
      <c r="A508" s="61" t="s">
        <v>236</v>
      </c>
      <c r="F508" s="70">
        <v>0.30863425925925925</v>
      </c>
      <c r="G508" s="61" t="s">
        <v>37</v>
      </c>
      <c r="H508" s="61">
        <v>1</v>
      </c>
      <c r="I508" s="61">
        <v>0.65</v>
      </c>
      <c r="J508" s="61" t="s">
        <v>232</v>
      </c>
      <c r="K508" s="61" t="s">
        <v>74</v>
      </c>
      <c r="L508" s="61">
        <v>4767.9139999999998</v>
      </c>
      <c r="M508" s="61">
        <v>1</v>
      </c>
      <c r="N508" s="61">
        <v>29123.868999999999</v>
      </c>
      <c r="O508" s="61">
        <v>0.16371155909999999</v>
      </c>
      <c r="P508" s="61">
        <v>0.97</v>
      </c>
    </row>
    <row r="509" spans="1:19" x14ac:dyDescent="0.2">
      <c r="A509" s="61" t="s">
        <v>237</v>
      </c>
      <c r="F509" s="70">
        <v>0.29300925925925925</v>
      </c>
      <c r="G509" s="61" t="s">
        <v>37</v>
      </c>
      <c r="H509" s="61">
        <v>1</v>
      </c>
      <c r="I509" s="61">
        <v>0.65</v>
      </c>
      <c r="J509" s="61" t="s">
        <v>232</v>
      </c>
      <c r="K509" s="61" t="s">
        <v>74</v>
      </c>
      <c r="L509" s="61">
        <v>11123.098</v>
      </c>
      <c r="M509" s="61">
        <v>1</v>
      </c>
      <c r="N509" s="61">
        <v>39045.241999999998</v>
      </c>
      <c r="O509" s="61">
        <v>0.28487716889999998</v>
      </c>
      <c r="P509" s="61">
        <v>0.97</v>
      </c>
    </row>
    <row r="510" spans="1:19" x14ac:dyDescent="0.2">
      <c r="A510" s="61" t="s">
        <v>238</v>
      </c>
      <c r="F510" s="70">
        <v>0.29496527777777776</v>
      </c>
      <c r="G510" s="61" t="s">
        <v>37</v>
      </c>
      <c r="H510" s="61">
        <v>1</v>
      </c>
      <c r="I510" s="61">
        <v>0.65</v>
      </c>
      <c r="J510" s="61" t="s">
        <v>232</v>
      </c>
      <c r="K510" s="61" t="s">
        <v>74</v>
      </c>
      <c r="L510" s="61">
        <v>9705.2479999999996</v>
      </c>
      <c r="M510" s="61">
        <v>1</v>
      </c>
      <c r="N510" s="61">
        <v>43674.074000000001</v>
      </c>
      <c r="O510" s="61">
        <v>0.22221989180000001</v>
      </c>
      <c r="P510" s="61">
        <v>0.97</v>
      </c>
    </row>
    <row r="511" spans="1:19" x14ac:dyDescent="0.2">
      <c r="A511" s="61" t="s">
        <v>239</v>
      </c>
      <c r="F511" s="70">
        <v>0.29693287037037036</v>
      </c>
      <c r="G511" s="61" t="s">
        <v>37</v>
      </c>
      <c r="H511" s="61">
        <v>1</v>
      </c>
      <c r="I511" s="61">
        <v>0.65</v>
      </c>
      <c r="J511" s="61" t="s">
        <v>232</v>
      </c>
      <c r="K511" s="61" t="s">
        <v>74</v>
      </c>
      <c r="L511" s="61">
        <v>8810.1620000000003</v>
      </c>
      <c r="M511" s="61">
        <v>1</v>
      </c>
      <c r="N511" s="61">
        <v>40054.313000000002</v>
      </c>
      <c r="O511" s="61">
        <v>0.21995538910000001</v>
      </c>
      <c r="P511" s="61">
        <v>0.97</v>
      </c>
    </row>
    <row r="512" spans="1:19" x14ac:dyDescent="0.2">
      <c r="A512" s="61" t="s">
        <v>240</v>
      </c>
      <c r="F512" s="70">
        <v>0.29890046296296297</v>
      </c>
      <c r="G512" s="61" t="s">
        <v>37</v>
      </c>
      <c r="H512" s="61">
        <v>1</v>
      </c>
      <c r="I512" s="61">
        <v>0.65</v>
      </c>
      <c r="J512" s="61" t="s">
        <v>232</v>
      </c>
      <c r="K512" s="61" t="s">
        <v>74</v>
      </c>
      <c r="L512" s="61">
        <v>12783.308000000001</v>
      </c>
      <c r="M512" s="61">
        <v>1</v>
      </c>
      <c r="N512" s="61">
        <v>43578.472999999998</v>
      </c>
      <c r="O512" s="61">
        <v>0.29333997090000002</v>
      </c>
      <c r="P512" s="61">
        <v>0.97</v>
      </c>
    </row>
    <row r="513" spans="1:19" x14ac:dyDescent="0.2">
      <c r="A513" s="61" t="s">
        <v>102</v>
      </c>
      <c r="F513" s="70">
        <v>7.0289351851851853E-2</v>
      </c>
      <c r="G513" s="61" t="s">
        <v>37</v>
      </c>
      <c r="H513" s="61">
        <v>1</v>
      </c>
      <c r="I513" s="61">
        <v>0.65</v>
      </c>
      <c r="J513" s="61" t="s">
        <v>232</v>
      </c>
      <c r="K513" s="61" t="s">
        <v>84</v>
      </c>
      <c r="L513" s="61">
        <v>0.81399999999999995</v>
      </c>
      <c r="M513" s="61">
        <v>1</v>
      </c>
      <c r="N513" s="61">
        <v>21195.699000000001</v>
      </c>
      <c r="O513" s="61">
        <v>3.8404E-5</v>
      </c>
      <c r="P513" s="61">
        <v>1.06</v>
      </c>
      <c r="R513" s="97"/>
      <c r="S513" s="97"/>
    </row>
    <row r="514" spans="1:19" x14ac:dyDescent="0.2">
      <c r="A514" s="61" t="s">
        <v>103</v>
      </c>
      <c r="F514" s="70">
        <v>6.8333333333333343E-2</v>
      </c>
      <c r="G514" s="61" t="s">
        <v>37</v>
      </c>
      <c r="H514" s="61">
        <v>1</v>
      </c>
      <c r="I514" s="61">
        <v>0.65</v>
      </c>
      <c r="J514" s="61" t="s">
        <v>232</v>
      </c>
      <c r="K514" s="61" t="s">
        <v>84</v>
      </c>
      <c r="L514" s="61">
        <v>0.84299999999999997</v>
      </c>
      <c r="M514" s="61">
        <v>1</v>
      </c>
      <c r="N514" s="61">
        <v>49773.468999999997</v>
      </c>
      <c r="O514" s="61">
        <v>1.69367E-5</v>
      </c>
      <c r="P514" s="61">
        <v>1.04</v>
      </c>
      <c r="R514" s="97"/>
      <c r="S514" s="97"/>
    </row>
    <row r="515" spans="1:19" x14ac:dyDescent="0.2">
      <c r="B515" s="62"/>
      <c r="C515" s="62"/>
      <c r="D515" s="63"/>
      <c r="L515" s="62"/>
      <c r="N515" s="62"/>
      <c r="O515" s="64"/>
    </row>
    <row r="516" spans="1:19" ht="13.5" thickBot="1" x14ac:dyDescent="0.25">
      <c r="B516" s="62"/>
      <c r="C516" s="62"/>
      <c r="D516" s="63"/>
      <c r="L516" s="62"/>
      <c r="N516" s="62"/>
      <c r="O516" s="64"/>
    </row>
    <row r="517" spans="1:19" ht="13.5" thickBot="1" x14ac:dyDescent="0.25">
      <c r="A517" s="71" t="str">
        <f t="shared" ref="A517:A527" si="108">A504</f>
        <v>SampleName</v>
      </c>
      <c r="B517" s="72" t="str">
        <f t="shared" ref="B517:B527" si="109">L504</f>
        <v>Area</v>
      </c>
      <c r="C517" s="72" t="str">
        <f t="shared" ref="C517:D527" si="110">N504</f>
        <v>ISTD Area</v>
      </c>
      <c r="D517" s="73" t="str">
        <f t="shared" si="110"/>
        <v>ISTDResponseRatio</v>
      </c>
      <c r="E517" s="74" t="s">
        <v>47</v>
      </c>
      <c r="F517" s="74" t="s">
        <v>48</v>
      </c>
      <c r="G517" s="75" t="s">
        <v>49</v>
      </c>
      <c r="L517" s="62"/>
      <c r="N517" s="62"/>
      <c r="O517" s="64"/>
    </row>
    <row r="518" spans="1:19" ht="13.5" thickBot="1" x14ac:dyDescent="0.25">
      <c r="A518" s="76" t="str">
        <f t="shared" si="108"/>
        <v xml:space="preserve">DTXSID0047296_Human_Ref Plasma__1_____XP1-A10_Inj EPA_061820_10uM_99  </v>
      </c>
      <c r="B518" s="77">
        <f t="shared" si="109"/>
        <v>8016.8220000000001</v>
      </c>
      <c r="C518" s="77">
        <f t="shared" si="110"/>
        <v>44243.464999999997</v>
      </c>
      <c r="D518" s="78">
        <f t="shared" si="110"/>
        <v>0.1811978786</v>
      </c>
      <c r="E518" s="79">
        <f>D518-$E$26</f>
        <v>0.18117526824999999</v>
      </c>
      <c r="F518" s="80">
        <f>AVERAGE($E$17:$E$20)/E522</f>
        <v>20.846118433655661</v>
      </c>
      <c r="G518" s="81">
        <f>(F518-1+$G$24)/$G$24</f>
        <v>43.225783901395026</v>
      </c>
      <c r="L518" s="62"/>
      <c r="N518" s="62"/>
      <c r="O518" s="64"/>
    </row>
    <row r="519" spans="1:19" ht="13.5" thickBot="1" x14ac:dyDescent="0.25">
      <c r="A519" s="82" t="str">
        <f t="shared" si="108"/>
        <v xml:space="preserve">DTXSID0047296_Human_Ref Plasma__2_____XP1-B10_Inj EPA_061820_10uM_100  </v>
      </c>
      <c r="B519" s="83">
        <f t="shared" si="109"/>
        <v>4517.4489999999996</v>
      </c>
      <c r="C519" s="83">
        <f t="shared" si="110"/>
        <v>20485.059000000001</v>
      </c>
      <c r="D519" s="84">
        <f t="shared" si="110"/>
        <v>0.2205240903</v>
      </c>
      <c r="E519" s="85">
        <f t="shared" ref="E519:E525" si="111">D519-$E$26</f>
        <v>0.22050147995</v>
      </c>
      <c r="F519" s="86">
        <f t="shared" ref="F519:F521" si="112">AVERAGE($E$17:$E$20)/E523</f>
        <v>26.724502771363678</v>
      </c>
      <c r="G519" s="81">
        <f t="shared" ref="G519:G521" si="113">(F519-1+$G$24)/$G$24</f>
        <v>55.732984619922718</v>
      </c>
      <c r="L519" s="62"/>
      <c r="N519" s="62"/>
      <c r="O519" s="64"/>
    </row>
    <row r="520" spans="1:19" ht="13.5" thickBot="1" x14ac:dyDescent="0.25">
      <c r="A520" s="82" t="str">
        <f t="shared" si="108"/>
        <v xml:space="preserve">DTXSID0047296_Human_Ref Plasma__3_____XP1-A6_Inj EPA_061820_10uM_101  </v>
      </c>
      <c r="B520" s="83">
        <f t="shared" si="109"/>
        <v>5854.4110000000001</v>
      </c>
      <c r="C520" s="83">
        <f t="shared" si="110"/>
        <v>35693.555</v>
      </c>
      <c r="D520" s="84">
        <f t="shared" si="110"/>
        <v>0.16401871430000001</v>
      </c>
      <c r="E520" s="85">
        <f t="shared" si="111"/>
        <v>0.16399610395</v>
      </c>
      <c r="F520" s="86">
        <f t="shared" si="112"/>
        <v>26.999667342219677</v>
      </c>
      <c r="G520" s="81">
        <f t="shared" si="113"/>
        <v>56.318441153658888</v>
      </c>
      <c r="L520" s="62"/>
      <c r="N520" s="62"/>
      <c r="O520" s="64"/>
    </row>
    <row r="521" spans="1:19" ht="13.5" thickBot="1" x14ac:dyDescent="0.25">
      <c r="A521" s="82" t="str">
        <f t="shared" si="108"/>
        <v xml:space="preserve">DTXSID0047296_Human_Ref Plasma__4_____XP1F15_Inj EPA_061820_10uM_102  </v>
      </c>
      <c r="B521" s="83">
        <f t="shared" si="109"/>
        <v>4767.9139999999998</v>
      </c>
      <c r="C521" s="83">
        <f t="shared" si="110"/>
        <v>29123.868999999999</v>
      </c>
      <c r="D521" s="84">
        <f t="shared" si="110"/>
        <v>0.16371155909999999</v>
      </c>
      <c r="E521" s="85">
        <f t="shared" si="111"/>
        <v>0.16368894874999998</v>
      </c>
      <c r="F521" s="87">
        <f t="shared" si="112"/>
        <v>20.244665548487937</v>
      </c>
      <c r="G521" s="81">
        <f t="shared" si="113"/>
        <v>41.946096911676463</v>
      </c>
      <c r="L521" s="62"/>
      <c r="N521" s="62"/>
      <c r="O521" s="64"/>
    </row>
    <row r="522" spans="1:19" ht="13.5" thickBot="1" x14ac:dyDescent="0.25">
      <c r="A522" s="82" t="str">
        <f t="shared" si="108"/>
        <v xml:space="preserve">DTXSID0047296_Human_Plasma__1_____XP1-A10_Inj EPA_061820_10uM_94  </v>
      </c>
      <c r="B522" s="83">
        <f t="shared" si="109"/>
        <v>11123.098</v>
      </c>
      <c r="C522" s="83">
        <f t="shared" si="110"/>
        <v>39045.241999999998</v>
      </c>
      <c r="D522" s="84">
        <f t="shared" si="110"/>
        <v>0.28487716889999998</v>
      </c>
      <c r="E522" s="85">
        <f t="shared" si="111"/>
        <v>0.28485455854999997</v>
      </c>
      <c r="F522" s="88" t="s">
        <v>50</v>
      </c>
      <c r="G522" s="89" t="s">
        <v>50</v>
      </c>
      <c r="L522" s="62"/>
      <c r="N522" s="62"/>
      <c r="O522" s="64"/>
    </row>
    <row r="523" spans="1:19" ht="13.5" thickBot="1" x14ac:dyDescent="0.25">
      <c r="A523" s="82" t="str">
        <f t="shared" si="108"/>
        <v xml:space="preserve">DTXSID0047296_Human_Plasma__2_____XP1-B10_Inj EPA_061820_10uM_95  </v>
      </c>
      <c r="B523" s="83">
        <f t="shared" si="109"/>
        <v>9705.2479999999996</v>
      </c>
      <c r="C523" s="83">
        <f t="shared" si="110"/>
        <v>43674.074000000001</v>
      </c>
      <c r="D523" s="84">
        <f t="shared" si="110"/>
        <v>0.22221989180000001</v>
      </c>
      <c r="E523" s="85">
        <f t="shared" si="111"/>
        <v>0.22219728145000001</v>
      </c>
      <c r="F523" s="90">
        <f>AVERAGE(F518:F521)</f>
        <v>23.70373852393174</v>
      </c>
      <c r="G523" s="91">
        <f>AVERAGE(G518:G521)</f>
        <v>49.305826646663277</v>
      </c>
      <c r="L523" s="62"/>
      <c r="N523" s="62"/>
      <c r="O523" s="64"/>
    </row>
    <row r="524" spans="1:19" ht="13.5" thickBot="1" x14ac:dyDescent="0.25">
      <c r="A524" s="82" t="str">
        <f t="shared" si="108"/>
        <v xml:space="preserve">DTXSID0047296_Human_Plasma__3_____XP1-A6_Inj EPA_061820_10uM_96  </v>
      </c>
      <c r="B524" s="83">
        <f t="shared" si="109"/>
        <v>8810.1620000000003</v>
      </c>
      <c r="C524" s="83">
        <f t="shared" si="110"/>
        <v>40054.313000000002</v>
      </c>
      <c r="D524" s="84">
        <f t="shared" si="110"/>
        <v>0.21995538910000001</v>
      </c>
      <c r="E524" s="85">
        <f t="shared" si="111"/>
        <v>0.21993277875</v>
      </c>
      <c r="L524" s="62"/>
      <c r="N524" s="62"/>
      <c r="O524" s="64"/>
    </row>
    <row r="525" spans="1:19" ht="13.5" thickBot="1" x14ac:dyDescent="0.25">
      <c r="A525" s="82" t="str">
        <f t="shared" si="108"/>
        <v xml:space="preserve">DTXSID0047296_Human_Plasma__4_____XP1F15_Inj EPA_061820_10uM_97  </v>
      </c>
      <c r="B525" s="83">
        <f t="shared" si="109"/>
        <v>12783.308000000001</v>
      </c>
      <c r="C525" s="83">
        <f t="shared" si="110"/>
        <v>43578.472999999998</v>
      </c>
      <c r="D525" s="84">
        <f t="shared" si="110"/>
        <v>0.29333997090000002</v>
      </c>
      <c r="E525" s="85">
        <f t="shared" si="111"/>
        <v>0.29331736055000002</v>
      </c>
      <c r="F525" s="88" t="s">
        <v>51</v>
      </c>
      <c r="G525" s="75">
        <v>0.47</v>
      </c>
      <c r="L525" s="62"/>
      <c r="N525" s="62"/>
      <c r="O525" s="64"/>
    </row>
    <row r="526" spans="1:19" x14ac:dyDescent="0.2">
      <c r="A526" s="82" t="str">
        <f t="shared" si="108"/>
        <v>BLANK_Human___1_____X_Inj EPA_062220_5uM_set2</v>
      </c>
      <c r="B526" s="83">
        <f t="shared" si="109"/>
        <v>0.81399999999999995</v>
      </c>
      <c r="C526" s="83">
        <f t="shared" si="110"/>
        <v>21195.699000000001</v>
      </c>
      <c r="D526" s="84">
        <f t="shared" si="110"/>
        <v>3.8404E-5</v>
      </c>
      <c r="E526" s="85"/>
      <c r="K526" s="92"/>
      <c r="L526" s="62"/>
      <c r="N526" s="62"/>
      <c r="O526" s="64"/>
    </row>
    <row r="527" spans="1:19" ht="13.5" thickBot="1" x14ac:dyDescent="0.25">
      <c r="A527" s="93" t="str">
        <f t="shared" si="108"/>
        <v xml:space="preserve">BLANK_Human___1_____X_Inj EPA_062220_5uM_set2 </v>
      </c>
      <c r="B527" s="94">
        <f t="shared" si="109"/>
        <v>0.84299999999999997</v>
      </c>
      <c r="C527" s="94">
        <f t="shared" si="110"/>
        <v>49773.468999999997</v>
      </c>
      <c r="D527" s="95">
        <f t="shared" si="110"/>
        <v>1.69367E-5</v>
      </c>
      <c r="E527" s="96">
        <f>AVERAGE(D526:D527)</f>
        <v>2.7670350000000002E-5</v>
      </c>
      <c r="L527" s="62"/>
      <c r="N527" s="62"/>
      <c r="O527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 5uM</vt:lpstr>
      <vt:lpstr>Data 10uM</vt:lpstr>
      <vt:lpstr>Summary!_Toc322532477</vt:lpstr>
      <vt:lpstr>Summary!_Toc326062979</vt:lpstr>
      <vt:lpstr>Summary1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 Dong.</dc:creator>
  <cp:lastModifiedBy>David Ayres</cp:lastModifiedBy>
  <cp:lastPrinted>2020-04-28T16:01:57Z</cp:lastPrinted>
  <dcterms:created xsi:type="dcterms:W3CDTF">2012-04-03T12:47:21Z</dcterms:created>
  <dcterms:modified xsi:type="dcterms:W3CDTF">2020-07-01T00:30:44Z</dcterms:modified>
</cp:coreProperties>
</file>