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CLIENT_DATA\EPA\EPA 2020\Reporting\Feb 2021\"/>
    </mc:Choice>
  </mc:AlternateContent>
  <bookViews>
    <workbookView xWindow="0" yWindow="0" windowWidth="28800" windowHeight="11700" tabRatio="995" activeTab="1"/>
  </bookViews>
  <sheets>
    <sheet name="Summary" sheetId="1" r:id="rId1"/>
    <sheet name="Verapamil Human 5uM" sheetId="2" r:id="rId2"/>
    <sheet name="Methazolamide Human 10 uM" sheetId="3" r:id="rId3"/>
    <sheet name="DTXSID0026125 10uM" sheetId="4" r:id="rId4"/>
    <sheet name="DTXSID0026125 5uM" sheetId="5" r:id="rId5"/>
    <sheet name="DTXSID0029133 10uM" sheetId="8" r:id="rId6"/>
    <sheet name="DTXSID0029133 5uM" sheetId="9" r:id="rId7"/>
    <sheet name="DTXSID6025692 10uM" sheetId="10" r:id="rId8"/>
    <sheet name="DTXSID6025692 5uM" sheetId="11" r:id="rId9"/>
    <sheet name="DTXSID0038700 10uM" sheetId="26" r:id="rId10"/>
    <sheet name="DTXSID0038700 5uM" sheetId="27" r:id="rId11"/>
    <sheet name="DTXSID0025654 5uM" sheetId="31" r:id="rId12"/>
    <sheet name="DTXSID0025654 10uM" sheetId="30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Toc260649410" localSheetId="0">Summary!#REF!</definedName>
    <definedName name="_Toc322532477" localSheetId="0">Summary!$A$7</definedName>
    <definedName name="_Toc326062979" localSheetId="0">Summary!$A$26</definedName>
    <definedName name="ActivationCondition" localSheetId="12">'[1]Code and call-out'!#REF!</definedName>
    <definedName name="ActivationCondition" localSheetId="3">'[1]Code and call-out'!#REF!</definedName>
    <definedName name="ActivationCondition" localSheetId="4">'[1]Code and call-out'!#REF!</definedName>
    <definedName name="ActivationCondition" localSheetId="5">'[1]Code and call-out'!#REF!</definedName>
    <definedName name="ActivationCondition" localSheetId="6">'[1]Code and call-out'!#REF!</definedName>
    <definedName name="ActivationCondition" localSheetId="9">'[1]Code and call-out'!#REF!</definedName>
    <definedName name="ActivationCondition" localSheetId="10">'[1]Code and call-out'!#REF!</definedName>
    <definedName name="ActivationCondition" localSheetId="7">'[1]Code and call-out'!#REF!</definedName>
    <definedName name="ActivationCondition" localSheetId="8">'[1]Code and call-out'!#REF!</definedName>
    <definedName name="ActivationCondition">'[1]Code and call-out'!#REF!</definedName>
    <definedName name="Analyte" localSheetId="12">'[1]Code and call-out'!#REF!</definedName>
    <definedName name="Analyte" localSheetId="3">'[1]Code and call-out'!#REF!</definedName>
    <definedName name="Analyte" localSheetId="4">'[1]Code and call-out'!#REF!</definedName>
    <definedName name="Analyte" localSheetId="5">'[1]Code and call-out'!#REF!</definedName>
    <definedName name="Analyte" localSheetId="6">'[1]Code and call-out'!#REF!</definedName>
    <definedName name="Analyte" localSheetId="9">'[1]Code and call-out'!#REF!</definedName>
    <definedName name="Analyte" localSheetId="10">'[1]Code and call-out'!#REF!</definedName>
    <definedName name="Analyte" localSheetId="7">'[1]Code and call-out'!#REF!</definedName>
    <definedName name="Analyte" localSheetId="8">'[1]Code and call-out'!#REF!</definedName>
    <definedName name="Analyte">'[1]Code and call-out'!#REF!</definedName>
    <definedName name="AnimalAssayName">'[1]Code and call-out'!$D:$D</definedName>
    <definedName name="Assay">'[2]PK-GeneralInformation'!$B$5</definedName>
    <definedName name="AssayFormat" localSheetId="12">'[1]Code and call-out'!#REF!</definedName>
    <definedName name="AssayFormat" localSheetId="3">'[1]Code and call-out'!#REF!</definedName>
    <definedName name="AssayFormat" localSheetId="4">'[1]Code and call-out'!#REF!</definedName>
    <definedName name="AssayFormat" localSheetId="5">'[1]Code and call-out'!#REF!</definedName>
    <definedName name="AssayFormat" localSheetId="6">'[1]Code and call-out'!#REF!</definedName>
    <definedName name="AssayFormat" localSheetId="9">'[1]Code and call-out'!#REF!</definedName>
    <definedName name="AssayFormat" localSheetId="10">'[1]Code and call-out'!#REF!</definedName>
    <definedName name="AssayFormat" localSheetId="7">'[1]Code and call-out'!#REF!</definedName>
    <definedName name="AssayFormat" localSheetId="8">'[1]Code and call-out'!#REF!</definedName>
    <definedName name="AssayFormat">'[1]Code and call-out'!#REF!</definedName>
    <definedName name="CellBasedAssayName" localSheetId="12">'[1]Code and call-out'!#REF!</definedName>
    <definedName name="CellBasedAssayName" localSheetId="3">'[1]Code and call-out'!#REF!</definedName>
    <definedName name="CellBasedAssayName" localSheetId="4">'[1]Code and call-out'!#REF!</definedName>
    <definedName name="CellBasedAssayName" localSheetId="5">'[1]Code and call-out'!#REF!</definedName>
    <definedName name="CellBasedAssayName" localSheetId="6">'[1]Code and call-out'!#REF!</definedName>
    <definedName name="CellBasedAssayName" localSheetId="9">'[1]Code and call-out'!#REF!</definedName>
    <definedName name="CellBasedAssayName" localSheetId="10">'[1]Code and call-out'!#REF!</definedName>
    <definedName name="CellBasedAssayName" localSheetId="7">'[1]Code and call-out'!#REF!</definedName>
    <definedName name="CellBasedAssayName" localSheetId="8">'[1]Code and call-out'!#REF!</definedName>
    <definedName name="CellBasedAssayName">'[1]Code and call-out'!#REF!</definedName>
    <definedName name="CellLine" localSheetId="12">'[1]Code and call-out'!#REF!</definedName>
    <definedName name="CellLine" localSheetId="3">'[1]Code and call-out'!#REF!</definedName>
    <definedName name="CellLine" localSheetId="4">'[1]Code and call-out'!#REF!</definedName>
    <definedName name="CellLine" localSheetId="5">'[1]Code and call-out'!#REF!</definedName>
    <definedName name="CellLine" localSheetId="6">'[1]Code and call-out'!#REF!</definedName>
    <definedName name="CellLine" localSheetId="9">'[1]Code and call-out'!#REF!</definedName>
    <definedName name="CellLine" localSheetId="10">'[1]Code and call-out'!#REF!</definedName>
    <definedName name="CellLine" localSheetId="7">'[1]Code and call-out'!#REF!</definedName>
    <definedName name="CellLine" localSheetId="8">'[1]Code and call-out'!#REF!</definedName>
    <definedName name="CellLine">'[1]Code and call-out'!#REF!</definedName>
    <definedName name="ColHeaders" localSheetId="12">#REF!</definedName>
    <definedName name="ColHeaders" localSheetId="3">#REF!</definedName>
    <definedName name="ColHeaders" localSheetId="4">#REF!</definedName>
    <definedName name="ColHeaders" localSheetId="5">#REF!</definedName>
    <definedName name="ColHeaders" localSheetId="6">#REF!</definedName>
    <definedName name="ColHeaders" localSheetId="9">#REF!</definedName>
    <definedName name="ColHeaders" localSheetId="10">#REF!</definedName>
    <definedName name="ColHeaders" localSheetId="7">#REF!</definedName>
    <definedName name="ColHeaders" localSheetId="8">#REF!</definedName>
    <definedName name="ColHeaders">#REF!</definedName>
    <definedName name="CompDataRng" localSheetId="12">#REF!</definedName>
    <definedName name="CompDataRng" localSheetId="3">#REF!</definedName>
    <definedName name="CompDataRng" localSheetId="4">#REF!</definedName>
    <definedName name="CompDataRng" localSheetId="5">#REF!</definedName>
    <definedName name="CompDataRng" localSheetId="6">#REF!</definedName>
    <definedName name="CompDataRng" localSheetId="9">#REF!</definedName>
    <definedName name="CompDataRng" localSheetId="10">#REF!</definedName>
    <definedName name="CompDataRng" localSheetId="7">#REF!</definedName>
    <definedName name="CompDataRng" localSheetId="8">#REF!</definedName>
    <definedName name="CompDataRng" localSheetId="0">#REF!</definedName>
    <definedName name="CompDataRng" localSheetId="1">#REF!</definedName>
    <definedName name="CompDataRng">#REF!</definedName>
    <definedName name="CORP_ID" localSheetId="12">#REF!</definedName>
    <definedName name="CORP_ID" localSheetId="3">#REF!</definedName>
    <definedName name="CORP_ID" localSheetId="4">#REF!</definedName>
    <definedName name="CORP_ID" localSheetId="5">#REF!</definedName>
    <definedName name="CORP_ID" localSheetId="6">#REF!</definedName>
    <definedName name="CORP_ID" localSheetId="9">#REF!</definedName>
    <definedName name="CORP_ID" localSheetId="10">#REF!</definedName>
    <definedName name="CORP_ID" localSheetId="7">#REF!</definedName>
    <definedName name="CORP_ID" localSheetId="8">#REF!</definedName>
    <definedName name="CORP_ID">#REF!</definedName>
    <definedName name="DataEntry" localSheetId="12">#REF!</definedName>
    <definedName name="DataEntry" localSheetId="3">#REF!</definedName>
    <definedName name="DataEntry" localSheetId="4">#REF!</definedName>
    <definedName name="DataEntry" localSheetId="5">#REF!</definedName>
    <definedName name="DataEntry" localSheetId="6">#REF!</definedName>
    <definedName name="DataEntry" localSheetId="9">#REF!</definedName>
    <definedName name="DataEntry" localSheetId="10">#REF!</definedName>
    <definedName name="DataEntry" localSheetId="7">#REF!</definedName>
    <definedName name="DataEntry" localSheetId="8">#REF!</definedName>
    <definedName name="DataEntry">#REF!</definedName>
    <definedName name="DEHeaders" localSheetId="12">#REF!</definedName>
    <definedName name="DEHeaders" localSheetId="3">#REF!</definedName>
    <definedName name="DEHeaders" localSheetId="4">#REF!</definedName>
    <definedName name="DEHeaders" localSheetId="5">#REF!</definedName>
    <definedName name="DEHeaders" localSheetId="6">#REF!</definedName>
    <definedName name="DEHeaders" localSheetId="9">#REF!</definedName>
    <definedName name="DEHeaders" localSheetId="10">#REF!</definedName>
    <definedName name="DEHeaders" localSheetId="7">#REF!</definedName>
    <definedName name="DEHeaders" localSheetId="8">#REF!</definedName>
    <definedName name="DEHeaders">#REF!</definedName>
    <definedName name="DoseDosage">'[1]Code and call-out'!$P:$P</definedName>
    <definedName name="Duration">'[1]Code and call-out'!$T:$T</definedName>
    <definedName name="Equipment" localSheetId="12">'[1]Code and call-out'!#REF!</definedName>
    <definedName name="Equipment" localSheetId="3">'[1]Code and call-out'!#REF!</definedName>
    <definedName name="Equipment" localSheetId="4">'[1]Code and call-out'!#REF!</definedName>
    <definedName name="Equipment" localSheetId="5">'[1]Code and call-out'!#REF!</definedName>
    <definedName name="Equipment" localSheetId="6">'[1]Code and call-out'!#REF!</definedName>
    <definedName name="Equipment" localSheetId="9">'[1]Code and call-out'!#REF!</definedName>
    <definedName name="Equipment" localSheetId="10">'[1]Code and call-out'!#REF!</definedName>
    <definedName name="Equipment" localSheetId="7">'[1]Code and call-out'!#REF!</definedName>
    <definedName name="Equipment" localSheetId="8">'[1]Code and call-out'!#REF!</definedName>
    <definedName name="Equipment">'[1]Code and call-out'!#REF!</definedName>
    <definedName name="Experimenter">'[1]Code and call-out'!$X:$X</definedName>
    <definedName name="Field">'[2]PK-GeneralInformation'!$B$8</definedName>
    <definedName name="Formulation">'[1]Code and call-out'!$F:$F</definedName>
    <definedName name="Frequency">'[1]Code and call-out'!$R:$R</definedName>
    <definedName name="Gender">'[1]Code and call-out'!$L:$L</definedName>
    <definedName name="InVitroReadOut" localSheetId="12">'[1]Code and call-out'!#REF!</definedName>
    <definedName name="InVitroReadOut" localSheetId="3">'[1]Code and call-out'!#REF!</definedName>
    <definedName name="InVitroReadOut" localSheetId="4">'[1]Code and call-out'!#REF!</definedName>
    <definedName name="InVitroReadOut" localSheetId="5">'[1]Code and call-out'!#REF!</definedName>
    <definedName name="InVitroReadOut" localSheetId="6">'[1]Code and call-out'!#REF!</definedName>
    <definedName name="InVitroReadOut" localSheetId="9">'[1]Code and call-out'!#REF!</definedName>
    <definedName name="InVitroReadOut" localSheetId="10">'[1]Code and call-out'!#REF!</definedName>
    <definedName name="InVitroReadOut" localSheetId="7">'[1]Code and call-out'!#REF!</definedName>
    <definedName name="InVitroReadOut" localSheetId="8">'[1]Code and call-out'!#REF!</definedName>
    <definedName name="InVitroReadOut">'[1]Code and call-out'!#REF!</definedName>
    <definedName name="InVivoReadOut" localSheetId="12">'[1]Code and call-out'!#REF!</definedName>
    <definedName name="InVivoReadOut" localSheetId="3">'[1]Code and call-out'!#REF!</definedName>
    <definedName name="InVivoReadOut" localSheetId="4">'[1]Code and call-out'!#REF!</definedName>
    <definedName name="InVivoReadOut" localSheetId="5">'[1]Code and call-out'!#REF!</definedName>
    <definedName name="InVivoReadOut" localSheetId="6">'[1]Code and call-out'!#REF!</definedName>
    <definedName name="InVivoReadOut" localSheetId="9">'[1]Code and call-out'!#REF!</definedName>
    <definedName name="InVivoReadOut" localSheetId="10">'[1]Code and call-out'!#REF!</definedName>
    <definedName name="InVivoReadOut" localSheetId="7">'[1]Code and call-out'!#REF!</definedName>
    <definedName name="InVivoReadOut" localSheetId="8">'[1]Code and call-out'!#REF!</definedName>
    <definedName name="InVivoReadOut">'[1]Code and call-out'!#REF!</definedName>
    <definedName name="LockedRange" localSheetId="12">#REF!</definedName>
    <definedName name="LockedRange" localSheetId="3">#REF!</definedName>
    <definedName name="LockedRange" localSheetId="4">#REF!</definedName>
    <definedName name="LockedRange" localSheetId="5">#REF!</definedName>
    <definedName name="LockedRange" localSheetId="6">#REF!</definedName>
    <definedName name="LockedRange" localSheetId="9">#REF!</definedName>
    <definedName name="LockedRange" localSheetId="10">#REF!</definedName>
    <definedName name="LockedRange" localSheetId="7">#REF!</definedName>
    <definedName name="LockedRange" localSheetId="8">#REF!</definedName>
    <definedName name="LockedRange">#REF!</definedName>
    <definedName name="MolecularAssayName" localSheetId="12">'[3]Code and call-out'!#REF!</definedName>
    <definedName name="MolecularAssayName" localSheetId="3">'[3]Code and call-out'!#REF!</definedName>
    <definedName name="MolecularAssayName" localSheetId="4">'[3]Code and call-out'!#REF!</definedName>
    <definedName name="MolecularAssayName" localSheetId="5">'[3]Code and call-out'!#REF!</definedName>
    <definedName name="MolecularAssayName" localSheetId="6">'[3]Code and call-out'!#REF!</definedName>
    <definedName name="MolecularAssayName" localSheetId="9">'[3]Code and call-out'!#REF!</definedName>
    <definedName name="MolecularAssayName" localSheetId="10">'[3]Code and call-out'!#REF!</definedName>
    <definedName name="MolecularAssayName" localSheetId="7">'[3]Code and call-out'!#REF!</definedName>
    <definedName name="MolecularAssayName" localSheetId="8">'[3]Code and call-out'!#REF!</definedName>
    <definedName name="MolecularAssayName">'[3]Code and call-out'!#REF!</definedName>
    <definedName name="Plate1" localSheetId="12">#REF!</definedName>
    <definedName name="Plate1" localSheetId="3">#REF!</definedName>
    <definedName name="Plate1" localSheetId="4">#REF!</definedName>
    <definedName name="Plate1" localSheetId="5">#REF!</definedName>
    <definedName name="Plate1" localSheetId="6">#REF!</definedName>
    <definedName name="Plate1" localSheetId="9">#REF!</definedName>
    <definedName name="Plate1" localSheetId="10">#REF!</definedName>
    <definedName name="Plate1" localSheetId="7">#REF!</definedName>
    <definedName name="Plate1" localSheetId="8">#REF!</definedName>
    <definedName name="Plate1" localSheetId="0">#REF!</definedName>
    <definedName name="Plate1" localSheetId="1">#REF!</definedName>
    <definedName name="Plate1">#REF!</definedName>
    <definedName name="Plate2" localSheetId="12">#REF!</definedName>
    <definedName name="Plate2" localSheetId="3">#REF!</definedName>
    <definedName name="Plate2" localSheetId="4">#REF!</definedName>
    <definedName name="Plate2" localSheetId="5">#REF!</definedName>
    <definedName name="Plate2" localSheetId="6">#REF!</definedName>
    <definedName name="Plate2" localSheetId="9">#REF!</definedName>
    <definedName name="Plate2" localSheetId="10">#REF!</definedName>
    <definedName name="Plate2" localSheetId="7">#REF!</definedName>
    <definedName name="Plate2" localSheetId="8">#REF!</definedName>
    <definedName name="Plate2" localSheetId="0">#REF!</definedName>
    <definedName name="Plate2" localSheetId="1">#REF!</definedName>
    <definedName name="Plate2">#REF!</definedName>
    <definedName name="Plate3">'[4]Plate Map'!$B$33:$N$40</definedName>
    <definedName name="PlateMap">[5]Platemap!$A$4:$M$11</definedName>
    <definedName name="Project">'[6]Project Name'!$A:$A</definedName>
    <definedName name="ProjectName">'[1]Code and call-out'!$A:$A</definedName>
    <definedName name="Protocol">'[2]PK-GeneralInformation'!$B$6</definedName>
    <definedName name="Readout">'[1]Code and call-out'!$Z:$Z</definedName>
    <definedName name="Res_Type">'[2]PK-GeneralInformation'!$B$7</definedName>
    <definedName name="ResultDefinition">'[1]Code and call-out'!$AB:$AB</definedName>
    <definedName name="Route">'[1]Code and call-out'!$N:$N</definedName>
    <definedName name="RS3BookType">5</definedName>
    <definedName name="SampleType">'[1]Code and call-out'!$AD:$AD</definedName>
    <definedName name="Species">'[1]Code and call-out'!$H:$H</definedName>
    <definedName name="Strain">'[1]Code and call-out'!$J:$J</definedName>
    <definedName name="STRUCTURE_ID" localSheetId="12">#REF!</definedName>
    <definedName name="STRUCTURE_ID" localSheetId="3">#REF!</definedName>
    <definedName name="STRUCTURE_ID" localSheetId="4">#REF!</definedName>
    <definedName name="STRUCTURE_ID" localSheetId="5">#REF!</definedName>
    <definedName name="STRUCTURE_ID" localSheetId="6">#REF!</definedName>
    <definedName name="STRUCTURE_ID" localSheetId="9">#REF!</definedName>
    <definedName name="STRUCTURE_ID" localSheetId="10">#REF!</definedName>
    <definedName name="STRUCTURE_ID" localSheetId="7">#REF!</definedName>
    <definedName name="STRUCTURE_ID" localSheetId="8">#REF!</definedName>
    <definedName name="STRUCTURE_ID">#REF!</definedName>
    <definedName name="Summary1">Summary!$A$7:$E$9</definedName>
    <definedName name="Summary2" localSheetId="12">Summary!#REF!</definedName>
    <definedName name="Summary2" localSheetId="3">Summary!#REF!</definedName>
    <definedName name="Summary2" localSheetId="4">Summary!#REF!</definedName>
    <definedName name="Summary2" localSheetId="5">Summary!#REF!</definedName>
    <definedName name="Summary2" localSheetId="6">Summary!#REF!</definedName>
    <definedName name="Summary2" localSheetId="9">Summary!#REF!</definedName>
    <definedName name="Summary2" localSheetId="10">Summary!#REF!</definedName>
    <definedName name="Summary2" localSheetId="7">Summary!#REF!</definedName>
    <definedName name="Summary2" localSheetId="8">Summary!#REF!</definedName>
    <definedName name="Summary2">Summary!#REF!</definedName>
    <definedName name="TimeRange" localSheetId="12">#REF!</definedName>
    <definedName name="TimeRange" localSheetId="3">#REF!</definedName>
    <definedName name="TimeRange" localSheetId="4">#REF!</definedName>
    <definedName name="TimeRange" localSheetId="5">#REF!</definedName>
    <definedName name="TimeRange" localSheetId="6">#REF!</definedName>
    <definedName name="TimeRange" localSheetId="9">#REF!</definedName>
    <definedName name="TimeRange" localSheetId="10">#REF!</definedName>
    <definedName name="TimeRange" localSheetId="7">#REF!</definedName>
    <definedName name="TimeRange" localSheetId="8">#REF!</definedName>
    <definedName name="TimeRange" localSheetId="0">#REF!</definedName>
    <definedName name="TimeRange" localSheetId="1">#REF!</definedName>
    <definedName name="TimeRange">#REF!</definedName>
    <definedName name="TimeSeriesRng" localSheetId="12">#REF!</definedName>
    <definedName name="TimeSeriesRng" localSheetId="3">#REF!</definedName>
    <definedName name="TimeSeriesRng" localSheetId="4">#REF!</definedName>
    <definedName name="TimeSeriesRng" localSheetId="5">#REF!</definedName>
    <definedName name="TimeSeriesRng" localSheetId="6">#REF!</definedName>
    <definedName name="TimeSeriesRng" localSheetId="9">#REF!</definedName>
    <definedName name="TimeSeriesRng" localSheetId="10">#REF!</definedName>
    <definedName name="TimeSeriesRng" localSheetId="7">#REF!</definedName>
    <definedName name="TimeSeriesRng" localSheetId="8">#REF!</definedName>
    <definedName name="TimeSeriesRng" localSheetId="0">#REF!</definedName>
    <definedName name="TimeSeriesRng" localSheetId="1">#REF!</definedName>
    <definedName name="TimeSeriesRng">#REF!</definedName>
    <definedName name="Type" localSheetId="12">'[1]Code and call-out'!#REF!</definedName>
    <definedName name="Type" localSheetId="3">'[1]Code and call-out'!#REF!</definedName>
    <definedName name="Type" localSheetId="4">'[1]Code and call-out'!#REF!</definedName>
    <definedName name="Type" localSheetId="5">'[1]Code and call-out'!#REF!</definedName>
    <definedName name="Type" localSheetId="6">'[1]Code and call-out'!#REF!</definedName>
    <definedName name="Type" localSheetId="9">'[1]Code and call-out'!#REF!</definedName>
    <definedName name="Type" localSheetId="10">'[1]Code and call-out'!#REF!</definedName>
    <definedName name="Type" localSheetId="7">'[1]Code and call-out'!#REF!</definedName>
    <definedName name="Type" localSheetId="8">'[1]Code and call-out'!#REF!</definedName>
    <definedName name="Type">'[1]Code and call-out'!#REF!</definedName>
    <definedName name="Unit">'[1]Code and call-out'!$V:$V</definedName>
    <definedName name="Vitro" localSheetId="12">#REF!</definedName>
    <definedName name="Vitro" localSheetId="3">#REF!</definedName>
    <definedName name="Vitro" localSheetId="4">#REF!</definedName>
    <definedName name="Vitro" localSheetId="5">#REF!</definedName>
    <definedName name="Vitro" localSheetId="6">#REF!</definedName>
    <definedName name="Vitro" localSheetId="9">#REF!</definedName>
    <definedName name="Vitro" localSheetId="10">#REF!</definedName>
    <definedName name="Vitro" localSheetId="7">#REF!</definedName>
    <definedName name="Vitro" localSheetId="8">#REF!</definedName>
    <definedName name="Vitro">#REF!</definedName>
    <definedName name="Vivo" localSheetId="12">#REF!</definedName>
    <definedName name="Vivo" localSheetId="3">#REF!</definedName>
    <definedName name="Vivo" localSheetId="4">#REF!</definedName>
    <definedName name="Vivo" localSheetId="5">#REF!</definedName>
    <definedName name="Vivo" localSheetId="6">#REF!</definedName>
    <definedName name="Vivo" localSheetId="9">#REF!</definedName>
    <definedName name="Vivo" localSheetId="10">#REF!</definedName>
    <definedName name="Vivo" localSheetId="7">#REF!</definedName>
    <definedName name="Vivo" localSheetId="8">#REF!</definedName>
    <definedName name="Vivo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1" l="1"/>
  <c r="C26" i="31"/>
  <c r="B26" i="31"/>
  <c r="A26" i="31"/>
  <c r="D25" i="31"/>
  <c r="C25" i="31"/>
  <c r="B25" i="31"/>
  <c r="A25" i="31"/>
  <c r="D24" i="31"/>
  <c r="E24" i="31" s="1"/>
  <c r="C24" i="31"/>
  <c r="B24" i="31"/>
  <c r="A24" i="31"/>
  <c r="D23" i="31"/>
  <c r="E23" i="31" s="1"/>
  <c r="C23" i="31"/>
  <c r="B23" i="31"/>
  <c r="A23" i="31"/>
  <c r="D22" i="31"/>
  <c r="E22" i="31" s="1"/>
  <c r="C22" i="31"/>
  <c r="B22" i="31"/>
  <c r="A22" i="31"/>
  <c r="D21" i="31"/>
  <c r="E21" i="31" s="1"/>
  <c r="C21" i="31"/>
  <c r="B21" i="31"/>
  <c r="A21" i="31"/>
  <c r="D20" i="31"/>
  <c r="E20" i="31" s="1"/>
  <c r="C20" i="31"/>
  <c r="B20" i="31"/>
  <c r="A20" i="31"/>
  <c r="D19" i="31"/>
  <c r="E19" i="31" s="1"/>
  <c r="C19" i="31"/>
  <c r="B19" i="31"/>
  <c r="A19" i="31"/>
  <c r="D18" i="31"/>
  <c r="E18" i="31" s="1"/>
  <c r="C18" i="31"/>
  <c r="B18" i="31"/>
  <c r="A18" i="31"/>
  <c r="D17" i="31"/>
  <c r="E17" i="31" s="1"/>
  <c r="C17" i="31"/>
  <c r="B17" i="31"/>
  <c r="A17" i="31"/>
  <c r="D16" i="31"/>
  <c r="C16" i="31"/>
  <c r="B16" i="31"/>
  <c r="A16" i="31"/>
  <c r="F18" i="31" l="1"/>
  <c r="G18" i="31" s="1"/>
  <c r="F17" i="31"/>
  <c r="F19" i="31"/>
  <c r="G19" i="31" s="1"/>
  <c r="F20" i="31"/>
  <c r="G20" i="31" s="1"/>
  <c r="G17" i="31" l="1"/>
  <c r="G22" i="31" s="1"/>
  <c r="F22" i="31"/>
</calcChain>
</file>

<file path=xl/sharedStrings.xml><?xml version="1.0" encoding="utf-8"?>
<sst xmlns="http://schemas.openxmlformats.org/spreadsheetml/2006/main" count="781" uniqueCount="172">
  <si>
    <t>EPA</t>
  </si>
  <si>
    <t>Blood to Plasma Ratio Summary</t>
  </si>
  <si>
    <t>Test</t>
  </si>
  <si>
    <t>Species</t>
  </si>
  <si>
    <t xml:space="preserve">Conc. </t>
  </si>
  <si>
    <t>Cb/Cp</t>
  </si>
  <si>
    <t>Mean</t>
  </si>
  <si>
    <t>Comment</t>
  </si>
  <si>
    <t>Article</t>
  </si>
  <si>
    <t>(µM)</t>
  </si>
  <si>
    <t xml:space="preserve"> Ratio</t>
  </si>
  <si>
    <r>
      <t>K</t>
    </r>
    <r>
      <rPr>
        <b/>
        <vertAlign val="subscript"/>
        <sz val="11"/>
        <color rgb="FF000000"/>
        <rFont val="Times New Roman"/>
        <family val="1"/>
      </rPr>
      <t>RBC/PL</t>
    </r>
  </si>
  <si>
    <t>Verapamil</t>
  </si>
  <si>
    <t>Human</t>
  </si>
  <si>
    <t>Negative control</t>
  </si>
  <si>
    <t>Methazolamide</t>
  </si>
  <si>
    <t>Positive control</t>
  </si>
  <si>
    <t xml:space="preserve">Cb/Cp: Blood-to-Plasma ratio </t>
  </si>
  <si>
    <r>
      <rPr>
        <sz val="12"/>
        <color rgb="FF000000"/>
        <rFont val="Calibri"/>
        <family val="2"/>
        <scheme val="minor"/>
      </rPr>
      <t>K</t>
    </r>
    <r>
      <rPr>
        <sz val="8"/>
        <color rgb="FF000000"/>
        <rFont val="Calibri"/>
        <family val="2"/>
        <scheme val="minor"/>
      </rPr>
      <t xml:space="preserve">RBC/PL: </t>
    </r>
    <r>
      <rPr>
        <sz val="12"/>
        <color rgb="FF000000"/>
        <rFont val="Calibri"/>
        <family val="2"/>
        <scheme val="minor"/>
      </rPr>
      <t>Red Blood Cell partitioning coefficient</t>
    </r>
  </si>
  <si>
    <t>Blood to Plasma Ratio Individual Data</t>
  </si>
  <si>
    <t xml:space="preserve">Sample </t>
  </si>
  <si>
    <r>
      <t>K</t>
    </r>
    <r>
      <rPr>
        <b/>
        <vertAlign val="subscript"/>
        <sz val="11"/>
        <color rgb="FF000000"/>
        <rFont val="Times New Roman"/>
        <family val="1"/>
      </rPr>
      <t>RBC/Pl</t>
    </r>
  </si>
  <si>
    <r>
      <t>Mean K</t>
    </r>
    <r>
      <rPr>
        <b/>
        <vertAlign val="subscript"/>
        <sz val="11"/>
        <color rgb="FF000000"/>
        <rFont val="Times New Roman"/>
        <family val="1"/>
      </rPr>
      <t>RBC/Pl</t>
    </r>
  </si>
  <si>
    <t>Type</t>
  </si>
  <si>
    <t>5 µM</t>
  </si>
  <si>
    <t>Replicate-1</t>
  </si>
  <si>
    <t>HB-169702</t>
  </si>
  <si>
    <t>Replicate-2</t>
  </si>
  <si>
    <t>Replicate-3</t>
  </si>
  <si>
    <t>Replicate-4</t>
  </si>
  <si>
    <t>10 µM</t>
  </si>
  <si>
    <t>Human Data :</t>
  </si>
  <si>
    <t>SampleName</t>
  </si>
  <si>
    <t>DataPathName</t>
  </si>
  <si>
    <t>SamplePosition</t>
  </si>
  <si>
    <t>SampleType</t>
  </si>
  <si>
    <t>LevelName</t>
  </si>
  <si>
    <t>AcqTime</t>
  </si>
  <si>
    <t>CompoundName</t>
  </si>
  <si>
    <t>ExpectedConcentration</t>
  </si>
  <si>
    <t>ISTD RetentionTime</t>
  </si>
  <si>
    <t>Transition</t>
  </si>
  <si>
    <t>Accuracy</t>
  </si>
  <si>
    <t>Area</t>
  </si>
  <si>
    <t>Dilution</t>
  </si>
  <si>
    <t>ISTD Area</t>
  </si>
  <si>
    <t>ISTDResponseRatio</t>
  </si>
  <si>
    <t>RetentionTime</t>
  </si>
  <si>
    <t>Conc.</t>
  </si>
  <si>
    <t>ManuallyIntegrated</t>
  </si>
  <si>
    <t>AcqMethodFileName</t>
  </si>
  <si>
    <t>N/A</t>
  </si>
  <si>
    <t>455.2 / 150.0</t>
  </si>
  <si>
    <t xml:space="preserve">BLANK_Human___1_____X_Inj EPA_080720_2  </t>
  </si>
  <si>
    <t xml:space="preserve">BLANK_Human___2_____X_Inj EPA_080720_3  </t>
  </si>
  <si>
    <t>Blanked</t>
  </si>
  <si>
    <t>Cb/Cp Ratio</t>
  </si>
  <si>
    <t>Kp, Partition ratio</t>
  </si>
  <si>
    <t>average</t>
  </si>
  <si>
    <t>HCT</t>
  </si>
  <si>
    <t>236.9 / 195.0</t>
  </si>
  <si>
    <t>Mass monitored</t>
  </si>
  <si>
    <t xml:space="preserve"> </t>
  </si>
  <si>
    <t xml:space="preserve">Verapamil_Human_Plasma__1_____XP1-A10_Inj EPA_5uM_012021_347  </t>
  </si>
  <si>
    <t xml:space="preserve">Verapamil_Human_Plasma__2_____XP1-B10_Inj EPA_5uM_012021_348  </t>
  </si>
  <si>
    <t xml:space="preserve">Verapamil_Human_Plasma__3_____XP1-A6_Inj EPA_5uM_012021_349  </t>
  </si>
  <si>
    <t xml:space="preserve">Verapamil_Human_Plasma__4_____XP1F15_Inj EPA_5uM_012021_350  </t>
  </si>
  <si>
    <t xml:space="preserve">Verapamil_Human_Ref Plasma__1_____XP1-A10_Inj EPA_5uM_012021_352  </t>
  </si>
  <si>
    <t xml:space="preserve">Verapamil_Human_Ref Plasma__2_____XP1-B10_Inj EPA_5uM_012021_353  </t>
  </si>
  <si>
    <t xml:space="preserve">Verapamil_Human_Ref Plasma__3_____XP1-A6_Inj EPA_5uM_012021_354  </t>
  </si>
  <si>
    <t xml:space="preserve">Verapamil_Human_Ref Plasma__4_____XP1F15_Inj EPA_5uM_012021_355  </t>
  </si>
  <si>
    <t xml:space="preserve">Methazolamide_Human_Ref Plasma__1_____XP1-A10_Inj EPA_10uM_012021_363  </t>
  </si>
  <si>
    <t xml:space="preserve">Methazolamide_Human_Ref Plasma__2_____XP1-B10_Inj EPA_10uM_012021_364  </t>
  </si>
  <si>
    <t xml:space="preserve">Methazolamide_Human_Ref Plasma__3_____XP1-A6_Inj EPA_10uM_012021_365  </t>
  </si>
  <si>
    <t xml:space="preserve">Methazolamide_Human_Ref Plasma__4_____XP1F15_Inj EPA_10uM_012021_366  </t>
  </si>
  <si>
    <t xml:space="preserve">Methazolamide_Human_Plasma__1_____XP1-A10_Inj EPA_10uM_012021_358  </t>
  </si>
  <si>
    <t xml:space="preserve">Methazolamide_Human_Plasma__2_____XP1-B10_Inj EPA_10uM_012021_359  </t>
  </si>
  <si>
    <t xml:space="preserve">Methazolamide_Human_Plasma__3_____XP1-A6_Inj EPA_10uM_012021_360  </t>
  </si>
  <si>
    <t xml:space="preserve">Methazolamide_Human_Plasma__4_____XP1F15_Inj EPA_10uM_012021_361  </t>
  </si>
  <si>
    <t xml:space="preserve">BLANK_Human___1_____X_Inj EPA_10uM_012021_2  </t>
  </si>
  <si>
    <t xml:space="preserve">BLANK_Human___2_____X_Inj EPA_10uM_012021_3  </t>
  </si>
  <si>
    <t>CYP2178</t>
  </si>
  <si>
    <t xml:space="preserve">BLANK_Human___1_____X_Inj EPA_5uM_012021_2  </t>
  </si>
  <si>
    <t xml:space="preserve">BLANK_Human___2_____X_Inj EPA_5uM_012021_3  </t>
  </si>
  <si>
    <t>DTXSID0026125</t>
  </si>
  <si>
    <t>DTXSID0029133</t>
  </si>
  <si>
    <t>DTXSID6025692</t>
  </si>
  <si>
    <t>DTXSID0038700</t>
  </si>
  <si>
    <t>DTXSID0025654</t>
  </si>
  <si>
    <t xml:space="preserve">DTXSID0026125_Human_Plasma__1_____XP1-A10_Inj EPA_5uM_012021_94  </t>
  </si>
  <si>
    <t xml:space="preserve">DTXSID0026125_Human_Plasma__2_____XP1-B10_Inj EPA_5uM_012021_95  </t>
  </si>
  <si>
    <t xml:space="preserve">DTXSID0026125_Human_Plasma__3_____XP1-A6_Inj EPA_5uM_012021_96  </t>
  </si>
  <si>
    <t xml:space="preserve">DTXSID0026125_Human_Plasma__4_____XP1F15_Inj EPA_5uM_012021_97  </t>
  </si>
  <si>
    <t xml:space="preserve">DTXSID0026125_Human_Ref Plasma__1_____XP1-A10_Inj EPA_5uM_012021_99  </t>
  </si>
  <si>
    <t xml:space="preserve">DTXSID0026125_Human_Ref Plasma__2_____XP1-B10_Inj EPA_5uM_012021_100  </t>
  </si>
  <si>
    <t xml:space="preserve">DTXSID0026125_Human_Ref Plasma__3_____XP1-A6_Inj EPA_5uM_012021_101  </t>
  </si>
  <si>
    <t xml:space="preserve">DTXSID0026125_Human_Ref Plasma__4_____XP1F15_Inj EPA_5uM_012021_102  </t>
  </si>
  <si>
    <t xml:space="preserve">DTXSID0029133_Human_Plasma__1_____XP1-A10_Inj EPA_5uM_012021_127  </t>
  </si>
  <si>
    <t xml:space="preserve">DTXSID0029133_Human_Plasma__2_____XP1-B10_Inj EPA_5uM_012021_128  </t>
  </si>
  <si>
    <t xml:space="preserve">DTXSID0029133_Human_Plasma__3_____XP1-A6_Inj EPA_5uM_012021_129  </t>
  </si>
  <si>
    <t xml:space="preserve">DTXSID0029133_Human_Plasma__4_____XP1F15_Inj EPA_5uM_012021_130  </t>
  </si>
  <si>
    <t xml:space="preserve">DTXSID0029133_Human_Ref Plasma__1_____XP1-A10_Inj EPA_5uM_012021_132  </t>
  </si>
  <si>
    <t xml:space="preserve">DTXSID0029133_Human_Ref Plasma__2_____XP1-B10_Inj EPA_5uM_012021_133  </t>
  </si>
  <si>
    <t xml:space="preserve">DTXSID0029133_Human_Ref Plasma__3_____XP1-A6_Inj EPA_5uM_012021_134  </t>
  </si>
  <si>
    <t xml:space="preserve">DTXSID0029133_Human_Ref Plasma__4_____XP1F15_Inj EPA_5uM_012021_135  </t>
  </si>
  <si>
    <t xml:space="preserve">DTXSID6025692_Human_Plasma__1_____XP1-A10_Inj EPA_5uM_012021_182  </t>
  </si>
  <si>
    <t xml:space="preserve">DTXSID6025692_Human_Plasma__2_____XP1-B10_Inj EPA_5uM_012021_183  </t>
  </si>
  <si>
    <t xml:space="preserve">DTXSID6025692_Human_Plasma__3_____XP1-A6_Inj EPA_5uM_012021_184  </t>
  </si>
  <si>
    <t xml:space="preserve">DTXSID6025692_Human_Plasma__4_____XP1F15_Inj EPA_5uM_012021_185  </t>
  </si>
  <si>
    <t xml:space="preserve">DTXSID6025692_Human_Ref Plasma__1_____XP1-A10_Inj EPA_5uM_012021_187  </t>
  </si>
  <si>
    <t xml:space="preserve">DTXSID6025692_Human_Ref Plasma__2_____XP1-B10_Inj EPA_5uM_012021_188  </t>
  </si>
  <si>
    <t xml:space="preserve">DTXSID6025692_Human_Ref Plasma__3_____XP1-A6_Inj EPA_5uM_012021_189  </t>
  </si>
  <si>
    <t xml:space="preserve">DTXSID6025692_Human_Ref Plasma__4_____XP1F15_Inj EPA_5uM_012021_190  </t>
  </si>
  <si>
    <t xml:space="preserve">DTXSID0038700_Human_Plasma__1_____XP1-A10_Inj EPA_5uM_012021_314  </t>
  </si>
  <si>
    <t xml:space="preserve">DTXSID0038700_Human_Plasma__2_____XP1-B10_Inj EPA_5uM_012021_315  </t>
  </si>
  <si>
    <t xml:space="preserve">DTXSID0038700_Human_Plasma__3_____XP1-A6_Inj EPA_5uM_012021_316  </t>
  </si>
  <si>
    <t xml:space="preserve">DTXSID0038700_Human_Plasma__4_____XP1F15_Inj EPA_5uM_012021_317  </t>
  </si>
  <si>
    <t xml:space="preserve">DTXSID0038700_Human_Ref Plasma__1_____XP1-A10_Inj EPA_5uM_012021_319  </t>
  </si>
  <si>
    <t xml:space="preserve">DTXSID0038700_Human_Ref Plasma__2_____XP1-B10_Inj EPA_5uM_012021_320  </t>
  </si>
  <si>
    <t xml:space="preserve">DTXSID0038700_Human_Ref Plasma__3_____XP1-A6_Inj EPA_5uM_012021_321  </t>
  </si>
  <si>
    <t xml:space="preserve">DTXSID0038700_Human_Ref Plasma__4_____XP1F15_Inj EPA_5uM_012021_322  </t>
  </si>
  <si>
    <t xml:space="preserve">DTXSID0025654_Human_Plasma__1_____XP1-A10_Inj EPA_5uM_012021_292  </t>
  </si>
  <si>
    <t xml:space="preserve">DTXSID0025654_Human_Plasma__2_____XP1-B10_Inj EPA_5uM_012021_293  </t>
  </si>
  <si>
    <t xml:space="preserve">DTXSID0025654_Human_Plasma__3_____XP1-A6_Inj EPA_5uM_012021_294  </t>
  </si>
  <si>
    <t xml:space="preserve">DTXSID0025654_Human_Plasma__4_____XP1F15_Inj EPA_5uM_012021_295  </t>
  </si>
  <si>
    <t xml:space="preserve">DTXSID0025654_Human_Ref Plasma__1_____XP1-A10_Inj EPA_5uM_012021_297  </t>
  </si>
  <si>
    <t xml:space="preserve">DTXSID0025654_Human_Ref Plasma__2_____XP1-B10_Inj EPA_5uM_012021_298  </t>
  </si>
  <si>
    <t xml:space="preserve">DTXSID0025654_Human_Ref Plasma__3_____XP1-A6_Inj EPA_5uM_012021_299  </t>
  </si>
  <si>
    <t xml:space="preserve">DTXSID0025654_Human_Ref Plasma__4_____XP1F15_Inj EPA_5uM_012021_300  </t>
  </si>
  <si>
    <t xml:space="preserve">DTXSID0026125_Human_Plasma__1_____XP1-A10_Inj EPA_10uM_012021_94  </t>
  </si>
  <si>
    <t xml:space="preserve">DTXSID0026125_Human_Plasma__2_____XP1-B10_Inj EPA_10uM_012021_95  </t>
  </si>
  <si>
    <t xml:space="preserve">DTXSID0026125_Human_Plasma__3_____XP1-A6_Inj EPA_10uM_012021_96  </t>
  </si>
  <si>
    <t xml:space="preserve">DTXSID0026125_Human_Plasma__4_____XP1F15_Inj EPA_10uM_012021_97  </t>
  </si>
  <si>
    <t xml:space="preserve">DTXSID0026125_Human_Ref Plasma__1_____XP1-A10_Inj EPA_10uM_012021_99  </t>
  </si>
  <si>
    <t xml:space="preserve">DTXSID0026125_Human_Ref Plasma__2_____XP1-B10_Inj EPA_10uM_012021_100  </t>
  </si>
  <si>
    <t xml:space="preserve">DTXSID0026125_Human_Ref Plasma__3_____XP1-A6_Inj EPA_10uM_012021_101  </t>
  </si>
  <si>
    <t xml:space="preserve">DTXSID0026125_Human_Ref Plasma__4_____XP1F15_Inj EPA_10uM_012021_102  </t>
  </si>
  <si>
    <t xml:space="preserve">DTXSID0029133_Human_Plasma__1_____XP1-A10_Inj EPA_10uM_012021_127  </t>
  </si>
  <si>
    <t xml:space="preserve">DTXSID0029133_Human_Plasma__2_____XP1-B10_Inj EPA_10uM_012021_128  </t>
  </si>
  <si>
    <t xml:space="preserve">DTXSID0029133_Human_Plasma__3_____XP1-A6_Inj EPA_10uM_012021_129  </t>
  </si>
  <si>
    <t xml:space="preserve">DTXSID0029133_Human_Plasma__4_____XP1F15_Inj EPA_10uM_012021_130  </t>
  </si>
  <si>
    <t xml:space="preserve">DTXSID0029133_Human_Ref Plasma__1_____XP1-A10_Inj EPA_10uM_012021_132  </t>
  </si>
  <si>
    <t xml:space="preserve">DTXSID0029133_Human_Ref Plasma__2_____XP1-B10_Inj EPA_10uM_012021_133  </t>
  </si>
  <si>
    <t xml:space="preserve">DTXSID0029133_Human_Ref Plasma__3_____XP1-A6_Inj EPA_10uM_012021_134  </t>
  </si>
  <si>
    <t xml:space="preserve">DTXSID0029133_Human_Ref Plasma__4_____XP1F15_Inj EPA_10uM_012021_135  </t>
  </si>
  <si>
    <t xml:space="preserve">DTXSID6025692_Human_Plasma__1_____XP1-A10_Inj EPA_10uM_012021_182  </t>
  </si>
  <si>
    <t xml:space="preserve">DTXSID6025692_Human_Plasma__2_____XP1-B10_Inj EPA_10uM_012021_183  </t>
  </si>
  <si>
    <t xml:space="preserve">DTXSID6025692_Human_Plasma__3_____XP1-A6_Inj EPA_10uM_012021_184  </t>
  </si>
  <si>
    <t xml:space="preserve">DTXSID6025692_Human_Plasma__4_____XP1F15_Inj EPA_10uM_012021_185  </t>
  </si>
  <si>
    <t xml:space="preserve">DTXSID6025692_Human_Ref Plasma__1_____XP1-A10_Inj EPA_10uM_012021_187  </t>
  </si>
  <si>
    <t xml:space="preserve">DTXSID6025692_Human_Ref Plasma__2_____XP1-B10_Inj EPA_10uM_012021_188  </t>
  </si>
  <si>
    <t xml:space="preserve">DTXSID6025692_Human_Ref Plasma__3_____XP1-A6_Inj EPA_10uM_012021_189  </t>
  </si>
  <si>
    <t xml:space="preserve">DTXSID6025692_Human_Ref Plasma__4_____XP1F15_Inj EPA_10uM_012021_190  </t>
  </si>
  <si>
    <t xml:space="preserve">DTXSID0038700_Human_Plasma__1_____XP1-A10_Inj EPA_10uM_012021_314  </t>
  </si>
  <si>
    <t xml:space="preserve">DTXSID0038700_Human_Plasma__2_____XP1-B10_Inj EPA_10uM_012021_315  </t>
  </si>
  <si>
    <t xml:space="preserve">DTXSID0038700_Human_Plasma__3_____XP1-A6_Inj EPA_10uM_012021_316  </t>
  </si>
  <si>
    <t xml:space="preserve">DTXSID0038700_Human_Plasma__4_____XP1F15_Inj EPA_10uM_012021_317  </t>
  </si>
  <si>
    <t xml:space="preserve">DTXSID0038700_Human_Ref Plasma__1_____XP1-A10_Inj EPA_10uM_012021_319  </t>
  </si>
  <si>
    <t xml:space="preserve">DTXSID0038700_Human_Ref Plasma__2_____XP1-B10_Inj EPA_10uM_012021_320  </t>
  </si>
  <si>
    <t xml:space="preserve">DTXSID0038700_Human_Ref Plasma__3_____XP1-A6_Inj EPA_10uM_012021_321  </t>
  </si>
  <si>
    <t xml:space="preserve">DTXSID0038700_Human_Ref Plasma__4_____XP1F15_Inj EPA_10uM_012021_322  </t>
  </si>
  <si>
    <t xml:space="preserve">DTXSID0025654_Human_Plasma__1_____XP1-A10_Inj EPA_10uM_012021_292  </t>
  </si>
  <si>
    <t xml:space="preserve">DTXSID0025654_Human_Plasma__2_____XP1-B10_Inj EPA_10uM_012021_293  </t>
  </si>
  <si>
    <t xml:space="preserve">DTXSID0025654_Human_Plasma__3_____XP1-A6_Inj EPA_10uM_012021_294  </t>
  </si>
  <si>
    <t xml:space="preserve">DTXSID0025654_Human_Plasma__4_____XP1F15_Inj EPA_10uM_012021_295  </t>
  </si>
  <si>
    <t xml:space="preserve">DTXSID0025654_Human_Ref Plasma__1_____XP1-A10_Inj EPA_10uM_012021_297  </t>
  </si>
  <si>
    <t xml:space="preserve">DTXSID0025654_Human_Ref Plasma__2_____XP1-B10_Inj EPA_10uM_012021_298  </t>
  </si>
  <si>
    <t xml:space="preserve">DTXSID0025654_Human_Ref Plasma__3_____XP1-A6_Inj EPA_10uM_012021_299  </t>
  </si>
  <si>
    <t xml:space="preserve">DTXSID0025654_Human_Ref Plasma__4_____XP1F15_Inj EPA_10uM_012021_300  </t>
  </si>
  <si>
    <t>137.1 / 81.0</t>
  </si>
  <si>
    <t>169.0 / 123.1</t>
  </si>
  <si>
    <t>217.1 / 139.0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</si>
</sst>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(* #,##0.000_);_(* \(#,##0.000\);_(* &quot;-&quot;??_);_(@_)"/>
    <numFmt numFmtId="167" formatCode="_(* #,##0.00000_);_(* \(#,##0.00000\);_(* &quot;-&quot;??_);_(@_)"/>
    <numFmt numFmtId="168" formatCode="0.000"/>
    <numFmt numFmtId="169" formatCode="_(* #,##0.0_);_(* \(#,##0.0\);_(* &quot;-&quot;??_);_(@_)"/>
    <numFmt numFmtId="170" formatCode="_(* #,##0.00000000_);_(* \(#,##0.00000000\);_(* &quot;-&quot;??_);_(@_)"/>
    <numFmt numFmtId="171" formatCode="0.0000"/>
    <numFmt numFmtId="172" formatCode="0.0"/>
  </numFmts>
  <fonts count="15" x14ac:knownFonts="1">
    <font>
      <sz val="10"/>
      <color rgb="FF00000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name val="Times"/>
      <family val="1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Times New Roman"/>
      <family val="1"/>
    </font>
    <font>
      <b/>
      <vertAlign val="subscript"/>
      <sz val="11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8"/>
      <color theme="1"/>
      <name val="Tahoma"/>
      <family val="2"/>
    </font>
    <font>
      <sz val="8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1" fillId="0" borderId="0"/>
  </cellStyleXfs>
  <cellXfs count="122">
    <xf numFmtId="0" fontId="0" fillId="0" borderId="0" xfId="0"/>
    <xf numFmtId="0" fontId="1" fillId="0" borderId="0" xfId="2"/>
    <xf numFmtId="0" fontId="2" fillId="0" borderId="0" xfId="2" applyFont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5" fillId="0" borderId="0" xfId="0" applyFont="1" applyAlignment="1">
      <alignment horizontal="left" vertical="center" indent="9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2" fontId="1" fillId="0" borderId="8" xfId="0" applyNumberFormat="1" applyFont="1" applyFill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2" fontId="1" fillId="0" borderId="11" xfId="0" applyNumberFormat="1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2" applyFill="1"/>
    <xf numFmtId="0" fontId="0" fillId="0" borderId="0" xfId="0" applyFill="1"/>
    <xf numFmtId="0" fontId="8" fillId="0" borderId="0" xfId="0" applyFont="1" applyFill="1"/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2" fontId="11" fillId="0" borderId="7" xfId="0" applyNumberFormat="1" applyFont="1" applyBorder="1" applyAlignment="1">
      <alignment horizontal="center" vertical="center" wrapText="1"/>
    </xf>
    <xf numFmtId="2" fontId="11" fillId="0" borderId="8" xfId="0" applyNumberFormat="1" applyFont="1" applyBorder="1" applyAlignment="1">
      <alignment horizontal="center" vertical="center" wrapText="1"/>
    </xf>
    <xf numFmtId="2" fontId="11" fillId="0" borderId="19" xfId="0" applyNumberFormat="1" applyFont="1" applyBorder="1" applyAlignment="1">
      <alignment horizontal="center" vertical="center" wrapText="1"/>
    </xf>
    <xf numFmtId="2" fontId="11" fillId="0" borderId="20" xfId="0" applyNumberFormat="1" applyFont="1" applyBorder="1" applyAlignment="1">
      <alignment horizontal="center" vertical="center" wrapText="1"/>
    </xf>
    <xf numFmtId="2" fontId="11" fillId="0" borderId="10" xfId="0" applyNumberFormat="1" applyFont="1" applyBorder="1" applyAlignment="1">
      <alignment horizontal="center" vertical="center" wrapText="1"/>
    </xf>
    <xf numFmtId="2" fontId="11" fillId="0" borderId="5" xfId="0" applyNumberFormat="1" applyFont="1" applyBorder="1" applyAlignment="1">
      <alignment horizontal="center" vertical="center" wrapText="1"/>
    </xf>
    <xf numFmtId="165" fontId="0" fillId="0" borderId="0" xfId="1" applyNumberFormat="1" applyFont="1" applyFill="1"/>
    <xf numFmtId="166" fontId="0" fillId="0" borderId="0" xfId="1" applyNumberFormat="1" applyFont="1" applyFill="1"/>
    <xf numFmtId="167" fontId="0" fillId="0" borderId="0" xfId="1" applyNumberFormat="1" applyFont="1" applyFill="1"/>
    <xf numFmtId="165" fontId="12" fillId="0" borderId="22" xfId="1" applyNumberFormat="1" applyFont="1" applyFill="1" applyBorder="1" applyAlignment="1"/>
    <xf numFmtId="166" fontId="12" fillId="0" borderId="22" xfId="1" applyNumberFormat="1" applyFont="1" applyFill="1" applyBorder="1" applyAlignment="1"/>
    <xf numFmtId="167" fontId="12" fillId="0" borderId="22" xfId="1" applyNumberFormat="1" applyFont="1" applyFill="1" applyBorder="1" applyAlignment="1"/>
    <xf numFmtId="165" fontId="13" fillId="0" borderId="24" xfId="1" applyNumberFormat="1" applyFont="1" applyFill="1" applyBorder="1" applyAlignment="1">
      <alignment horizontal="center"/>
    </xf>
    <xf numFmtId="166" fontId="13" fillId="0" borderId="24" xfId="1" applyNumberFormat="1" applyFont="1" applyFill="1" applyBorder="1" applyAlignment="1">
      <alignment horizontal="center"/>
    </xf>
    <xf numFmtId="165" fontId="13" fillId="0" borderId="14" xfId="1" applyNumberFormat="1" applyFont="1" applyFill="1" applyBorder="1"/>
    <xf numFmtId="166" fontId="13" fillId="0" borderId="14" xfId="1" applyNumberFormat="1" applyFont="1" applyFill="1" applyBorder="1"/>
    <xf numFmtId="165" fontId="13" fillId="0" borderId="0" xfId="1" applyNumberFormat="1" applyFont="1" applyFill="1" applyBorder="1"/>
    <xf numFmtId="166" fontId="13" fillId="0" borderId="0" xfId="1" applyNumberFormat="1" applyFont="1" applyFill="1" applyBorder="1"/>
    <xf numFmtId="165" fontId="13" fillId="0" borderId="5" xfId="1" applyNumberFormat="1" applyFont="1" applyFill="1" applyBorder="1"/>
    <xf numFmtId="166" fontId="13" fillId="0" borderId="5" xfId="1" applyNumberFormat="1" applyFont="1" applyFill="1" applyBorder="1"/>
    <xf numFmtId="43" fontId="0" fillId="0" borderId="0" xfId="1" applyNumberFormat="1" applyFont="1" applyFill="1"/>
    <xf numFmtId="169" fontId="13" fillId="0" borderId="0" xfId="1" applyNumberFormat="1" applyFont="1" applyFill="1" applyBorder="1"/>
    <xf numFmtId="169" fontId="13" fillId="0" borderId="5" xfId="1" applyNumberFormat="1" applyFont="1" applyFill="1" applyBorder="1"/>
    <xf numFmtId="170" fontId="0" fillId="0" borderId="0" xfId="1" applyNumberFormat="1" applyFont="1" applyFill="1"/>
    <xf numFmtId="49" fontId="14" fillId="0" borderId="0" xfId="0" applyNumberFormat="1" applyFont="1" applyFill="1" applyAlignment="1">
      <alignment horizontal="left"/>
    </xf>
    <xf numFmtId="2" fontId="11" fillId="0" borderId="8" xfId="0" quotePrefix="1" applyNumberFormat="1" applyFont="1" applyBorder="1" applyAlignment="1">
      <alignment horizontal="center" vertical="center" wrapText="1"/>
    </xf>
    <xf numFmtId="2" fontId="11" fillId="0" borderId="7" xfId="0" applyNumberFormat="1" applyFont="1" applyFill="1" applyBorder="1" applyAlignment="1">
      <alignment horizontal="center" vertical="center" wrapText="1"/>
    </xf>
    <xf numFmtId="2" fontId="11" fillId="0" borderId="8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  <xf numFmtId="2" fontId="11" fillId="0" borderId="10" xfId="0" applyNumberFormat="1" applyFont="1" applyFill="1" applyBorder="1" applyAlignment="1">
      <alignment horizontal="center" vertical="center" wrapText="1"/>
    </xf>
    <xf numFmtId="2" fontId="11" fillId="0" borderId="5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14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2" fillId="0" borderId="22" xfId="0" applyNumberFormat="1" applyFont="1" applyFill="1" applyBorder="1" applyAlignment="1"/>
    <xf numFmtId="0" fontId="12" fillId="0" borderId="22" xfId="0" applyFont="1" applyFill="1" applyBorder="1" applyAlignment="1"/>
    <xf numFmtId="22" fontId="0" fillId="0" borderId="0" xfId="0" applyNumberFormat="1" applyFill="1"/>
    <xf numFmtId="0" fontId="13" fillId="0" borderId="23" xfId="0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13" fillId="0" borderId="13" xfId="0" applyFont="1" applyFill="1" applyBorder="1"/>
    <xf numFmtId="168" fontId="13" fillId="0" borderId="15" xfId="0" applyNumberFormat="1" applyFont="1" applyFill="1" applyBorder="1"/>
    <xf numFmtId="2" fontId="0" fillId="0" borderId="13" xfId="0" applyNumberForma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13" fillId="0" borderId="18" xfId="0" applyFont="1" applyFill="1" applyBorder="1"/>
    <xf numFmtId="168" fontId="13" fillId="0" borderId="21" xfId="0" applyNumberFormat="1" applyFont="1" applyFill="1" applyBorder="1"/>
    <xf numFmtId="2" fontId="0" fillId="0" borderId="18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0" fontId="0" fillId="0" borderId="0" xfId="0" applyFill="1" applyBorder="1"/>
    <xf numFmtId="0" fontId="13" fillId="0" borderId="16" xfId="0" applyFont="1" applyFill="1" applyBorder="1"/>
    <xf numFmtId="168" fontId="13" fillId="0" borderId="17" xfId="0" applyNumberFormat="1" applyFont="1" applyFill="1" applyBorder="1"/>
    <xf numFmtId="19" fontId="0" fillId="0" borderId="0" xfId="0" applyNumberFormat="1" applyFill="1"/>
    <xf numFmtId="1" fontId="14" fillId="0" borderId="0" xfId="0" applyNumberFormat="1" applyFont="1" applyFill="1" applyAlignment="1">
      <alignment horizontal="right"/>
    </xf>
    <xf numFmtId="168" fontId="14" fillId="0" borderId="0" xfId="0" applyNumberFormat="1" applyFont="1" applyFill="1" applyAlignment="1">
      <alignment horizontal="right"/>
    </xf>
    <xf numFmtId="2" fontId="14" fillId="0" borderId="0" xfId="0" applyNumberFormat="1" applyFont="1" applyFill="1" applyAlignment="1">
      <alignment horizontal="right"/>
    </xf>
    <xf numFmtId="172" fontId="14" fillId="0" borderId="0" xfId="0" applyNumberFormat="1" applyFont="1" applyFill="1" applyAlignment="1">
      <alignment horizontal="right"/>
    </xf>
    <xf numFmtId="171" fontId="14" fillId="0" borderId="0" xfId="0" applyNumberFormat="1" applyFont="1" applyFill="1" applyAlignment="1">
      <alignment horizontal="right"/>
    </xf>
    <xf numFmtId="172" fontId="11" fillId="0" borderId="20" xfId="0" applyNumberFormat="1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2" fontId="11" fillId="0" borderId="15" xfId="0" applyNumberFormat="1" applyFont="1" applyFill="1" applyBorder="1" applyAlignment="1">
      <alignment horizontal="center" vertical="center" wrapText="1"/>
    </xf>
    <xf numFmtId="2" fontId="11" fillId="0" borderId="21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 vertical="center" wrapText="1"/>
    </xf>
    <xf numFmtId="2" fontId="11" fillId="0" borderId="15" xfId="0" applyNumberFormat="1" applyFont="1" applyBorder="1" applyAlignment="1">
      <alignment horizontal="center" vertical="center" wrapText="1"/>
    </xf>
    <xf numFmtId="2" fontId="11" fillId="0" borderId="21" xfId="0" applyNumberFormat="1" applyFont="1" applyBorder="1" applyAlignment="1">
      <alignment horizontal="center" vertical="center" wrapText="1"/>
    </xf>
    <xf numFmtId="2" fontId="11" fillId="0" borderId="17" xfId="0" applyNumberFormat="1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57150</xdr:rowOff>
    </xdr:from>
    <xdr:to>
      <xdr:col>0</xdr:col>
      <xdr:colOff>1973354</xdr:colOff>
      <xdr:row>2</xdr:row>
      <xdr:rowOff>163112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57150"/>
          <a:ext cx="1792379" cy="5060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HP-NuGenesis%20Template%20Master%20(in%20vivo)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.syntapharma.com/data/IL12-Project/5326-2003/STA-6791-PK-IV(DRD)-PO(MC)-SD-Male-Rat102103/STA-6791-PK-IV(DRD)-PO(MC)-SD-Male-Rat1021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5hartnugen01\nugenexceltemplate\tests\NuGenesis%20In%20Vitro%20IC50%203-18-2005-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Projects\Data\Current\MercuryTherapeutics\MTH-003\Raw%20Data\PlasmaStability\080122\080122_MTH003_P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necticut\cts%20documents\Clients\Galleon\GAL-010\070828P1MSfrPlateMa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5hartfs01\45_shareddata\Biology\Dropdown%20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Vivo"/>
      <sheetName val="Code and call-out"/>
    </sheetNames>
    <sheetDataSet>
      <sheetData sheetId="0"/>
      <sheetData sheetId="1">
        <row r="1">
          <cell r="A1" t="str">
            <v>Anti-Cancer</v>
          </cell>
          <cell r="D1" t="str">
            <v>General PK</v>
          </cell>
          <cell r="F1" t="str">
            <v>0.5% CMC</v>
          </cell>
          <cell r="H1" t="str">
            <v>Dog</v>
          </cell>
          <cell r="J1">
            <v>129</v>
          </cell>
          <cell r="L1" t="str">
            <v>Female</v>
          </cell>
          <cell r="N1" t="str">
            <v>30min infusion</v>
          </cell>
          <cell r="P1" t="str">
            <v>mg/animal</v>
          </cell>
          <cell r="R1" t="str">
            <v>qd</v>
          </cell>
          <cell r="T1" t="str">
            <v>Days</v>
          </cell>
          <cell r="V1" t="str">
            <v>hr</v>
          </cell>
          <cell r="X1" t="str">
            <v>Guiqing Liang</v>
          </cell>
          <cell r="Z1" t="str">
            <v>t1/2</v>
          </cell>
          <cell r="AB1" t="str">
            <v>Half-life</v>
          </cell>
          <cell r="AD1" t="str">
            <v>Brain</v>
          </cell>
        </row>
        <row r="2">
          <cell r="A2" t="str">
            <v>Anti-Inflammation</v>
          </cell>
          <cell r="D2" t="str">
            <v>Dose Proportionality PK</v>
          </cell>
          <cell r="F2" t="str">
            <v>0.5% MC</v>
          </cell>
          <cell r="H2" t="str">
            <v>Ferret</v>
          </cell>
          <cell r="J2" t="str">
            <v>129B6 Hybrid</v>
          </cell>
          <cell r="L2" t="str">
            <v>Male</v>
          </cell>
          <cell r="N2" t="str">
            <v>1hr infusion</v>
          </cell>
          <cell r="P2" t="str">
            <v>mg/kg</v>
          </cell>
          <cell r="R2" t="str">
            <v>bid</v>
          </cell>
          <cell r="T2" t="str">
            <v>Weeks</v>
          </cell>
          <cell r="V2" t="str">
            <v>µM·hr</v>
          </cell>
          <cell r="X2" t="str">
            <v>Hong Lu</v>
          </cell>
          <cell r="Z2" t="str">
            <v>Tmax</v>
          </cell>
          <cell r="AB2" t="str">
            <v>Time of occurrence for maximum (peak) drug concentration</v>
          </cell>
          <cell r="AD2" t="str">
            <v>Heart</v>
          </cell>
        </row>
        <row r="3">
          <cell r="A3" t="str">
            <v>Clinical/Clinical Support 4783</v>
          </cell>
          <cell r="D3" t="str">
            <v>Gender difference PK</v>
          </cell>
          <cell r="F3" t="str">
            <v>1% MC</v>
          </cell>
          <cell r="H3" t="str">
            <v>Human</v>
          </cell>
          <cell r="J3" t="str">
            <v>BALB/c</v>
          </cell>
          <cell r="L3" t="str">
            <v>Pooled</v>
          </cell>
          <cell r="N3" t="str">
            <v>2hr infusion</v>
          </cell>
          <cell r="P3" t="str">
            <v>mg/kg/day</v>
          </cell>
          <cell r="R3" t="str">
            <v>qod</v>
          </cell>
          <cell r="T3" t="str">
            <v>Months</v>
          </cell>
          <cell r="V3" t="str">
            <v>%</v>
          </cell>
          <cell r="X3" t="str">
            <v>Luisa Shin</v>
          </cell>
          <cell r="Z3" t="str">
            <v>Cmax</v>
          </cell>
          <cell r="AB3" t="str">
            <v>Maximum concentration of drug</v>
          </cell>
          <cell r="AD3" t="str">
            <v>Kidney</v>
          </cell>
        </row>
        <row r="4">
          <cell r="A4" t="str">
            <v>Clinical/Clinical Support 5312</v>
          </cell>
          <cell r="D4" t="str">
            <v>Strain difference PK</v>
          </cell>
          <cell r="F4" t="str">
            <v>D5W</v>
          </cell>
          <cell r="H4" t="str">
            <v>Mouse</v>
          </cell>
          <cell r="J4" t="str">
            <v>Beagle</v>
          </cell>
          <cell r="N4" t="str">
            <v>3hr infusion</v>
          </cell>
          <cell r="P4" t="str">
            <v>mg/kg/dose</v>
          </cell>
          <cell r="R4" t="str">
            <v>1X/week</v>
          </cell>
          <cell r="T4" t="str">
            <v>Hours</v>
          </cell>
          <cell r="V4" t="str">
            <v>pM</v>
          </cell>
          <cell r="X4" t="str">
            <v>Noriaki Tatsuta</v>
          </cell>
          <cell r="Z4" t="str">
            <v>AUClast</v>
          </cell>
          <cell r="AB4" t="str">
            <v>Area (from time 0 to last time point) under the plasma level-time curve</v>
          </cell>
          <cell r="AD4" t="str">
            <v>Liver</v>
          </cell>
        </row>
        <row r="5">
          <cell r="A5" t="str">
            <v>Clinical/Clinical Support 5326</v>
          </cell>
          <cell r="D5" t="str">
            <v>Tissue Distribution/PK</v>
          </cell>
          <cell r="F5" t="str">
            <v>DRD</v>
          </cell>
          <cell r="H5" t="str">
            <v>Minipig</v>
          </cell>
          <cell r="J5" t="str">
            <v>C.B-17 SCID</v>
          </cell>
          <cell r="N5" t="str">
            <v>ID</v>
          </cell>
          <cell r="P5" t="str">
            <v>mL/kg</v>
          </cell>
          <cell r="R5" t="str">
            <v>3X/week (MWF)</v>
          </cell>
          <cell r="T5" t="str">
            <v>Minutes</v>
          </cell>
          <cell r="V5" t="str">
            <v>nM</v>
          </cell>
          <cell r="X5" t="str">
            <v>Qianfan Wang</v>
          </cell>
          <cell r="Z5" t="str">
            <v>AUCinf</v>
          </cell>
          <cell r="AB5" t="str">
            <v>Area (from time 0 to infinity) under the plasma level-time curve</v>
          </cell>
          <cell r="AD5" t="str">
            <v>Lung</v>
          </cell>
        </row>
        <row r="6">
          <cell r="A6" t="str">
            <v>Diabetes</v>
          </cell>
          <cell r="D6" t="str">
            <v>TK</v>
          </cell>
          <cell r="F6" t="str">
            <v>EED</v>
          </cell>
          <cell r="H6" t="str">
            <v>Monkey</v>
          </cell>
          <cell r="J6" t="str">
            <v>C.B-17 SCID-bg</v>
          </cell>
          <cell r="N6" t="str">
            <v>IP</v>
          </cell>
          <cell r="R6" t="str">
            <v>5X/week (M-F)</v>
          </cell>
          <cell r="T6" t="str">
            <v>Seconds</v>
          </cell>
          <cell r="V6" t="str">
            <v>µM</v>
          </cell>
          <cell r="X6" t="str">
            <v>Takayo Inoue</v>
          </cell>
          <cell r="Z6" t="str">
            <v>F%</v>
          </cell>
          <cell r="AB6" t="str">
            <v>Bioavailability</v>
          </cell>
          <cell r="AD6" t="str">
            <v>Lymph Nodes</v>
          </cell>
        </row>
        <row r="7">
          <cell r="A7" t="str">
            <v>HSP90</v>
          </cell>
          <cell r="D7" t="str">
            <v>Other</v>
          </cell>
          <cell r="F7" t="str">
            <v>EES</v>
          </cell>
          <cell r="H7" t="str">
            <v>Rabbit</v>
          </cell>
          <cell r="J7" t="str">
            <v>C57BL/6</v>
          </cell>
          <cell r="N7" t="str">
            <v>IV</v>
          </cell>
          <cell r="R7" t="str">
            <v>6X/week (M-S)</v>
          </cell>
          <cell r="V7" t="str">
            <v>mM</v>
          </cell>
          <cell r="X7" t="str">
            <v>Ting Ting Zhang</v>
          </cell>
          <cell r="Z7" t="str">
            <v>Metabolites</v>
          </cell>
          <cell r="AB7" t="str">
            <v># of metabolites (major and minor)</v>
          </cell>
          <cell r="AD7" t="str">
            <v>Plasma</v>
          </cell>
        </row>
        <row r="8">
          <cell r="A8" t="str">
            <v>HTS</v>
          </cell>
          <cell r="F8" t="str">
            <v>PES</v>
          </cell>
          <cell r="H8" t="str">
            <v>Rat</v>
          </cell>
          <cell r="J8" t="str">
            <v>CD-1</v>
          </cell>
          <cell r="N8" t="str">
            <v>Minipump</v>
          </cell>
          <cell r="R8" t="str">
            <v>7X/week</v>
          </cell>
          <cell r="V8" t="str">
            <v>pg/mL</v>
          </cell>
          <cell r="Z8" t="str">
            <v>CL</v>
          </cell>
          <cell r="AB8" t="str">
            <v>Clearance</v>
          </cell>
          <cell r="AD8" t="str">
            <v>RBC</v>
          </cell>
        </row>
        <row r="9">
          <cell r="A9" t="str">
            <v>Immunology</v>
          </cell>
          <cell r="F9" t="str">
            <v>NS</v>
          </cell>
          <cell r="H9" t="str">
            <v>Other</v>
          </cell>
          <cell r="J9" t="str">
            <v>CD-1 Nude</v>
          </cell>
          <cell r="N9" t="str">
            <v>PO</v>
          </cell>
          <cell r="R9" t="str">
            <v>See comment</v>
          </cell>
          <cell r="V9" t="str">
            <v>ng/mL</v>
          </cell>
          <cell r="Z9" t="str">
            <v>Vz</v>
          </cell>
          <cell r="AB9" t="str">
            <v>Volume of distribution</v>
          </cell>
          <cell r="AD9" t="str">
            <v>Small Intestine</v>
          </cell>
        </row>
        <row r="10">
          <cell r="A10" t="str">
            <v>Ion Channel</v>
          </cell>
          <cell r="F10" t="str">
            <v>TPGS/PEG</v>
          </cell>
          <cell r="J10" t="str">
            <v>CD2F1</v>
          </cell>
          <cell r="N10" t="str">
            <v>SC</v>
          </cell>
          <cell r="V10" t="str">
            <v>µg/mL</v>
          </cell>
          <cell r="Z10" t="str">
            <v>MRT</v>
          </cell>
          <cell r="AB10" t="str">
            <v>Mean residence time</v>
          </cell>
          <cell r="AD10" t="str">
            <v>Spleen</v>
          </cell>
        </row>
        <row r="11">
          <cell r="A11" t="str">
            <v>MT inhibitor</v>
          </cell>
          <cell r="F11" t="str">
            <v>Water</v>
          </cell>
          <cell r="J11" t="str">
            <v>Cynomolgus</v>
          </cell>
          <cell r="N11" t="str">
            <v>Other</v>
          </cell>
          <cell r="V11" t="str">
            <v>mg/mL</v>
          </cell>
          <cell r="Z11" t="str">
            <v>C0</v>
          </cell>
          <cell r="AB11" t="str">
            <v>Concentration of drug at zero time (t=0)</v>
          </cell>
          <cell r="AD11" t="str">
            <v>Thymus</v>
          </cell>
        </row>
        <row r="12">
          <cell r="A12" t="str">
            <v>Screening</v>
          </cell>
          <cell r="F12" t="str">
            <v>Other</v>
          </cell>
          <cell r="J12" t="str">
            <v>Gottingen</v>
          </cell>
          <cell r="V12" t="str">
            <v>mg/hr/µM/kg</v>
          </cell>
          <cell r="Z12" t="str">
            <v>Ctrough</v>
          </cell>
          <cell r="AB12" t="str">
            <v>Concentration of drug prior to the next dose</v>
          </cell>
          <cell r="AD12" t="str">
            <v>Tumor</v>
          </cell>
        </row>
        <row r="13">
          <cell r="A13" t="str">
            <v>Other</v>
          </cell>
          <cell r="J13" t="str">
            <v>Lewis</v>
          </cell>
          <cell r="V13" t="str">
            <v>mg/µM/kg</v>
          </cell>
          <cell r="Z13" t="str">
            <v>Ct</v>
          </cell>
          <cell r="AB13" t="str">
            <v>Concentration of drug at time t</v>
          </cell>
          <cell r="AD13" t="str">
            <v>Whole Blood</v>
          </cell>
        </row>
        <row r="14">
          <cell r="J14" t="str">
            <v>New Zealand</v>
          </cell>
          <cell r="V14" t="str">
            <v>L/hr/kg</v>
          </cell>
          <cell r="Z14" t="str">
            <v>C24hr</v>
          </cell>
          <cell r="AB14" t="str">
            <v>Concentration of drug at 24hr postdose (t=24hr)</v>
          </cell>
          <cell r="AD14" t="str">
            <v>Other</v>
          </cell>
        </row>
        <row r="15">
          <cell r="J15" t="str">
            <v>NIH III (bnx)</v>
          </cell>
          <cell r="V15" t="str">
            <v>L/kg</v>
          </cell>
        </row>
        <row r="16">
          <cell r="J16" t="str">
            <v>NOD-SCID</v>
          </cell>
          <cell r="V16" t="str">
            <v>nmol/g tissue</v>
          </cell>
        </row>
        <row r="17">
          <cell r="J17" t="str">
            <v>Rhesus</v>
          </cell>
          <cell r="V17" t="str">
            <v>pmol/g tissue</v>
          </cell>
        </row>
        <row r="18">
          <cell r="J18" t="str">
            <v>SJL</v>
          </cell>
          <cell r="V18" t="str">
            <v>µmol/g tissue</v>
          </cell>
        </row>
        <row r="19">
          <cell r="J19" t="str">
            <v xml:space="preserve">Sprague-Dawley </v>
          </cell>
          <cell r="V19" t="str">
            <v>nM.hr</v>
          </cell>
        </row>
        <row r="20">
          <cell r="J20" t="str">
            <v>Swiss Webster</v>
          </cell>
        </row>
        <row r="21">
          <cell r="J21" t="str">
            <v>Wistar</v>
          </cell>
        </row>
        <row r="22">
          <cell r="J22" t="str">
            <v>Yucatan</v>
          </cell>
        </row>
        <row r="23">
          <cell r="J23" t="str">
            <v>Other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Chrom(325nm)"/>
      <sheetName val="PK Study"/>
      <sheetName val="Conc"/>
      <sheetName val="Std Curve"/>
      <sheetName val="Formulation-Check"/>
      <sheetName val="AnimalWS"/>
      <sheetName val="Raw Data (325nm)"/>
      <sheetName val="PK-GeneralInformation"/>
      <sheetName val="IV Import"/>
      <sheetName val="PO Impor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B5" t="str">
            <v>Assay &gt;&gt;</v>
          </cell>
        </row>
        <row r="6">
          <cell r="B6" t="str">
            <v>Protocol &gt;&gt;</v>
          </cell>
        </row>
        <row r="7">
          <cell r="B7" t="str">
            <v xml:space="preserve">   Res Type &gt;&gt;</v>
          </cell>
        </row>
        <row r="8">
          <cell r="B8" t="str">
            <v>Lot  \  Field &gt;&gt;</v>
          </cell>
        </row>
      </sheetData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Genesis"/>
      <sheetName val="In vitro"/>
      <sheetName val="Code and call-out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Plate Map"/>
      <sheetName val="Worksheet"/>
      <sheetName val="ForRpt"/>
      <sheetName val="Propantheline_human"/>
      <sheetName val="Propantheline_mouse"/>
      <sheetName val="propantheline_raw"/>
      <sheetName val="MTH00301_361_human"/>
      <sheetName val="MTH00301_361_mouse"/>
      <sheetName val="MTH00301_361_raw"/>
      <sheetName val="MTH00301_355_human"/>
      <sheetName val="MTH00301_355_mouse"/>
      <sheetName val="MTH00301_355_raw"/>
      <sheetName val="MTH00302_human"/>
      <sheetName val="MTH00302_mouse"/>
      <sheetName val="MTH00302_raw"/>
      <sheetName val="MTH00303_human"/>
      <sheetName val="MTH00303_mouse"/>
      <sheetName val="MTH00303_raw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List"/>
      <sheetName val="Platemap"/>
      <sheetName val="Sheet3"/>
    </sheetNames>
    <sheetDataSet>
      <sheetData sheetId="0"/>
      <sheetData sheetId="1">
        <row r="4">
          <cell r="A4" t="str">
            <v>a</v>
          </cell>
          <cell r="B4" t="str">
            <v>1t=0_A</v>
          </cell>
          <cell r="C4" t="str">
            <v>1t=0_B</v>
          </cell>
          <cell r="D4" t="str">
            <v>1SNBt=0_A</v>
          </cell>
          <cell r="E4" t="str">
            <v>1SNBt=0_B</v>
          </cell>
          <cell r="F4" t="str">
            <v>1t=5_A</v>
          </cell>
          <cell r="G4" t="str">
            <v>1t=5_B</v>
          </cell>
          <cell r="H4" t="str">
            <v>1SNBt=5_A</v>
          </cell>
          <cell r="I4" t="str">
            <v>1SNBt=5_B</v>
          </cell>
          <cell r="J4" t="str">
            <v>1t=30_A</v>
          </cell>
          <cell r="K4" t="str">
            <v>1t=30_B</v>
          </cell>
          <cell r="L4" t="str">
            <v>1SNBt=30_A</v>
          </cell>
          <cell r="M4" t="str">
            <v>1SNBt=30_B</v>
          </cell>
        </row>
        <row r="5">
          <cell r="A5" t="str">
            <v>b</v>
          </cell>
          <cell r="B5" t="str">
            <v>2t=0_A</v>
          </cell>
          <cell r="C5" t="str">
            <v>2t=0_B</v>
          </cell>
          <cell r="D5" t="str">
            <v>1EXt=0_A</v>
          </cell>
          <cell r="E5" t="str">
            <v>1EXt=0_B</v>
          </cell>
          <cell r="F5" t="str">
            <v>2t=5_A</v>
          </cell>
          <cell r="G5" t="str">
            <v>2t=5_B</v>
          </cell>
          <cell r="H5" t="str">
            <v>1EXt=5_A</v>
          </cell>
          <cell r="I5" t="str">
            <v>1EXt=5_B</v>
          </cell>
          <cell r="J5" t="str">
            <v>2t=30_A</v>
          </cell>
          <cell r="K5" t="str">
            <v>2t=30_B</v>
          </cell>
          <cell r="L5" t="str">
            <v>1EXt=30_A</v>
          </cell>
          <cell r="M5" t="str">
            <v>1EXt=30_B</v>
          </cell>
        </row>
        <row r="6">
          <cell r="A6" t="str">
            <v>c</v>
          </cell>
          <cell r="B6" t="str">
            <v>3t=0_A</v>
          </cell>
          <cell r="C6" t="str">
            <v>3t=0_B</v>
          </cell>
          <cell r="D6" t="str">
            <v>3EXt=0_A</v>
          </cell>
          <cell r="E6" t="str">
            <v>3EXt=0_B</v>
          </cell>
          <cell r="F6" t="str">
            <v>3t=5_A</v>
          </cell>
          <cell r="G6" t="str">
            <v>3t=5_B</v>
          </cell>
          <cell r="H6" t="str">
            <v>3EXt=5_A</v>
          </cell>
          <cell r="I6" t="str">
            <v>3EXt=5_B</v>
          </cell>
          <cell r="J6" t="str">
            <v>3t=30_A</v>
          </cell>
          <cell r="K6" t="str">
            <v>3t=30_B</v>
          </cell>
          <cell r="L6" t="str">
            <v>3EXt=30_A</v>
          </cell>
          <cell r="M6" t="str">
            <v>3EXt=30_B</v>
          </cell>
        </row>
        <row r="7">
          <cell r="A7" t="str">
            <v>d</v>
          </cell>
          <cell r="B7" t="str">
            <v>4t=0_A</v>
          </cell>
          <cell r="C7" t="str">
            <v>4t=0_B</v>
          </cell>
          <cell r="F7" t="str">
            <v>4t=5_A</v>
          </cell>
          <cell r="G7" t="str">
            <v>4t=5_B</v>
          </cell>
          <cell r="J7" t="str">
            <v>4t=30_A</v>
          </cell>
          <cell r="K7" t="str">
            <v>4t=30_B</v>
          </cell>
        </row>
        <row r="8">
          <cell r="A8" t="str">
            <v>e</v>
          </cell>
        </row>
        <row r="9">
          <cell r="A9" t="str">
            <v>f</v>
          </cell>
        </row>
        <row r="10">
          <cell r="A10" t="str">
            <v>g</v>
          </cell>
        </row>
        <row r="11">
          <cell r="A11" t="str">
            <v>h</v>
          </cell>
          <cell r="B11" t="str">
            <v>blank_ACNH</v>
          </cell>
          <cell r="C11" t="str">
            <v>blank_ACNHD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Name"/>
      <sheetName val="Cell Based Assay Name"/>
      <sheetName val="Molecular Assay Name"/>
      <sheetName val="Assay Format"/>
      <sheetName val="Activation Conditions"/>
      <sheetName val="Cell Line"/>
      <sheetName val="Species"/>
      <sheetName val="Strain"/>
      <sheetName val="Formulation"/>
      <sheetName val="Equipment"/>
      <sheetName val="Code and call-out"/>
    </sheetNames>
    <sheetDataSet>
      <sheetData sheetId="0">
        <row r="1">
          <cell r="A1" t="str">
            <v>Anti-Cancer</v>
          </cell>
        </row>
        <row r="2">
          <cell r="A2" t="str">
            <v>Anti-Inflammation</v>
          </cell>
        </row>
        <row r="3">
          <cell r="A3" t="str">
            <v>Clinical/Clinical Support 4783</v>
          </cell>
        </row>
        <row r="4">
          <cell r="A4" t="str">
            <v>Clinical/Clinical Support 5326</v>
          </cell>
        </row>
        <row r="5">
          <cell r="A5" t="str">
            <v>DARPA-1</v>
          </cell>
        </row>
        <row r="6">
          <cell r="A6" t="str">
            <v>DARPA-2</v>
          </cell>
        </row>
        <row r="7">
          <cell r="A7" t="str">
            <v>Diabetes</v>
          </cell>
        </row>
        <row r="8">
          <cell r="A8" t="str">
            <v>Genomics</v>
          </cell>
        </row>
        <row r="9">
          <cell r="A9" t="str">
            <v>HTS</v>
          </cell>
        </row>
        <row r="10">
          <cell r="A10" t="str">
            <v>Immunology</v>
          </cell>
        </row>
        <row r="11">
          <cell r="A11" t="str">
            <v>Ion Channel</v>
          </cell>
        </row>
        <row r="12">
          <cell r="A12" t="str">
            <v>Natural Product</v>
          </cell>
        </row>
        <row r="13">
          <cell r="A13" t="str">
            <v>Pain</v>
          </cell>
        </row>
        <row r="14">
          <cell r="A14" t="str">
            <v>Clinical/Clinical Support 5312</v>
          </cell>
        </row>
        <row r="15">
          <cell r="A15" t="str">
            <v>Tora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showGridLines="0" topLeftCell="A58" zoomScaleNormal="100" workbookViewId="0">
      <selection activeCell="F80" sqref="F80"/>
    </sheetView>
  </sheetViews>
  <sheetFormatPr defaultColWidth="9.140625" defaultRowHeight="12.75" x14ac:dyDescent="0.2"/>
  <cols>
    <col min="1" max="1" width="30.7109375" style="1" customWidth="1"/>
    <col min="2" max="2" width="12.42578125" style="1" customWidth="1"/>
    <col min="3" max="3" width="14.140625" style="1" customWidth="1"/>
    <col min="4" max="4" width="17.28515625" style="1" customWidth="1"/>
    <col min="5" max="5" width="18.42578125" style="1" customWidth="1"/>
    <col min="6" max="6" width="29.28515625" style="1" bestFit="1" customWidth="1"/>
    <col min="7" max="7" width="18.42578125" style="1" customWidth="1"/>
    <col min="8" max="8" width="22" style="1" customWidth="1"/>
    <col min="9" max="9" width="20.85546875" style="1" customWidth="1"/>
    <col min="10" max="11" width="9.140625" style="1"/>
    <col min="12" max="12" width="19.42578125" style="1" customWidth="1"/>
    <col min="13" max="16384" width="9.140625" style="1"/>
  </cols>
  <sheetData>
    <row r="1" spans="1:7" ht="15.75" x14ac:dyDescent="0.2">
      <c r="C1" s="2" t="s">
        <v>0</v>
      </c>
    </row>
    <row r="2" spans="1:7" ht="15.75" x14ac:dyDescent="0.2">
      <c r="C2" s="3" t="s">
        <v>81</v>
      </c>
    </row>
    <row r="3" spans="1:7" ht="15.75" x14ac:dyDescent="0.2">
      <c r="C3" s="4"/>
    </row>
    <row r="4" spans="1:7" x14ac:dyDescent="0.2">
      <c r="C4" s="5"/>
    </row>
    <row r="5" spans="1:7" x14ac:dyDescent="0.2">
      <c r="C5" s="5"/>
    </row>
    <row r="7" spans="1:7" ht="16.5" thickBot="1" x14ac:dyDescent="0.25">
      <c r="A7" s="6" t="s">
        <v>1</v>
      </c>
      <c r="B7"/>
      <c r="C7"/>
    </row>
    <row r="8" spans="1:7" ht="14.25" customHeight="1" thickTop="1" x14ac:dyDescent="0.2">
      <c r="A8" s="7" t="s">
        <v>2</v>
      </c>
      <c r="B8" s="115" t="s">
        <v>3</v>
      </c>
      <c r="C8" s="8" t="s">
        <v>4</v>
      </c>
      <c r="D8" s="8" t="s">
        <v>5</v>
      </c>
      <c r="E8" s="8" t="s">
        <v>6</v>
      </c>
      <c r="F8" s="117" t="s">
        <v>7</v>
      </c>
    </row>
    <row r="9" spans="1:7" ht="18" thickBot="1" x14ac:dyDescent="0.25">
      <c r="A9" s="9" t="s">
        <v>8</v>
      </c>
      <c r="B9" s="116"/>
      <c r="C9" s="10" t="s">
        <v>9</v>
      </c>
      <c r="D9" s="10" t="s">
        <v>10</v>
      </c>
      <c r="E9" s="10" t="s">
        <v>11</v>
      </c>
      <c r="F9" s="118"/>
    </row>
    <row r="10" spans="1:7" ht="14.25" customHeight="1" x14ac:dyDescent="0.2">
      <c r="A10" s="11" t="s">
        <v>12</v>
      </c>
      <c r="B10" s="12" t="s">
        <v>13</v>
      </c>
      <c r="C10" s="12">
        <v>5</v>
      </c>
      <c r="D10" s="13">
        <v>0.94510703387487938</v>
      </c>
      <c r="E10" s="14">
        <v>0.87801563083306522</v>
      </c>
      <c r="F10" s="15" t="s">
        <v>14</v>
      </c>
    </row>
    <row r="11" spans="1:7" ht="14.25" customHeight="1" thickBot="1" x14ac:dyDescent="0.25">
      <c r="A11" s="16" t="s">
        <v>15</v>
      </c>
      <c r="B11" s="17" t="s">
        <v>13</v>
      </c>
      <c r="C11" s="17">
        <v>10</v>
      </c>
      <c r="D11" s="18">
        <v>4.7029516853985598</v>
      </c>
      <c r="E11" s="19">
        <v>9.2287815231079122</v>
      </c>
      <c r="F11" s="20" t="s">
        <v>16</v>
      </c>
      <c r="G11" s="21"/>
    </row>
    <row r="12" spans="1:7" ht="14.25" customHeight="1" x14ac:dyDescent="0.2">
      <c r="A12" s="66" t="s">
        <v>84</v>
      </c>
      <c r="B12" s="67" t="s">
        <v>13</v>
      </c>
      <c r="C12" s="67">
        <v>10</v>
      </c>
      <c r="D12" s="65">
        <v>0.95547268447249623</v>
      </c>
      <c r="E12" s="68">
        <v>0.9010504099388803</v>
      </c>
      <c r="F12" s="69"/>
      <c r="G12" s="1" t="s">
        <v>62</v>
      </c>
    </row>
    <row r="13" spans="1:7" ht="14.25" customHeight="1" thickBot="1" x14ac:dyDescent="0.25">
      <c r="A13" s="70" t="s">
        <v>84</v>
      </c>
      <c r="B13" s="61" t="s">
        <v>13</v>
      </c>
      <c r="C13" s="61">
        <v>5</v>
      </c>
      <c r="D13" s="63">
        <v>1.0768646967117765</v>
      </c>
      <c r="E13" s="64">
        <v>1.1708104371372807</v>
      </c>
      <c r="F13" s="71"/>
    </row>
    <row r="14" spans="1:7" ht="14.25" customHeight="1" x14ac:dyDescent="0.2">
      <c r="A14" s="72" t="s">
        <v>85</v>
      </c>
      <c r="B14" s="59" t="s">
        <v>13</v>
      </c>
      <c r="C14" s="59">
        <v>10</v>
      </c>
      <c r="D14" s="65">
        <v>0.93010044257572311</v>
      </c>
      <c r="E14" s="62">
        <v>0.84466765016827372</v>
      </c>
      <c r="F14" s="73"/>
    </row>
    <row r="15" spans="1:7" ht="14.25" customHeight="1" thickBot="1" x14ac:dyDescent="0.25">
      <c r="A15" s="70" t="s">
        <v>85</v>
      </c>
      <c r="B15" s="61" t="s">
        <v>13</v>
      </c>
      <c r="C15" s="61">
        <v>5</v>
      </c>
      <c r="D15" s="63">
        <v>1.1394288320723587</v>
      </c>
      <c r="E15" s="64">
        <v>1.3098418490496857</v>
      </c>
      <c r="F15" s="71"/>
    </row>
    <row r="16" spans="1:7" ht="14.25" customHeight="1" x14ac:dyDescent="0.2">
      <c r="A16" s="72" t="s">
        <v>86</v>
      </c>
      <c r="B16" s="59" t="s">
        <v>13</v>
      </c>
      <c r="C16" s="59">
        <v>10</v>
      </c>
      <c r="D16" s="65">
        <v>0.98874975446934177</v>
      </c>
      <c r="E16" s="60">
        <v>0.97499945437631497</v>
      </c>
      <c r="F16" s="73"/>
    </row>
    <row r="17" spans="1:7" ht="14.25" customHeight="1" thickBot="1" x14ac:dyDescent="0.25">
      <c r="A17" s="70" t="s">
        <v>86</v>
      </c>
      <c r="B17" s="61" t="s">
        <v>13</v>
      </c>
      <c r="C17" s="61">
        <v>5</v>
      </c>
      <c r="D17" s="63">
        <v>1.1609071864473557</v>
      </c>
      <c r="E17" s="63">
        <v>1.3575715254385676</v>
      </c>
      <c r="F17" s="71"/>
    </row>
    <row r="18" spans="1:7" ht="14.25" customHeight="1" x14ac:dyDescent="0.2">
      <c r="A18" s="72" t="s">
        <v>87</v>
      </c>
      <c r="B18" s="59" t="s">
        <v>13</v>
      </c>
      <c r="C18" s="59">
        <v>10</v>
      </c>
      <c r="D18" s="60">
        <v>1.0502988393600643</v>
      </c>
      <c r="E18" s="60">
        <v>1.1117751985779207</v>
      </c>
      <c r="F18" s="73"/>
    </row>
    <row r="19" spans="1:7" ht="14.25" customHeight="1" thickBot="1" x14ac:dyDescent="0.25">
      <c r="A19" s="70" t="s">
        <v>87</v>
      </c>
      <c r="B19" s="61" t="s">
        <v>13</v>
      </c>
      <c r="C19" s="61">
        <v>5</v>
      </c>
      <c r="D19" s="63">
        <v>1.0360721952186247</v>
      </c>
      <c r="E19" s="63">
        <v>1.0801604338191662</v>
      </c>
      <c r="F19" s="71"/>
    </row>
    <row r="20" spans="1:7" ht="14.25" customHeight="1" x14ac:dyDescent="0.2">
      <c r="A20" s="72" t="s">
        <v>88</v>
      </c>
      <c r="B20" s="59" t="s">
        <v>13</v>
      </c>
      <c r="C20" s="59">
        <v>10</v>
      </c>
      <c r="D20" s="60">
        <v>1.6212062632432866</v>
      </c>
      <c r="E20" s="60">
        <v>2.3804583627628593</v>
      </c>
      <c r="F20" s="73"/>
    </row>
    <row r="21" spans="1:7" ht="14.25" customHeight="1" thickBot="1" x14ac:dyDescent="0.25">
      <c r="A21" s="70" t="s">
        <v>88</v>
      </c>
      <c r="B21" s="61" t="s">
        <v>13</v>
      </c>
      <c r="C21" s="61">
        <v>5</v>
      </c>
      <c r="D21" s="63">
        <v>1.4088937742801346</v>
      </c>
      <c r="E21" s="63">
        <v>1.9086528317336324</v>
      </c>
      <c r="F21" s="71"/>
    </row>
    <row r="22" spans="1:7" ht="14.25" customHeight="1" x14ac:dyDescent="0.2">
      <c r="A22" s="22" t="s">
        <v>17</v>
      </c>
      <c r="B22"/>
      <c r="C22"/>
    </row>
    <row r="23" spans="1:7" ht="15.75" x14ac:dyDescent="0.25">
      <c r="A23" s="23" t="s">
        <v>18</v>
      </c>
      <c r="B23"/>
      <c r="C23"/>
    </row>
    <row r="24" spans="1:7" x14ac:dyDescent="0.2">
      <c r="A24" s="23"/>
      <c r="B24"/>
      <c r="C24"/>
    </row>
    <row r="25" spans="1:7" x14ac:dyDescent="0.2">
      <c r="A25" s="23"/>
      <c r="B25"/>
      <c r="C25"/>
    </row>
    <row r="26" spans="1:7" ht="16.5" thickBot="1" x14ac:dyDescent="0.25">
      <c r="A26" s="6" t="s">
        <v>19</v>
      </c>
      <c r="B26"/>
      <c r="C26"/>
      <c r="D26"/>
      <c r="E26"/>
    </row>
    <row r="27" spans="1:7" ht="14.25" x14ac:dyDescent="0.2">
      <c r="A27" s="24" t="s">
        <v>2</v>
      </c>
      <c r="B27" s="119" t="s">
        <v>3</v>
      </c>
      <c r="C27" s="25" t="s">
        <v>4</v>
      </c>
      <c r="D27" s="24" t="s">
        <v>20</v>
      </c>
      <c r="E27" s="25" t="s">
        <v>5</v>
      </c>
      <c r="F27" s="120" t="s">
        <v>21</v>
      </c>
      <c r="G27" s="120" t="s">
        <v>22</v>
      </c>
    </row>
    <row r="28" spans="1:7" ht="14.25" customHeight="1" thickBot="1" x14ac:dyDescent="0.25">
      <c r="A28" s="26" t="s">
        <v>8</v>
      </c>
      <c r="B28" s="116"/>
      <c r="C28" s="10" t="s">
        <v>9</v>
      </c>
      <c r="D28" s="26" t="s">
        <v>23</v>
      </c>
      <c r="E28" s="10" t="s">
        <v>10</v>
      </c>
      <c r="F28" s="121"/>
      <c r="G28" s="121"/>
    </row>
    <row r="29" spans="1:7" ht="15" x14ac:dyDescent="0.2">
      <c r="A29" s="100" t="s">
        <v>12</v>
      </c>
      <c r="B29" s="112" t="s">
        <v>13</v>
      </c>
      <c r="C29" s="112" t="s">
        <v>24</v>
      </c>
      <c r="D29" s="27" t="s">
        <v>25</v>
      </c>
      <c r="E29" s="28">
        <v>1.028802695912036</v>
      </c>
      <c r="F29" s="28">
        <v>1.0640059909156356</v>
      </c>
      <c r="G29" s="109">
        <v>0.87801563083306522</v>
      </c>
    </row>
    <row r="30" spans="1:7" ht="15" x14ac:dyDescent="0.2">
      <c r="A30" s="101" t="s">
        <v>26</v>
      </c>
      <c r="B30" s="113"/>
      <c r="C30" s="113"/>
      <c r="D30" s="29" t="s">
        <v>27</v>
      </c>
      <c r="E30" s="30">
        <v>0.76875393937240277</v>
      </c>
      <c r="F30" s="30">
        <v>0.48611986527200618</v>
      </c>
      <c r="G30" s="110"/>
    </row>
    <row r="31" spans="1:7" ht="15" x14ac:dyDescent="0.2">
      <c r="A31" s="101" t="s">
        <v>26</v>
      </c>
      <c r="B31" s="113"/>
      <c r="C31" s="113"/>
      <c r="D31" s="29" t="s">
        <v>28</v>
      </c>
      <c r="E31" s="30">
        <v>1.0493063036608041</v>
      </c>
      <c r="F31" s="30">
        <v>1.1095695636906759</v>
      </c>
      <c r="G31" s="110"/>
    </row>
    <row r="32" spans="1:7" ht="15.75" thickBot="1" x14ac:dyDescent="0.25">
      <c r="A32" s="102" t="s">
        <v>26</v>
      </c>
      <c r="B32" s="114"/>
      <c r="C32" s="114"/>
      <c r="D32" s="31" t="s">
        <v>29</v>
      </c>
      <c r="E32" s="32">
        <v>0.93356519655427428</v>
      </c>
      <c r="F32" s="32">
        <v>0.85236710345394284</v>
      </c>
      <c r="G32" s="111"/>
    </row>
    <row r="33" spans="1:9" ht="15" x14ac:dyDescent="0.2">
      <c r="A33" s="100" t="s">
        <v>15</v>
      </c>
      <c r="B33" s="112" t="s">
        <v>13</v>
      </c>
      <c r="C33" s="112" t="s">
        <v>30</v>
      </c>
      <c r="D33" s="27" t="s">
        <v>25</v>
      </c>
      <c r="E33" s="28">
        <v>4.5412410187660841</v>
      </c>
      <c r="F33" s="28">
        <v>8.869424486146853</v>
      </c>
      <c r="G33" s="109">
        <v>9.2287815231079122</v>
      </c>
    </row>
    <row r="34" spans="1:9" ht="15" x14ac:dyDescent="0.2">
      <c r="A34" s="101" t="s">
        <v>26</v>
      </c>
      <c r="B34" s="113"/>
      <c r="C34" s="113"/>
      <c r="D34" s="29" t="s">
        <v>27</v>
      </c>
      <c r="E34" s="30">
        <v>4.9635991406626374</v>
      </c>
      <c r="F34" s="30">
        <v>9.8079980903614175</v>
      </c>
      <c r="G34" s="110"/>
    </row>
    <row r="35" spans="1:9" ht="15" x14ac:dyDescent="0.2">
      <c r="A35" s="101" t="s">
        <v>26</v>
      </c>
      <c r="B35" s="113"/>
      <c r="C35" s="113"/>
      <c r="D35" s="29" t="s">
        <v>28</v>
      </c>
      <c r="E35" s="30">
        <v>5.1019037629586945</v>
      </c>
      <c r="F35" s="99">
        <v>10.115341695463766</v>
      </c>
      <c r="G35" s="110"/>
    </row>
    <row r="36" spans="1:9" ht="15.75" thickBot="1" x14ac:dyDescent="0.25">
      <c r="A36" s="102" t="s">
        <v>26</v>
      </c>
      <c r="B36" s="114"/>
      <c r="C36" s="114"/>
      <c r="D36" s="31" t="s">
        <v>29</v>
      </c>
      <c r="E36" s="32">
        <v>4.2050628192068249</v>
      </c>
      <c r="F36" s="32">
        <v>8.1223618204596111</v>
      </c>
      <c r="G36" s="111"/>
    </row>
    <row r="37" spans="1:9" ht="15" x14ac:dyDescent="0.2">
      <c r="A37" s="100" t="s">
        <v>84</v>
      </c>
      <c r="B37" s="112" t="s">
        <v>13</v>
      </c>
      <c r="C37" s="112" t="s">
        <v>30</v>
      </c>
      <c r="D37" s="27" t="s">
        <v>25</v>
      </c>
      <c r="E37" s="28">
        <v>1.0412556053811659</v>
      </c>
      <c r="F37" s="28">
        <v>1.0916791230692575</v>
      </c>
      <c r="G37" s="109">
        <v>0.9010504099388803</v>
      </c>
    </row>
    <row r="38" spans="1:9" ht="15" x14ac:dyDescent="0.2">
      <c r="A38" s="101"/>
      <c r="B38" s="113"/>
      <c r="C38" s="113"/>
      <c r="D38" s="29" t="s">
        <v>27</v>
      </c>
      <c r="E38" s="30">
        <v>1.0157480314960632</v>
      </c>
      <c r="F38" s="30">
        <v>1.0349956255468071</v>
      </c>
      <c r="G38" s="110"/>
    </row>
    <row r="39" spans="1:9" ht="15" x14ac:dyDescent="0.2">
      <c r="A39" s="101"/>
      <c r="B39" s="113"/>
      <c r="C39" s="113"/>
      <c r="D39" s="29" t="s">
        <v>28</v>
      </c>
      <c r="E39" s="30">
        <v>0.86836200448765888</v>
      </c>
      <c r="F39" s="30">
        <v>0.77005577005577019</v>
      </c>
      <c r="G39" s="110"/>
    </row>
    <row r="40" spans="1:9" ht="15.75" thickBot="1" x14ac:dyDescent="0.25">
      <c r="A40" s="102"/>
      <c r="B40" s="114"/>
      <c r="C40" s="114"/>
      <c r="D40" s="31" t="s">
        <v>29</v>
      </c>
      <c r="E40" s="30">
        <v>0.86836200448765888</v>
      </c>
      <c r="F40" s="30">
        <v>0.70747112108368637</v>
      </c>
      <c r="G40" s="111"/>
    </row>
    <row r="41" spans="1:9" ht="15" x14ac:dyDescent="0.2">
      <c r="A41" s="100" t="s">
        <v>84</v>
      </c>
      <c r="B41" s="112" t="s">
        <v>13</v>
      </c>
      <c r="C41" s="103" t="s">
        <v>24</v>
      </c>
      <c r="D41" s="27" t="s">
        <v>25</v>
      </c>
      <c r="E41" s="52">
        <v>1.0695860827834436</v>
      </c>
      <c r="F41" s="28">
        <v>1.1546357395187634</v>
      </c>
      <c r="G41" s="109">
        <v>1.1708104371372807</v>
      </c>
    </row>
    <row r="42" spans="1:9" ht="15" x14ac:dyDescent="0.2">
      <c r="A42" s="101"/>
      <c r="B42" s="113"/>
      <c r="C42" s="104"/>
      <c r="D42" s="29" t="s">
        <v>27</v>
      </c>
      <c r="E42" s="30">
        <v>1.0852099817407184</v>
      </c>
      <c r="F42" s="30">
        <v>1.189355514979374</v>
      </c>
      <c r="G42" s="110"/>
    </row>
    <row r="43" spans="1:9" ht="15" x14ac:dyDescent="0.2">
      <c r="A43" s="101"/>
      <c r="B43" s="113"/>
      <c r="C43" s="104"/>
      <c r="D43" s="29" t="s">
        <v>28</v>
      </c>
      <c r="E43" s="30">
        <v>1.0067758328627894</v>
      </c>
      <c r="F43" s="30">
        <v>1.0150574063617541</v>
      </c>
      <c r="G43" s="110"/>
    </row>
    <row r="44" spans="1:9" ht="15.75" thickBot="1" x14ac:dyDescent="0.25">
      <c r="A44" s="102"/>
      <c r="B44" s="114"/>
      <c r="C44" s="105"/>
      <c r="D44" s="31" t="s">
        <v>29</v>
      </c>
      <c r="E44" s="32">
        <v>1.1458868894601544</v>
      </c>
      <c r="F44" s="32">
        <v>1.3241930876892318</v>
      </c>
      <c r="G44" s="111"/>
    </row>
    <row r="45" spans="1:9" s="21" customFormat="1" ht="15" x14ac:dyDescent="0.2">
      <c r="A45" s="100" t="s">
        <v>85</v>
      </c>
      <c r="B45" s="103" t="s">
        <v>13</v>
      </c>
      <c r="C45" s="103" t="s">
        <v>30</v>
      </c>
      <c r="D45" s="53" t="s">
        <v>25</v>
      </c>
      <c r="E45" s="54">
        <v>0.7992016289977133</v>
      </c>
      <c r="F45" s="54">
        <v>0.55378139777269619</v>
      </c>
      <c r="G45" s="106">
        <v>0.84466765016827372</v>
      </c>
    </row>
    <row r="46" spans="1:9" s="21" customFormat="1" ht="15" x14ac:dyDescent="0.2">
      <c r="A46" s="101"/>
      <c r="B46" s="104"/>
      <c r="C46" s="104"/>
      <c r="D46" s="55" t="s">
        <v>27</v>
      </c>
      <c r="E46" s="56">
        <v>1.0080304561236537</v>
      </c>
      <c r="F46" s="56">
        <v>1.0178454580525638</v>
      </c>
      <c r="G46" s="107"/>
    </row>
    <row r="47" spans="1:9" s="21" customFormat="1" ht="15" x14ac:dyDescent="0.2">
      <c r="A47" s="101"/>
      <c r="B47" s="104"/>
      <c r="C47" s="104"/>
      <c r="D47" s="55" t="s">
        <v>28</v>
      </c>
      <c r="E47" s="56">
        <v>0.84043809491201837</v>
      </c>
      <c r="F47" s="56">
        <v>0.64541798869337419</v>
      </c>
      <c r="G47" s="107"/>
      <c r="I47" s="21" t="s">
        <v>62</v>
      </c>
    </row>
    <row r="48" spans="1:9" s="21" customFormat="1" ht="15.75" thickBot="1" x14ac:dyDescent="0.25">
      <c r="A48" s="102"/>
      <c r="B48" s="105"/>
      <c r="C48" s="105"/>
      <c r="D48" s="57" t="s">
        <v>29</v>
      </c>
      <c r="E48" s="58">
        <v>1.0727315902695074</v>
      </c>
      <c r="F48" s="58">
        <v>1.1616257561544607</v>
      </c>
      <c r="G48" s="108"/>
    </row>
    <row r="49" spans="1:7" s="21" customFormat="1" ht="15" x14ac:dyDescent="0.2">
      <c r="A49" s="100" t="s">
        <v>85</v>
      </c>
      <c r="B49" s="103" t="s">
        <v>13</v>
      </c>
      <c r="C49" s="103" t="s">
        <v>24</v>
      </c>
      <c r="D49" s="53" t="s">
        <v>25</v>
      </c>
      <c r="E49" s="54">
        <v>1.0279913503123499</v>
      </c>
      <c r="F49" s="54">
        <v>1.0622030006941108</v>
      </c>
      <c r="G49" s="106">
        <v>1.3098418490496857</v>
      </c>
    </row>
    <row r="50" spans="1:7" s="21" customFormat="1" ht="15" x14ac:dyDescent="0.2">
      <c r="A50" s="101"/>
      <c r="B50" s="104"/>
      <c r="C50" s="104"/>
      <c r="D50" s="55" t="s">
        <v>27</v>
      </c>
      <c r="E50" s="56">
        <v>1.1812534511319712</v>
      </c>
      <c r="F50" s="56">
        <v>1.4027854469599359</v>
      </c>
      <c r="G50" s="107"/>
    </row>
    <row r="51" spans="1:7" s="21" customFormat="1" ht="15" x14ac:dyDescent="0.2">
      <c r="A51" s="101"/>
      <c r="B51" s="104"/>
      <c r="C51" s="104"/>
      <c r="D51" s="55" t="s">
        <v>28</v>
      </c>
      <c r="E51" s="56">
        <v>1.2147927314026121</v>
      </c>
      <c r="F51" s="56">
        <v>1.4773171808946934</v>
      </c>
      <c r="G51" s="107"/>
    </row>
    <row r="52" spans="1:7" s="21" customFormat="1" ht="15.75" thickBot="1" x14ac:dyDescent="0.25">
      <c r="A52" s="102"/>
      <c r="B52" s="105"/>
      <c r="C52" s="105"/>
      <c r="D52" s="57" t="s">
        <v>29</v>
      </c>
      <c r="E52" s="58">
        <v>1.1336777954425012</v>
      </c>
      <c r="F52" s="58">
        <v>1.2970617676500027</v>
      </c>
      <c r="G52" s="108"/>
    </row>
    <row r="53" spans="1:7" ht="15" x14ac:dyDescent="0.2">
      <c r="A53" s="100" t="s">
        <v>86</v>
      </c>
      <c r="B53" s="103" t="s">
        <v>13</v>
      </c>
      <c r="C53" s="103" t="s">
        <v>30</v>
      </c>
      <c r="D53" s="53" t="s">
        <v>25</v>
      </c>
      <c r="E53" s="54">
        <v>0.65734737979470559</v>
      </c>
      <c r="F53" s="54">
        <v>0.23854973287712355</v>
      </c>
      <c r="G53" s="106">
        <v>0.97499945437631497</v>
      </c>
    </row>
    <row r="54" spans="1:7" ht="15" x14ac:dyDescent="0.2">
      <c r="A54" s="101"/>
      <c r="B54" s="104"/>
      <c r="C54" s="104"/>
      <c r="D54" s="55" t="s">
        <v>27</v>
      </c>
      <c r="E54" s="56">
        <v>1.1203959484346224</v>
      </c>
      <c r="F54" s="56">
        <v>1.2675465520769387</v>
      </c>
      <c r="G54" s="107"/>
    </row>
    <row r="55" spans="1:7" ht="15" x14ac:dyDescent="0.2">
      <c r="A55" s="101"/>
      <c r="B55" s="104"/>
      <c r="C55" s="104"/>
      <c r="D55" s="55" t="s">
        <v>28</v>
      </c>
      <c r="E55" s="56">
        <v>1.0039191419141913</v>
      </c>
      <c r="F55" s="56">
        <v>1.0087092042537584</v>
      </c>
      <c r="G55" s="107"/>
    </row>
    <row r="56" spans="1:7" ht="15.75" thickBot="1" x14ac:dyDescent="0.25">
      <c r="A56" s="102"/>
      <c r="B56" s="105"/>
      <c r="C56" s="105"/>
      <c r="D56" s="57" t="s">
        <v>29</v>
      </c>
      <c r="E56" s="58">
        <v>1.1733365477338475</v>
      </c>
      <c r="F56" s="58">
        <v>1.3851923282974388</v>
      </c>
      <c r="G56" s="108"/>
    </row>
    <row r="57" spans="1:7" ht="15" x14ac:dyDescent="0.2">
      <c r="A57" s="100" t="s">
        <v>86</v>
      </c>
      <c r="B57" s="103" t="s">
        <v>13</v>
      </c>
      <c r="C57" s="103" t="s">
        <v>24</v>
      </c>
      <c r="D57" s="53" t="s">
        <v>25</v>
      </c>
      <c r="E57" s="54">
        <v>1.2675219023779725</v>
      </c>
      <c r="F57" s="54">
        <v>1.5944931163954943</v>
      </c>
      <c r="G57" s="106">
        <v>1.3575715254385676</v>
      </c>
    </row>
    <row r="58" spans="1:7" ht="15" x14ac:dyDescent="0.2">
      <c r="A58" s="101"/>
      <c r="B58" s="104"/>
      <c r="C58" s="104"/>
      <c r="D58" s="55" t="s">
        <v>27</v>
      </c>
      <c r="E58" s="56">
        <v>1.2283201940570043</v>
      </c>
      <c r="F58" s="56">
        <v>1.507378209015565</v>
      </c>
      <c r="G58" s="107"/>
    </row>
    <row r="59" spans="1:7" ht="15" x14ac:dyDescent="0.2">
      <c r="A59" s="101"/>
      <c r="B59" s="104"/>
      <c r="C59" s="104"/>
      <c r="D59" s="55" t="s">
        <v>28</v>
      </c>
      <c r="E59" s="56">
        <v>1.088978494623656</v>
      </c>
      <c r="F59" s="56">
        <v>1.1977299880525689</v>
      </c>
      <c r="G59" s="107"/>
    </row>
    <row r="60" spans="1:7" ht="15.75" thickBot="1" x14ac:dyDescent="0.25">
      <c r="A60" s="102"/>
      <c r="B60" s="105"/>
      <c r="C60" s="105"/>
      <c r="D60" s="57" t="s">
        <v>29</v>
      </c>
      <c r="E60" s="58">
        <v>1.0588081547307895</v>
      </c>
      <c r="F60" s="58">
        <v>1.1306847882906432</v>
      </c>
      <c r="G60" s="108"/>
    </row>
    <row r="61" spans="1:7" ht="15" x14ac:dyDescent="0.2">
      <c r="A61" s="100" t="s">
        <v>87</v>
      </c>
      <c r="B61" s="103" t="s">
        <v>13</v>
      </c>
      <c r="C61" s="103" t="s">
        <v>30</v>
      </c>
      <c r="D61" s="53" t="s">
        <v>25</v>
      </c>
      <c r="E61" s="54">
        <v>0.82774873257287707</v>
      </c>
      <c r="F61" s="54">
        <v>0.61721940571750455</v>
      </c>
      <c r="G61" s="106">
        <v>1.1117751985779207</v>
      </c>
    </row>
    <row r="62" spans="1:7" ht="15" x14ac:dyDescent="0.2">
      <c r="A62" s="101"/>
      <c r="B62" s="104"/>
      <c r="C62" s="104"/>
      <c r="D62" s="55" t="s">
        <v>27</v>
      </c>
      <c r="E62" s="56">
        <v>1.1518408289241624</v>
      </c>
      <c r="F62" s="56">
        <v>1.3374240642759163</v>
      </c>
      <c r="G62" s="107"/>
    </row>
    <row r="63" spans="1:7" ht="15" x14ac:dyDescent="0.2">
      <c r="A63" s="101"/>
      <c r="B63" s="104"/>
      <c r="C63" s="104"/>
      <c r="D63" s="55" t="s">
        <v>28</v>
      </c>
      <c r="E63" s="56">
        <v>1.0045664295327823</v>
      </c>
      <c r="F63" s="56">
        <v>1.0101476211839606</v>
      </c>
      <c r="G63" s="107"/>
    </row>
    <row r="64" spans="1:7" ht="15.75" thickBot="1" x14ac:dyDescent="0.25">
      <c r="A64" s="102"/>
      <c r="B64" s="105"/>
      <c r="C64" s="105"/>
      <c r="D64" s="57" t="s">
        <v>29</v>
      </c>
      <c r="E64" s="58">
        <v>1.2170393664104355</v>
      </c>
      <c r="F64" s="58">
        <v>1.4823097031343011</v>
      </c>
      <c r="G64" s="108"/>
    </row>
    <row r="65" spans="1:7" ht="15" x14ac:dyDescent="0.2">
      <c r="A65" s="100" t="s">
        <v>87</v>
      </c>
      <c r="B65" s="103" t="s">
        <v>13</v>
      </c>
      <c r="C65" s="103" t="s">
        <v>24</v>
      </c>
      <c r="D65" s="53" t="s">
        <v>25</v>
      </c>
      <c r="E65" s="54">
        <v>1.0697544642857142</v>
      </c>
      <c r="F65" s="54">
        <v>1.1550099206349203</v>
      </c>
      <c r="G65" s="106">
        <v>1.0801604338191662</v>
      </c>
    </row>
    <row r="66" spans="1:7" ht="15" x14ac:dyDescent="0.2">
      <c r="A66" s="101"/>
      <c r="B66" s="104"/>
      <c r="C66" s="104"/>
      <c r="D66" s="55" t="s">
        <v>27</v>
      </c>
      <c r="E66" s="56">
        <v>1.0077686915887849</v>
      </c>
      <c r="F66" s="56">
        <v>1.0172637590861886</v>
      </c>
      <c r="G66" s="107"/>
    </row>
    <row r="67" spans="1:7" ht="15" x14ac:dyDescent="0.2">
      <c r="A67" s="101"/>
      <c r="B67" s="104"/>
      <c r="C67" s="104"/>
      <c r="D67" s="55" t="s">
        <v>28</v>
      </c>
      <c r="E67" s="56">
        <v>1.0456363636363637</v>
      </c>
      <c r="F67" s="56">
        <v>1.1014141414141416</v>
      </c>
      <c r="G67" s="107"/>
    </row>
    <row r="68" spans="1:7" ht="15.75" thickBot="1" x14ac:dyDescent="0.25">
      <c r="A68" s="102"/>
      <c r="B68" s="105"/>
      <c r="C68" s="105"/>
      <c r="D68" s="57" t="s">
        <v>29</v>
      </c>
      <c r="E68" s="58">
        <v>1.0211292613636362</v>
      </c>
      <c r="F68" s="58">
        <v>1.0469539141414139</v>
      </c>
      <c r="G68" s="108"/>
    </row>
    <row r="69" spans="1:7" ht="15" x14ac:dyDescent="0.2">
      <c r="A69" s="100" t="s">
        <v>88</v>
      </c>
      <c r="B69" s="103" t="s">
        <v>13</v>
      </c>
      <c r="C69" s="103" t="s">
        <v>30</v>
      </c>
      <c r="D69" s="53" t="s">
        <v>25</v>
      </c>
      <c r="E69" s="54">
        <v>1.5224820143884892</v>
      </c>
      <c r="F69" s="54">
        <v>2.1610711430855312</v>
      </c>
      <c r="G69" s="106">
        <v>2.3804583627628593</v>
      </c>
    </row>
    <row r="70" spans="1:7" ht="15" x14ac:dyDescent="0.2">
      <c r="A70" s="101"/>
      <c r="B70" s="104"/>
      <c r="C70" s="104"/>
      <c r="D70" s="55" t="s">
        <v>27</v>
      </c>
      <c r="E70" s="56">
        <v>1.4798951048951048</v>
      </c>
      <c r="F70" s="56">
        <v>2.0664335664335662</v>
      </c>
      <c r="G70" s="107"/>
    </row>
    <row r="71" spans="1:7" ht="15" x14ac:dyDescent="0.2">
      <c r="A71" s="101"/>
      <c r="B71" s="104"/>
      <c r="C71" s="104"/>
      <c r="D71" s="55" t="s">
        <v>28</v>
      </c>
      <c r="E71" s="56">
        <v>1.2874524714828894</v>
      </c>
      <c r="F71" s="56">
        <v>1.6387832699619764</v>
      </c>
      <c r="G71" s="107"/>
    </row>
    <row r="72" spans="1:7" ht="15.75" thickBot="1" x14ac:dyDescent="0.25">
      <c r="A72" s="102"/>
      <c r="B72" s="105"/>
      <c r="C72" s="105"/>
      <c r="D72" s="57" t="s">
        <v>29</v>
      </c>
      <c r="E72" s="58">
        <v>2.1949954622066636</v>
      </c>
      <c r="F72" s="58">
        <v>3.6555454715703632</v>
      </c>
      <c r="G72" s="108"/>
    </row>
    <row r="73" spans="1:7" ht="15" x14ac:dyDescent="0.2">
      <c r="A73" s="100" t="s">
        <v>88</v>
      </c>
      <c r="B73" s="103" t="s">
        <v>13</v>
      </c>
      <c r="C73" s="103" t="s">
        <v>24</v>
      </c>
      <c r="D73" s="53" t="s">
        <v>25</v>
      </c>
      <c r="E73" s="54">
        <v>0.99766899766899764</v>
      </c>
      <c r="F73" s="54">
        <v>0.99481999481999472</v>
      </c>
      <c r="G73" s="106">
        <v>1.9086528317336324</v>
      </c>
    </row>
    <row r="74" spans="1:7" ht="15" x14ac:dyDescent="0.2">
      <c r="A74" s="101"/>
      <c r="B74" s="104"/>
      <c r="C74" s="104"/>
      <c r="D74" s="55" t="s">
        <v>27</v>
      </c>
      <c r="E74" s="56">
        <v>1.9246767847105113</v>
      </c>
      <c r="F74" s="56">
        <v>3.0548372993566915</v>
      </c>
      <c r="G74" s="107"/>
    </row>
    <row r="75" spans="1:7" ht="15" x14ac:dyDescent="0.2">
      <c r="A75" s="101"/>
      <c r="B75" s="104"/>
      <c r="C75" s="104"/>
      <c r="D75" s="55" t="s">
        <v>28</v>
      </c>
      <c r="E75" s="56">
        <v>1.1674053869757925</v>
      </c>
      <c r="F75" s="56">
        <v>1.3720119710573166</v>
      </c>
      <c r="G75" s="107"/>
    </row>
    <row r="76" spans="1:7" ht="15.75" thickBot="1" x14ac:dyDescent="0.25">
      <c r="A76" s="102"/>
      <c r="B76" s="105"/>
      <c r="C76" s="105"/>
      <c r="D76" s="57" t="s">
        <v>29</v>
      </c>
      <c r="E76" s="58">
        <v>1.545823927765237</v>
      </c>
      <c r="F76" s="58">
        <v>2.2129420617005264</v>
      </c>
      <c r="G76" s="108"/>
    </row>
  </sheetData>
  <mergeCells count="53">
    <mergeCell ref="A57:A60"/>
    <mergeCell ref="B57:B60"/>
    <mergeCell ref="C57:C60"/>
    <mergeCell ref="G57:G60"/>
    <mergeCell ref="A37:A40"/>
    <mergeCell ref="B37:B40"/>
    <mergeCell ref="C37:C40"/>
    <mergeCell ref="G37:G40"/>
    <mergeCell ref="A41:A44"/>
    <mergeCell ref="B41:B44"/>
    <mergeCell ref="C41:C44"/>
    <mergeCell ref="G41:G44"/>
    <mergeCell ref="A45:A48"/>
    <mergeCell ref="B45:B48"/>
    <mergeCell ref="C45:C48"/>
    <mergeCell ref="G45:G48"/>
    <mergeCell ref="B8:B9"/>
    <mergeCell ref="F8:F9"/>
    <mergeCell ref="B27:B28"/>
    <mergeCell ref="F27:F28"/>
    <mergeCell ref="G27:G28"/>
    <mergeCell ref="G29:G32"/>
    <mergeCell ref="A33:A36"/>
    <mergeCell ref="B33:B36"/>
    <mergeCell ref="C33:C36"/>
    <mergeCell ref="G33:G36"/>
    <mergeCell ref="A29:A32"/>
    <mergeCell ref="B29:B32"/>
    <mergeCell ref="C29:C32"/>
    <mergeCell ref="A49:A52"/>
    <mergeCell ref="B49:B52"/>
    <mergeCell ref="C49:C52"/>
    <mergeCell ref="G49:G52"/>
    <mergeCell ref="A53:A56"/>
    <mergeCell ref="B53:B56"/>
    <mergeCell ref="C53:C56"/>
    <mergeCell ref="G53:G56"/>
    <mergeCell ref="A61:A64"/>
    <mergeCell ref="B61:B64"/>
    <mergeCell ref="C61:C64"/>
    <mergeCell ref="G61:G64"/>
    <mergeCell ref="A65:A68"/>
    <mergeCell ref="B65:B68"/>
    <mergeCell ref="C65:C68"/>
    <mergeCell ref="G65:G68"/>
    <mergeCell ref="A69:A72"/>
    <mergeCell ref="B69:B72"/>
    <mergeCell ref="C69:C72"/>
    <mergeCell ref="G69:G72"/>
    <mergeCell ref="A73:A76"/>
    <mergeCell ref="B73:B76"/>
    <mergeCell ref="C73:C76"/>
    <mergeCell ref="G73:G76"/>
  </mergeCells>
  <pageMargins left="0.7" right="0.7" top="0.75" bottom="0.75" header="0.3" footer="0.3"/>
  <pageSetup scale="7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activeCell="M43" sqref="M43"/>
    </sheetView>
  </sheetViews>
  <sheetFormatPr defaultColWidth="9.140625" defaultRowHeight="12.75" x14ac:dyDescent="0.2"/>
  <cols>
    <col min="1" max="1" width="56.85546875" style="22" bestFit="1" customWidth="1"/>
    <col min="2" max="2" width="20" style="33" customWidth="1"/>
    <col min="3" max="3" width="13.7109375" style="33" customWidth="1"/>
    <col min="4" max="4" width="15.7109375" style="34" customWidth="1"/>
    <col min="5" max="5" width="11.42578125" style="22" customWidth="1"/>
    <col min="6" max="6" width="23.28515625" style="22" customWidth="1"/>
    <col min="7" max="7" width="16.85546875" style="22" customWidth="1"/>
    <col min="8" max="8" width="20.140625" style="22" bestFit="1" customWidth="1"/>
    <col min="9" max="9" width="17.5703125" style="22" bestFit="1" customWidth="1"/>
    <col min="10" max="10" width="7.28515625" style="22" customWidth="1"/>
    <col min="11" max="11" width="8.28515625" style="22" customWidth="1"/>
    <col min="12" max="12" width="11.85546875" style="33" customWidth="1"/>
    <col min="13" max="13" width="9.85546875" style="33" bestFit="1" customWidth="1"/>
    <col min="14" max="14" width="11.7109375" style="35" bestFit="1" customWidth="1"/>
    <col min="15" max="16384" width="9.140625" style="22"/>
  </cols>
  <sheetData>
    <row r="1" spans="1:14" x14ac:dyDescent="0.2">
      <c r="A1" s="22" t="s">
        <v>31</v>
      </c>
      <c r="B1" s="33" t="s">
        <v>87</v>
      </c>
    </row>
    <row r="3" spans="1:14" ht="13.5" thickBot="1" x14ac:dyDescent="0.25">
      <c r="A3" s="74" t="s">
        <v>32</v>
      </c>
      <c r="B3" s="74" t="s">
        <v>61</v>
      </c>
      <c r="C3" s="36" t="s">
        <v>43</v>
      </c>
      <c r="D3" s="36" t="s">
        <v>45</v>
      </c>
      <c r="E3" s="38" t="s">
        <v>46</v>
      </c>
      <c r="L3" s="22"/>
      <c r="M3" s="22"/>
      <c r="N3" s="22"/>
    </row>
    <row r="4" spans="1:14" x14ac:dyDescent="0.2">
      <c r="A4" s="51" t="s">
        <v>157</v>
      </c>
      <c r="B4" s="22" t="s">
        <v>170</v>
      </c>
      <c r="C4" s="94">
        <v>15480000</v>
      </c>
      <c r="D4" s="94">
        <v>2425000</v>
      </c>
      <c r="E4" s="95">
        <v>6.383</v>
      </c>
      <c r="L4" s="22"/>
      <c r="M4" s="22"/>
      <c r="N4" s="22"/>
    </row>
    <row r="5" spans="1:14" x14ac:dyDescent="0.2">
      <c r="A5" s="51" t="s">
        <v>158</v>
      </c>
      <c r="B5" s="22" t="s">
        <v>170</v>
      </c>
      <c r="C5" s="94">
        <v>9248000</v>
      </c>
      <c r="D5" s="94">
        <v>1952000</v>
      </c>
      <c r="E5" s="95">
        <v>4.7370000000000001</v>
      </c>
      <c r="L5" s="22"/>
      <c r="M5" s="22"/>
      <c r="N5" s="22"/>
    </row>
    <row r="6" spans="1:14" x14ac:dyDescent="0.2">
      <c r="A6" s="51" t="s">
        <v>159</v>
      </c>
      <c r="B6" s="22" t="s">
        <v>170</v>
      </c>
      <c r="C6" s="94">
        <v>11380000</v>
      </c>
      <c r="D6" s="94">
        <v>2078000</v>
      </c>
      <c r="E6" s="95">
        <v>5.476</v>
      </c>
      <c r="L6" s="22"/>
      <c r="M6" s="22"/>
      <c r="N6" s="22"/>
    </row>
    <row r="7" spans="1:14" x14ac:dyDescent="0.2">
      <c r="A7" s="51" t="s">
        <v>160</v>
      </c>
      <c r="B7" s="22" t="s">
        <v>170</v>
      </c>
      <c r="C7" s="94">
        <v>9721000</v>
      </c>
      <c r="D7" s="94">
        <v>2259000</v>
      </c>
      <c r="E7" s="95">
        <v>4.3029999999999999</v>
      </c>
      <c r="L7" s="22"/>
      <c r="M7" s="22"/>
      <c r="N7" s="22"/>
    </row>
    <row r="8" spans="1:14" x14ac:dyDescent="0.2">
      <c r="A8" s="51" t="s">
        <v>153</v>
      </c>
      <c r="B8" s="22" t="s">
        <v>170</v>
      </c>
      <c r="C8" s="94">
        <v>13480000</v>
      </c>
      <c r="D8" s="94">
        <v>2135000</v>
      </c>
      <c r="E8" s="95">
        <v>6.3120000000000003</v>
      </c>
      <c r="L8" s="22"/>
      <c r="M8" s="22"/>
      <c r="N8" s="22"/>
    </row>
    <row r="9" spans="1:14" x14ac:dyDescent="0.2">
      <c r="A9" s="51" t="s">
        <v>154</v>
      </c>
      <c r="B9" s="22" t="s">
        <v>170</v>
      </c>
      <c r="C9" s="94">
        <v>9466000</v>
      </c>
      <c r="D9" s="94">
        <v>2087000</v>
      </c>
      <c r="E9" s="95">
        <v>4.5359999999999996</v>
      </c>
      <c r="L9" s="22"/>
      <c r="M9" s="22"/>
      <c r="N9" s="22"/>
    </row>
    <row r="10" spans="1:14" x14ac:dyDescent="0.2">
      <c r="A10" s="51" t="s">
        <v>155</v>
      </c>
      <c r="B10" s="22" t="s">
        <v>170</v>
      </c>
      <c r="C10" s="94">
        <v>10710000</v>
      </c>
      <c r="D10" s="94">
        <v>2060000</v>
      </c>
      <c r="E10" s="95">
        <v>5.2009999999999996</v>
      </c>
      <c r="L10" s="22"/>
      <c r="M10" s="22"/>
      <c r="N10" s="22"/>
    </row>
    <row r="11" spans="1:14" x14ac:dyDescent="0.2">
      <c r="A11" s="51" t="s">
        <v>156</v>
      </c>
      <c r="B11" s="22" t="s">
        <v>170</v>
      </c>
      <c r="C11" s="94">
        <v>10550000</v>
      </c>
      <c r="D11" s="94">
        <v>2457000</v>
      </c>
      <c r="E11" s="95">
        <v>4.2930000000000001</v>
      </c>
      <c r="L11" s="22"/>
      <c r="M11" s="22"/>
      <c r="N11" s="22"/>
    </row>
    <row r="12" spans="1:14" x14ac:dyDescent="0.2">
      <c r="A12" s="51" t="s">
        <v>79</v>
      </c>
      <c r="B12" s="22" t="s">
        <v>170</v>
      </c>
      <c r="C12" s="96">
        <v>0</v>
      </c>
      <c r="D12" s="94">
        <v>2285000</v>
      </c>
      <c r="E12" s="95">
        <v>0</v>
      </c>
      <c r="L12" s="22"/>
      <c r="M12" s="22"/>
      <c r="N12" s="22"/>
    </row>
    <row r="13" spans="1:14" x14ac:dyDescent="0.2">
      <c r="A13" s="51" t="s">
        <v>80</v>
      </c>
      <c r="B13" s="22" t="s">
        <v>170</v>
      </c>
      <c r="C13" s="96">
        <v>0</v>
      </c>
      <c r="D13" s="94">
        <v>2716000</v>
      </c>
      <c r="E13" s="95">
        <v>0</v>
      </c>
      <c r="L13" s="22"/>
      <c r="M13" s="22"/>
      <c r="N13" s="22"/>
    </row>
    <row r="15" spans="1:14" ht="13.5" thickBot="1" x14ac:dyDescent="0.25"/>
    <row r="16" spans="1:14" ht="13.5" thickBot="1" x14ac:dyDescent="0.25">
      <c r="A16" s="77" t="s">
        <v>32</v>
      </c>
      <c r="B16" s="39" t="s">
        <v>43</v>
      </c>
      <c r="C16" s="39" t="s">
        <v>45</v>
      </c>
      <c r="D16" s="40" t="s">
        <v>46</v>
      </c>
      <c r="E16" s="78" t="s">
        <v>55</v>
      </c>
      <c r="F16" s="78" t="s">
        <v>56</v>
      </c>
      <c r="G16" s="79" t="s">
        <v>57</v>
      </c>
    </row>
    <row r="17" spans="1:14" ht="13.5" thickBot="1" x14ac:dyDescent="0.25">
      <c r="A17" s="80" t="s">
        <v>157</v>
      </c>
      <c r="B17" s="41">
        <v>15480000</v>
      </c>
      <c r="C17" s="41">
        <v>2425000</v>
      </c>
      <c r="D17" s="42">
        <v>6.383</v>
      </c>
      <c r="E17" s="85">
        <v>6.383</v>
      </c>
      <c r="F17" s="82">
        <v>0.82774873257287707</v>
      </c>
      <c r="G17" s="83">
        <v>0.61721940571750455</v>
      </c>
    </row>
    <row r="18" spans="1:14" ht="13.5" thickBot="1" x14ac:dyDescent="0.25">
      <c r="A18" s="84" t="s">
        <v>158</v>
      </c>
      <c r="B18" s="43">
        <v>9248000</v>
      </c>
      <c r="C18" s="43">
        <v>1952000</v>
      </c>
      <c r="D18" s="44">
        <v>4.7370000000000001</v>
      </c>
      <c r="E18" s="85">
        <v>4.7370000000000001</v>
      </c>
      <c r="F18" s="82">
        <v>1.1518408289241624</v>
      </c>
      <c r="G18" s="83">
        <v>1.3374240642759163</v>
      </c>
    </row>
    <row r="19" spans="1:14" ht="13.5" thickBot="1" x14ac:dyDescent="0.25">
      <c r="A19" s="84" t="s">
        <v>159</v>
      </c>
      <c r="B19" s="43">
        <v>11380000</v>
      </c>
      <c r="C19" s="43">
        <v>2078000</v>
      </c>
      <c r="D19" s="44">
        <v>5.476</v>
      </c>
      <c r="E19" s="85">
        <v>5.476</v>
      </c>
      <c r="F19" s="82">
        <v>1.0045664295327823</v>
      </c>
      <c r="G19" s="83">
        <v>1.0101476211839606</v>
      </c>
    </row>
    <row r="20" spans="1:14" ht="13.5" thickBot="1" x14ac:dyDescent="0.25">
      <c r="A20" s="84" t="s">
        <v>160</v>
      </c>
      <c r="B20" s="43">
        <v>9721000</v>
      </c>
      <c r="C20" s="43">
        <v>2259000</v>
      </c>
      <c r="D20" s="44">
        <v>4.3029999999999999</v>
      </c>
      <c r="E20" s="85">
        <v>4.3029999999999999</v>
      </c>
      <c r="F20" s="82">
        <v>1.2170393664104355</v>
      </c>
      <c r="G20" s="83">
        <v>1.4823097031343011</v>
      </c>
    </row>
    <row r="21" spans="1:14" ht="13.5" thickBot="1" x14ac:dyDescent="0.25">
      <c r="A21" s="84" t="s">
        <v>153</v>
      </c>
      <c r="B21" s="43">
        <v>13480000</v>
      </c>
      <c r="C21" s="43">
        <v>2135000</v>
      </c>
      <c r="D21" s="44">
        <v>6.3120000000000003</v>
      </c>
      <c r="E21" s="85">
        <v>6.3120000000000003</v>
      </c>
      <c r="F21" s="87" t="s">
        <v>58</v>
      </c>
      <c r="G21" s="88" t="s">
        <v>58</v>
      </c>
    </row>
    <row r="22" spans="1:14" ht="13.5" thickBot="1" x14ac:dyDescent="0.25">
      <c r="A22" s="84" t="s">
        <v>154</v>
      </c>
      <c r="B22" s="43">
        <v>9466000</v>
      </c>
      <c r="C22" s="43">
        <v>2087000</v>
      </c>
      <c r="D22" s="44">
        <v>4.5359999999999996</v>
      </c>
      <c r="E22" s="85">
        <v>4.5359999999999996</v>
      </c>
      <c r="F22" s="89">
        <v>1.0502988393600643</v>
      </c>
      <c r="G22" s="89">
        <v>1.1117751985779207</v>
      </c>
    </row>
    <row r="23" spans="1:14" ht="13.5" thickBot="1" x14ac:dyDescent="0.25">
      <c r="A23" s="84" t="s">
        <v>155</v>
      </c>
      <c r="B23" s="43">
        <v>10710000</v>
      </c>
      <c r="C23" s="43">
        <v>2060000</v>
      </c>
      <c r="D23" s="44">
        <v>5.2009999999999996</v>
      </c>
      <c r="E23" s="85">
        <v>5.2009999999999996</v>
      </c>
    </row>
    <row r="24" spans="1:14" ht="13.5" thickBot="1" x14ac:dyDescent="0.25">
      <c r="A24" s="84" t="s">
        <v>156</v>
      </c>
      <c r="B24" s="43">
        <v>10550000</v>
      </c>
      <c r="C24" s="43">
        <v>2457000</v>
      </c>
      <c r="D24" s="44">
        <v>4.2930000000000001</v>
      </c>
      <c r="E24" s="85">
        <v>4.2930000000000001</v>
      </c>
      <c r="F24" s="87" t="s">
        <v>59</v>
      </c>
      <c r="G24" s="79">
        <v>0.45</v>
      </c>
    </row>
    <row r="25" spans="1:14" x14ac:dyDescent="0.2">
      <c r="A25" s="84" t="s">
        <v>79</v>
      </c>
      <c r="B25" s="48">
        <v>0</v>
      </c>
      <c r="C25" s="43">
        <v>2285000</v>
      </c>
      <c r="D25" s="44">
        <v>0</v>
      </c>
      <c r="E25" s="85"/>
    </row>
    <row r="26" spans="1:14" ht="13.5" thickBot="1" x14ac:dyDescent="0.25">
      <c r="A26" s="91" t="s">
        <v>80</v>
      </c>
      <c r="B26" s="49">
        <v>0</v>
      </c>
      <c r="C26" s="45">
        <v>2716000</v>
      </c>
      <c r="D26" s="46">
        <v>0</v>
      </c>
      <c r="E26" s="92">
        <v>0</v>
      </c>
    </row>
    <row r="27" spans="1:14" x14ac:dyDescent="0.2">
      <c r="N27" s="50"/>
    </row>
    <row r="28" spans="1:14" x14ac:dyDescent="0.2">
      <c r="N28" s="50"/>
    </row>
    <row r="59" spans="2:14" x14ac:dyDescent="0.2">
      <c r="B59" s="22"/>
      <c r="C59" s="22"/>
      <c r="D59" s="22"/>
      <c r="F59" s="93"/>
      <c r="L59" s="22"/>
      <c r="M59" s="22"/>
      <c r="N59" s="22"/>
    </row>
    <row r="60" spans="2:14" x14ac:dyDescent="0.2">
      <c r="B60" s="22"/>
      <c r="C60" s="22"/>
      <c r="D60" s="22"/>
      <c r="F60" s="93"/>
      <c r="L60" s="22"/>
      <c r="M60" s="22"/>
      <c r="N60" s="22"/>
    </row>
    <row r="61" spans="2:14" x14ac:dyDescent="0.2">
      <c r="B61" s="22"/>
      <c r="C61" s="22"/>
      <c r="D61" s="22"/>
      <c r="F61" s="93"/>
      <c r="L61" s="22"/>
      <c r="M61" s="22"/>
      <c r="N61" s="22"/>
    </row>
    <row r="62" spans="2:14" x14ac:dyDescent="0.2">
      <c r="B62" s="22"/>
      <c r="C62" s="22"/>
      <c r="D62" s="22"/>
      <c r="F62" s="93"/>
      <c r="L62" s="22"/>
      <c r="M62" s="22"/>
      <c r="N62" s="22"/>
    </row>
    <row r="63" spans="2:14" x14ac:dyDescent="0.2">
      <c r="B63" s="22"/>
      <c r="C63" s="22"/>
      <c r="D63" s="22"/>
      <c r="F63" s="93"/>
      <c r="L63" s="22"/>
      <c r="M63" s="22"/>
      <c r="N63" s="22"/>
    </row>
    <row r="64" spans="2:14" x14ac:dyDescent="0.2">
      <c r="B64" s="22"/>
      <c r="C64" s="22"/>
      <c r="D64" s="22"/>
      <c r="F64" s="93"/>
      <c r="L64" s="22"/>
      <c r="M64" s="22"/>
      <c r="N64" s="22"/>
    </row>
    <row r="65" spans="2:14" x14ac:dyDescent="0.2">
      <c r="B65" s="22"/>
      <c r="C65" s="22"/>
      <c r="D65" s="22"/>
      <c r="F65" s="93"/>
      <c r="L65" s="22"/>
      <c r="M65" s="22"/>
      <c r="N65" s="22"/>
    </row>
    <row r="66" spans="2:14" x14ac:dyDescent="0.2">
      <c r="B66" s="22"/>
      <c r="C66" s="22"/>
      <c r="D66" s="22"/>
      <c r="F66" s="93"/>
      <c r="L66" s="22"/>
      <c r="M66" s="22"/>
      <c r="N66" s="2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activeCell="I19" sqref="I19"/>
    </sheetView>
  </sheetViews>
  <sheetFormatPr defaultColWidth="9.140625" defaultRowHeight="12.75" x14ac:dyDescent="0.2"/>
  <cols>
    <col min="1" max="1" width="56.85546875" style="22" bestFit="1" customWidth="1"/>
    <col min="2" max="2" width="20" style="33" customWidth="1"/>
    <col min="3" max="3" width="13.7109375" style="33" customWidth="1"/>
    <col min="4" max="4" width="15.7109375" style="34" customWidth="1"/>
    <col min="5" max="5" width="11.42578125" style="22" customWidth="1"/>
    <col min="6" max="6" width="23.28515625" style="22" customWidth="1"/>
    <col min="7" max="7" width="16.85546875" style="22" customWidth="1"/>
    <col min="8" max="8" width="20.140625" style="22" bestFit="1" customWidth="1"/>
    <col min="9" max="9" width="17.5703125" style="22" bestFit="1" customWidth="1"/>
    <col min="10" max="10" width="7.28515625" style="22" customWidth="1"/>
    <col min="11" max="11" width="8.28515625" style="22" customWidth="1"/>
    <col min="12" max="12" width="11.85546875" style="33" customWidth="1"/>
    <col min="13" max="13" width="9.85546875" style="33" bestFit="1" customWidth="1"/>
    <col min="14" max="14" width="11.7109375" style="35" bestFit="1" customWidth="1"/>
    <col min="15" max="16384" width="9.140625" style="22"/>
  </cols>
  <sheetData>
    <row r="1" spans="1:14" x14ac:dyDescent="0.2">
      <c r="A1" s="22" t="s">
        <v>31</v>
      </c>
      <c r="B1" s="33" t="s">
        <v>87</v>
      </c>
    </row>
    <row r="3" spans="1:14" ht="13.5" thickBot="1" x14ac:dyDescent="0.25">
      <c r="A3" s="74" t="s">
        <v>32</v>
      </c>
      <c r="B3" s="74" t="s">
        <v>61</v>
      </c>
      <c r="C3" s="36" t="s">
        <v>43</v>
      </c>
      <c r="D3" s="36" t="s">
        <v>45</v>
      </c>
      <c r="E3" s="38" t="s">
        <v>46</v>
      </c>
      <c r="L3" s="22"/>
      <c r="M3" s="22"/>
      <c r="N3" s="22"/>
    </row>
    <row r="4" spans="1:14" x14ac:dyDescent="0.2">
      <c r="A4" s="51" t="s">
        <v>117</v>
      </c>
      <c r="B4" s="22" t="s">
        <v>170</v>
      </c>
      <c r="C4" s="94">
        <v>3700000</v>
      </c>
      <c r="D4" s="94">
        <v>881500</v>
      </c>
      <c r="E4" s="95">
        <v>4.1970000000000001</v>
      </c>
      <c r="L4" s="22"/>
      <c r="M4" s="22"/>
      <c r="N4" s="22"/>
    </row>
    <row r="5" spans="1:14" x14ac:dyDescent="0.2">
      <c r="A5" s="51" t="s">
        <v>118</v>
      </c>
      <c r="B5" s="22" t="s">
        <v>170</v>
      </c>
      <c r="C5" s="94">
        <v>2466000</v>
      </c>
      <c r="D5" s="94">
        <v>713200</v>
      </c>
      <c r="E5" s="95">
        <v>3.4569999999999999</v>
      </c>
      <c r="L5" s="22"/>
      <c r="M5" s="22"/>
      <c r="N5" s="22"/>
    </row>
    <row r="6" spans="1:14" x14ac:dyDescent="0.2">
      <c r="A6" s="51" t="s">
        <v>119</v>
      </c>
      <c r="B6" s="22" t="s">
        <v>170</v>
      </c>
      <c r="C6" s="94">
        <v>3751000</v>
      </c>
      <c r="D6" s="94">
        <v>668500</v>
      </c>
      <c r="E6" s="95">
        <v>5.6109999999999998</v>
      </c>
      <c r="L6" s="22"/>
      <c r="M6" s="22"/>
      <c r="N6" s="22"/>
    </row>
    <row r="7" spans="1:14" x14ac:dyDescent="0.2">
      <c r="A7" s="51" t="s">
        <v>120</v>
      </c>
      <c r="B7" s="22" t="s">
        <v>170</v>
      </c>
      <c r="C7" s="94">
        <v>3061000</v>
      </c>
      <c r="D7" s="94">
        <v>767700</v>
      </c>
      <c r="E7" s="95">
        <v>3.988</v>
      </c>
      <c r="L7" s="22"/>
      <c r="M7" s="22"/>
      <c r="N7" s="22"/>
    </row>
    <row r="8" spans="1:14" x14ac:dyDescent="0.2">
      <c r="A8" s="51" t="s">
        <v>113</v>
      </c>
      <c r="B8" s="22" t="s">
        <v>170</v>
      </c>
      <c r="C8" s="94">
        <v>3446000</v>
      </c>
      <c r="D8" s="94">
        <v>854500</v>
      </c>
      <c r="E8" s="95">
        <v>4.032</v>
      </c>
      <c r="L8" s="22"/>
      <c r="M8" s="22"/>
      <c r="N8" s="22"/>
    </row>
    <row r="9" spans="1:14" x14ac:dyDescent="0.2">
      <c r="A9" s="51" t="s">
        <v>114</v>
      </c>
      <c r="B9" s="22" t="s">
        <v>170</v>
      </c>
      <c r="C9" s="94">
        <v>3649000</v>
      </c>
      <c r="D9" s="94">
        <v>852400</v>
      </c>
      <c r="E9" s="95">
        <v>4.28</v>
      </c>
      <c r="L9" s="22"/>
      <c r="M9" s="22"/>
      <c r="N9" s="22"/>
    </row>
    <row r="10" spans="1:14" x14ac:dyDescent="0.2">
      <c r="A10" s="51" t="s">
        <v>115</v>
      </c>
      <c r="B10" s="22" t="s">
        <v>170</v>
      </c>
      <c r="C10" s="94">
        <v>2893000</v>
      </c>
      <c r="D10" s="94">
        <v>701400</v>
      </c>
      <c r="E10" s="95">
        <v>4.125</v>
      </c>
      <c r="L10" s="22"/>
      <c r="M10" s="22"/>
      <c r="N10" s="22"/>
    </row>
    <row r="11" spans="1:14" x14ac:dyDescent="0.2">
      <c r="A11" s="51" t="s">
        <v>116</v>
      </c>
      <c r="B11" s="22" t="s">
        <v>170</v>
      </c>
      <c r="C11" s="94">
        <v>3617000</v>
      </c>
      <c r="D11" s="94">
        <v>856300</v>
      </c>
      <c r="E11" s="95">
        <v>4.2240000000000002</v>
      </c>
      <c r="L11" s="22"/>
      <c r="M11" s="22"/>
      <c r="N11" s="22"/>
    </row>
    <row r="12" spans="1:14" x14ac:dyDescent="0.2">
      <c r="A12" s="51" t="s">
        <v>82</v>
      </c>
      <c r="B12" s="22" t="s">
        <v>170</v>
      </c>
      <c r="C12" s="96">
        <v>0</v>
      </c>
      <c r="D12" s="94">
        <v>356200</v>
      </c>
      <c r="E12" s="95">
        <v>0</v>
      </c>
      <c r="L12" s="22"/>
      <c r="M12" s="22"/>
      <c r="N12" s="22"/>
    </row>
    <row r="13" spans="1:14" x14ac:dyDescent="0.2">
      <c r="A13" s="51" t="s">
        <v>83</v>
      </c>
      <c r="B13" s="22" t="s">
        <v>170</v>
      </c>
      <c r="C13" s="96">
        <v>0</v>
      </c>
      <c r="D13" s="94">
        <v>418000</v>
      </c>
      <c r="E13" s="95">
        <v>0</v>
      </c>
      <c r="L13" s="22"/>
      <c r="M13" s="22"/>
      <c r="N13" s="22"/>
    </row>
    <row r="15" spans="1:14" ht="13.5" thickBot="1" x14ac:dyDescent="0.25"/>
    <row r="16" spans="1:14" ht="13.5" thickBot="1" x14ac:dyDescent="0.25">
      <c r="A16" s="77" t="s">
        <v>32</v>
      </c>
      <c r="B16" s="39" t="s">
        <v>43</v>
      </c>
      <c r="C16" s="39" t="s">
        <v>45</v>
      </c>
      <c r="D16" s="40" t="s">
        <v>46</v>
      </c>
      <c r="E16" s="78" t="s">
        <v>55</v>
      </c>
      <c r="F16" s="78" t="s">
        <v>56</v>
      </c>
      <c r="G16" s="79" t="s">
        <v>57</v>
      </c>
    </row>
    <row r="17" spans="1:14" ht="13.5" thickBot="1" x14ac:dyDescent="0.25">
      <c r="A17" s="80" t="s">
        <v>117</v>
      </c>
      <c r="B17" s="41">
        <v>3700000</v>
      </c>
      <c r="C17" s="41">
        <v>881500</v>
      </c>
      <c r="D17" s="42">
        <v>4.1970000000000001</v>
      </c>
      <c r="E17" s="85">
        <v>4.1970000000000001</v>
      </c>
      <c r="F17" s="82">
        <v>1.0697544642857142</v>
      </c>
      <c r="G17" s="83">
        <v>1.1550099206349203</v>
      </c>
    </row>
    <row r="18" spans="1:14" ht="13.5" thickBot="1" x14ac:dyDescent="0.25">
      <c r="A18" s="84" t="s">
        <v>118</v>
      </c>
      <c r="B18" s="43">
        <v>2466000</v>
      </c>
      <c r="C18" s="43">
        <v>713200</v>
      </c>
      <c r="D18" s="44">
        <v>3.4569999999999999</v>
      </c>
      <c r="E18" s="85">
        <v>3.4569999999999999</v>
      </c>
      <c r="F18" s="82">
        <v>1.0077686915887849</v>
      </c>
      <c r="G18" s="83">
        <v>1.0172637590861886</v>
      </c>
    </row>
    <row r="19" spans="1:14" ht="13.5" thickBot="1" x14ac:dyDescent="0.25">
      <c r="A19" s="84" t="s">
        <v>119</v>
      </c>
      <c r="B19" s="43">
        <v>3751000</v>
      </c>
      <c r="C19" s="43">
        <v>668500</v>
      </c>
      <c r="D19" s="44">
        <v>5.6109999999999998</v>
      </c>
      <c r="E19" s="85">
        <v>5.6109999999999998</v>
      </c>
      <c r="F19" s="82">
        <v>1.0456363636363637</v>
      </c>
      <c r="G19" s="83">
        <v>1.1014141414141416</v>
      </c>
    </row>
    <row r="20" spans="1:14" ht="13.5" thickBot="1" x14ac:dyDescent="0.25">
      <c r="A20" s="84" t="s">
        <v>120</v>
      </c>
      <c r="B20" s="43">
        <v>3061000</v>
      </c>
      <c r="C20" s="43">
        <v>767700</v>
      </c>
      <c r="D20" s="44">
        <v>3.988</v>
      </c>
      <c r="E20" s="85">
        <v>3.988</v>
      </c>
      <c r="F20" s="82">
        <v>1.0211292613636362</v>
      </c>
      <c r="G20" s="83">
        <v>1.0469539141414139</v>
      </c>
    </row>
    <row r="21" spans="1:14" ht="13.5" thickBot="1" x14ac:dyDescent="0.25">
      <c r="A21" s="84" t="s">
        <v>113</v>
      </c>
      <c r="B21" s="43">
        <v>3446000</v>
      </c>
      <c r="C21" s="43">
        <v>854500</v>
      </c>
      <c r="D21" s="44">
        <v>4.032</v>
      </c>
      <c r="E21" s="85">
        <v>4.032</v>
      </c>
      <c r="F21" s="87" t="s">
        <v>58</v>
      </c>
      <c r="G21" s="88" t="s">
        <v>58</v>
      </c>
    </row>
    <row r="22" spans="1:14" ht="13.5" thickBot="1" x14ac:dyDescent="0.25">
      <c r="A22" s="84" t="s">
        <v>114</v>
      </c>
      <c r="B22" s="43">
        <v>3649000</v>
      </c>
      <c r="C22" s="43">
        <v>852400</v>
      </c>
      <c r="D22" s="44">
        <v>4.28</v>
      </c>
      <c r="E22" s="85">
        <v>4.28</v>
      </c>
      <c r="F22" s="89">
        <v>1.0360721952186247</v>
      </c>
      <c r="G22" s="89">
        <v>1.0801604338191662</v>
      </c>
    </row>
    <row r="23" spans="1:14" ht="13.5" thickBot="1" x14ac:dyDescent="0.25">
      <c r="A23" s="84" t="s">
        <v>115</v>
      </c>
      <c r="B23" s="43">
        <v>2893000</v>
      </c>
      <c r="C23" s="43">
        <v>701400</v>
      </c>
      <c r="D23" s="44">
        <v>4.125</v>
      </c>
      <c r="E23" s="85">
        <v>4.125</v>
      </c>
    </row>
    <row r="24" spans="1:14" ht="13.5" thickBot="1" x14ac:dyDescent="0.25">
      <c r="A24" s="84" t="s">
        <v>116</v>
      </c>
      <c r="B24" s="43">
        <v>3617000</v>
      </c>
      <c r="C24" s="43">
        <v>856300</v>
      </c>
      <c r="D24" s="44">
        <v>4.2240000000000002</v>
      </c>
      <c r="E24" s="85">
        <v>4.2240000000000002</v>
      </c>
      <c r="F24" s="87" t="s">
        <v>59</v>
      </c>
      <c r="G24" s="79">
        <v>0.45</v>
      </c>
    </row>
    <row r="25" spans="1:14" x14ac:dyDescent="0.2">
      <c r="A25" s="84" t="s">
        <v>82</v>
      </c>
      <c r="B25" s="48">
        <v>0</v>
      </c>
      <c r="C25" s="43">
        <v>356200</v>
      </c>
      <c r="D25" s="44">
        <v>0</v>
      </c>
      <c r="E25" s="85"/>
    </row>
    <row r="26" spans="1:14" ht="13.5" thickBot="1" x14ac:dyDescent="0.25">
      <c r="A26" s="91" t="s">
        <v>83</v>
      </c>
      <c r="B26" s="49">
        <v>0</v>
      </c>
      <c r="C26" s="45">
        <v>418000</v>
      </c>
      <c r="D26" s="46">
        <v>0</v>
      </c>
      <c r="E26" s="92">
        <v>0</v>
      </c>
    </row>
    <row r="27" spans="1:14" x14ac:dyDescent="0.2">
      <c r="N27" s="50"/>
    </row>
    <row r="28" spans="1:14" x14ac:dyDescent="0.2">
      <c r="N28" s="50"/>
    </row>
    <row r="59" spans="2:14" x14ac:dyDescent="0.2">
      <c r="B59" s="22"/>
      <c r="C59" s="22"/>
      <c r="D59" s="22"/>
      <c r="F59" s="93"/>
      <c r="L59" s="22"/>
      <c r="M59" s="22"/>
      <c r="N59" s="22"/>
    </row>
    <row r="60" spans="2:14" x14ac:dyDescent="0.2">
      <c r="B60" s="22"/>
      <c r="C60" s="22"/>
      <c r="D60" s="22"/>
      <c r="F60" s="93"/>
      <c r="L60" s="22"/>
      <c r="M60" s="22"/>
      <c r="N60" s="22"/>
    </row>
    <row r="61" spans="2:14" x14ac:dyDescent="0.2">
      <c r="B61" s="22"/>
      <c r="C61" s="22"/>
      <c r="D61" s="22"/>
      <c r="F61" s="93"/>
      <c r="L61" s="22"/>
      <c r="M61" s="22"/>
      <c r="N61" s="22"/>
    </row>
    <row r="62" spans="2:14" x14ac:dyDescent="0.2">
      <c r="B62" s="22"/>
      <c r="C62" s="22"/>
      <c r="D62" s="22"/>
      <c r="F62" s="93"/>
      <c r="L62" s="22"/>
      <c r="M62" s="22"/>
      <c r="N62" s="22"/>
    </row>
    <row r="63" spans="2:14" x14ac:dyDescent="0.2">
      <c r="B63" s="22"/>
      <c r="C63" s="22"/>
      <c r="D63" s="22"/>
      <c r="F63" s="93"/>
      <c r="L63" s="22"/>
      <c r="M63" s="22"/>
      <c r="N63" s="22"/>
    </row>
    <row r="64" spans="2:14" x14ac:dyDescent="0.2">
      <c r="B64" s="22"/>
      <c r="C64" s="22"/>
      <c r="D64" s="22"/>
      <c r="F64" s="93"/>
      <c r="L64" s="22"/>
      <c r="M64" s="22"/>
      <c r="N64" s="22"/>
    </row>
    <row r="65" spans="2:14" x14ac:dyDescent="0.2">
      <c r="B65" s="22"/>
      <c r="C65" s="22"/>
      <c r="D65" s="22"/>
      <c r="F65" s="93"/>
      <c r="L65" s="22"/>
      <c r="M65" s="22"/>
      <c r="N65" s="22"/>
    </row>
    <row r="66" spans="2:14" x14ac:dyDescent="0.2">
      <c r="B66" s="22"/>
      <c r="C66" s="22"/>
      <c r="D66" s="22"/>
      <c r="F66" s="93"/>
      <c r="L66" s="22"/>
      <c r="M66" s="22"/>
      <c r="N66" s="2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activeCell="F30" sqref="F30"/>
    </sheetView>
  </sheetViews>
  <sheetFormatPr defaultColWidth="9.140625" defaultRowHeight="12.75" x14ac:dyDescent="0.2"/>
  <cols>
    <col min="1" max="1" width="56.85546875" style="22" bestFit="1" customWidth="1"/>
    <col min="2" max="2" width="20" style="33" customWidth="1"/>
    <col min="3" max="3" width="13.7109375" style="33" customWidth="1"/>
    <col min="4" max="4" width="15.7109375" style="34" customWidth="1"/>
    <col min="5" max="5" width="11.42578125" style="22" customWidth="1"/>
    <col min="6" max="6" width="23.28515625" style="22" customWidth="1"/>
    <col min="7" max="7" width="16.85546875" style="22" customWidth="1"/>
    <col min="8" max="8" width="20.140625" style="22" bestFit="1" customWidth="1"/>
    <col min="9" max="9" width="17.5703125" style="22" bestFit="1" customWidth="1"/>
    <col min="10" max="10" width="7.28515625" style="22" customWidth="1"/>
    <col min="11" max="11" width="8.28515625" style="22" customWidth="1"/>
    <col min="12" max="12" width="11.85546875" style="33" customWidth="1"/>
    <col min="13" max="13" width="9.85546875" style="33" bestFit="1" customWidth="1"/>
    <col min="14" max="14" width="11.7109375" style="35" bestFit="1" customWidth="1"/>
    <col min="15" max="16384" width="9.140625" style="22"/>
  </cols>
  <sheetData>
    <row r="1" spans="1:14" x14ac:dyDescent="0.2">
      <c r="A1" s="22" t="s">
        <v>31</v>
      </c>
      <c r="B1" s="33" t="s">
        <v>88</v>
      </c>
    </row>
    <row r="3" spans="1:14" ht="13.5" thickBot="1" x14ac:dyDescent="0.25">
      <c r="A3" s="74" t="s">
        <v>32</v>
      </c>
      <c r="B3" s="74" t="s">
        <v>61</v>
      </c>
      <c r="C3" s="36" t="s">
        <v>43</v>
      </c>
      <c r="D3" s="36" t="s">
        <v>45</v>
      </c>
      <c r="E3" s="38" t="s">
        <v>46</v>
      </c>
      <c r="L3" s="22"/>
      <c r="M3" s="22"/>
      <c r="N3" s="22"/>
    </row>
    <row r="4" spans="1:14" x14ac:dyDescent="0.2">
      <c r="A4" s="51" t="s">
        <v>125</v>
      </c>
      <c r="B4" s="22" t="s">
        <v>171</v>
      </c>
      <c r="C4" s="94">
        <v>297300</v>
      </c>
      <c r="D4" s="94">
        <v>839000</v>
      </c>
      <c r="E4" s="95">
        <v>0.35439999999999999</v>
      </c>
      <c r="L4" s="22"/>
      <c r="M4" s="22"/>
      <c r="N4" s="22"/>
    </row>
    <row r="5" spans="1:14" x14ac:dyDescent="0.2">
      <c r="A5" s="51" t="s">
        <v>126</v>
      </c>
      <c r="B5" s="22" t="s">
        <v>171</v>
      </c>
      <c r="C5" s="94">
        <v>279600</v>
      </c>
      <c r="D5" s="94">
        <v>933800</v>
      </c>
      <c r="E5" s="95">
        <v>0.29949999999999999</v>
      </c>
      <c r="L5" s="22"/>
      <c r="M5" s="22"/>
      <c r="N5" s="22"/>
    </row>
    <row r="6" spans="1:14" x14ac:dyDescent="0.2">
      <c r="A6" s="51" t="s">
        <v>127</v>
      </c>
      <c r="B6" s="22" t="s">
        <v>171</v>
      </c>
      <c r="C6" s="94">
        <v>364600</v>
      </c>
      <c r="D6" s="94">
        <v>937500</v>
      </c>
      <c r="E6" s="95">
        <v>0.38890000000000002</v>
      </c>
      <c r="L6" s="22"/>
      <c r="M6" s="22"/>
      <c r="N6" s="22"/>
    </row>
    <row r="7" spans="1:14" x14ac:dyDescent="0.2">
      <c r="A7" s="51" t="s">
        <v>128</v>
      </c>
      <c r="B7" s="22" t="s">
        <v>171</v>
      </c>
      <c r="C7" s="94">
        <v>290400</v>
      </c>
      <c r="D7" s="94">
        <v>888700</v>
      </c>
      <c r="E7" s="95">
        <v>0.32679999999999998</v>
      </c>
      <c r="L7" s="22"/>
      <c r="M7" s="22"/>
      <c r="N7" s="22"/>
    </row>
    <row r="8" spans="1:14" x14ac:dyDescent="0.2">
      <c r="A8" s="51" t="s">
        <v>121</v>
      </c>
      <c r="B8" s="22" t="s">
        <v>171</v>
      </c>
      <c r="C8" s="94">
        <v>331000</v>
      </c>
      <c r="D8" s="94">
        <v>964500</v>
      </c>
      <c r="E8" s="95">
        <v>0.34320000000000001</v>
      </c>
      <c r="L8" s="22"/>
      <c r="M8" s="22"/>
      <c r="N8" s="22"/>
    </row>
    <row r="9" spans="1:14" x14ac:dyDescent="0.2">
      <c r="A9" s="51" t="s">
        <v>122</v>
      </c>
      <c r="B9" s="22" t="s">
        <v>171</v>
      </c>
      <c r="C9" s="94">
        <v>158500</v>
      </c>
      <c r="D9" s="94">
        <v>891200</v>
      </c>
      <c r="E9" s="95">
        <v>0.1779</v>
      </c>
      <c r="L9" s="22"/>
      <c r="M9" s="22"/>
      <c r="N9" s="22"/>
    </row>
    <row r="10" spans="1:14" x14ac:dyDescent="0.2">
      <c r="A10" s="51" t="s">
        <v>123</v>
      </c>
      <c r="B10" s="22" t="s">
        <v>171</v>
      </c>
      <c r="C10" s="94">
        <v>208100</v>
      </c>
      <c r="D10" s="94">
        <v>709500</v>
      </c>
      <c r="E10" s="95">
        <v>0.29330000000000001</v>
      </c>
      <c r="L10" s="22"/>
      <c r="M10" s="22"/>
      <c r="N10" s="22"/>
    </row>
    <row r="11" spans="1:14" x14ac:dyDescent="0.2">
      <c r="A11" s="51" t="s">
        <v>124</v>
      </c>
      <c r="B11" s="22" t="s">
        <v>171</v>
      </c>
      <c r="C11" s="94">
        <v>183800</v>
      </c>
      <c r="D11" s="94">
        <v>829800</v>
      </c>
      <c r="E11" s="95">
        <v>0.2215</v>
      </c>
      <c r="L11" s="22"/>
      <c r="M11" s="22"/>
      <c r="N11" s="22"/>
    </row>
    <row r="12" spans="1:14" x14ac:dyDescent="0.2">
      <c r="A12" s="51" t="s">
        <v>82</v>
      </c>
      <c r="B12" s="22" t="s">
        <v>171</v>
      </c>
      <c r="C12" s="96">
        <v>0</v>
      </c>
      <c r="D12" s="94">
        <v>356200</v>
      </c>
      <c r="E12" s="95">
        <v>0</v>
      </c>
      <c r="L12" s="22"/>
      <c r="M12" s="22"/>
      <c r="N12" s="22"/>
    </row>
    <row r="13" spans="1:14" x14ac:dyDescent="0.2">
      <c r="A13" s="51" t="s">
        <v>83</v>
      </c>
      <c r="B13" s="22" t="s">
        <v>171</v>
      </c>
      <c r="C13" s="96">
        <v>0</v>
      </c>
      <c r="D13" s="94">
        <v>418000</v>
      </c>
      <c r="E13" s="95">
        <v>0</v>
      </c>
      <c r="L13" s="22"/>
      <c r="M13" s="22"/>
      <c r="N13" s="22"/>
    </row>
    <row r="15" spans="1:14" ht="13.5" thickBot="1" x14ac:dyDescent="0.25"/>
    <row r="16" spans="1:14" ht="13.5" thickBot="1" x14ac:dyDescent="0.25">
      <c r="A16" s="77" t="str">
        <f>A3</f>
        <v>SampleName</v>
      </c>
      <c r="B16" s="39" t="str">
        <f t="shared" ref="B16:D26" si="0">C3</f>
        <v>Area</v>
      </c>
      <c r="C16" s="39" t="str">
        <f t="shared" si="0"/>
        <v>ISTD Area</v>
      </c>
      <c r="D16" s="40" t="str">
        <f t="shared" si="0"/>
        <v>ISTDResponseRatio</v>
      </c>
      <c r="E16" s="78" t="s">
        <v>55</v>
      </c>
      <c r="F16" s="78" t="s">
        <v>56</v>
      </c>
      <c r="G16" s="79" t="s">
        <v>57</v>
      </c>
    </row>
    <row r="17" spans="1:14" ht="13.5" thickBot="1" x14ac:dyDescent="0.25">
      <c r="A17" s="80" t="str">
        <f t="shared" ref="A17:A26" si="1">A4</f>
        <v xml:space="preserve">DTXSID0025654_Human_Ref Plasma__1_____XP1-A10_Inj EPA_5uM_012021_297  </v>
      </c>
      <c r="B17" s="41">
        <f t="shared" si="0"/>
        <v>297300</v>
      </c>
      <c r="C17" s="41">
        <f t="shared" si="0"/>
        <v>839000</v>
      </c>
      <c r="D17" s="42">
        <f t="shared" si="0"/>
        <v>0.35439999999999999</v>
      </c>
      <c r="E17" s="85">
        <f t="shared" ref="E17:E24" si="2">D17-$E$26</f>
        <v>0.35439999999999999</v>
      </c>
      <c r="F17" s="82">
        <f t="shared" ref="F17:F20" si="3">AVERAGE($E$17:$E$20)/E21</f>
        <v>0.99766899766899764</v>
      </c>
      <c r="G17" s="83">
        <f t="shared" ref="G17:G20" si="4">(F17-1+$G$24)/$G$24</f>
        <v>0.99481999481999472</v>
      </c>
    </row>
    <row r="18" spans="1:14" ht="13.5" thickBot="1" x14ac:dyDescent="0.25">
      <c r="A18" s="84" t="str">
        <f t="shared" si="1"/>
        <v xml:space="preserve">DTXSID0025654_Human_Ref Plasma__2_____XP1-B10_Inj EPA_5uM_012021_298  </v>
      </c>
      <c r="B18" s="43">
        <f t="shared" si="0"/>
        <v>279600</v>
      </c>
      <c r="C18" s="43">
        <f t="shared" si="0"/>
        <v>933800</v>
      </c>
      <c r="D18" s="44">
        <f t="shared" si="0"/>
        <v>0.29949999999999999</v>
      </c>
      <c r="E18" s="85">
        <f t="shared" si="2"/>
        <v>0.29949999999999999</v>
      </c>
      <c r="F18" s="82">
        <f t="shared" si="3"/>
        <v>1.9246767847105113</v>
      </c>
      <c r="G18" s="83">
        <f t="shared" si="4"/>
        <v>3.0548372993566915</v>
      </c>
    </row>
    <row r="19" spans="1:14" ht="13.5" thickBot="1" x14ac:dyDescent="0.25">
      <c r="A19" s="84" t="str">
        <f t="shared" si="1"/>
        <v xml:space="preserve">DTXSID0025654_Human_Ref Plasma__3_____XP1-A6_Inj EPA_5uM_012021_299  </v>
      </c>
      <c r="B19" s="43">
        <f t="shared" si="0"/>
        <v>364600</v>
      </c>
      <c r="C19" s="43">
        <f t="shared" si="0"/>
        <v>937500</v>
      </c>
      <c r="D19" s="44">
        <f t="shared" si="0"/>
        <v>0.38890000000000002</v>
      </c>
      <c r="E19" s="85">
        <f t="shared" si="2"/>
        <v>0.38890000000000002</v>
      </c>
      <c r="F19" s="82">
        <f t="shared" si="3"/>
        <v>1.1674053869757925</v>
      </c>
      <c r="G19" s="83">
        <f t="shared" si="4"/>
        <v>1.3720119710573166</v>
      </c>
    </row>
    <row r="20" spans="1:14" ht="13.5" thickBot="1" x14ac:dyDescent="0.25">
      <c r="A20" s="84" t="str">
        <f t="shared" si="1"/>
        <v xml:space="preserve">DTXSID0025654_Human_Ref Plasma__4_____XP1F15_Inj EPA_5uM_012021_300  </v>
      </c>
      <c r="B20" s="43">
        <f t="shared" si="0"/>
        <v>290400</v>
      </c>
      <c r="C20" s="43">
        <f t="shared" si="0"/>
        <v>888700</v>
      </c>
      <c r="D20" s="44">
        <f t="shared" si="0"/>
        <v>0.32679999999999998</v>
      </c>
      <c r="E20" s="85">
        <f t="shared" si="2"/>
        <v>0.32679999999999998</v>
      </c>
      <c r="F20" s="82">
        <f t="shared" si="3"/>
        <v>1.545823927765237</v>
      </c>
      <c r="G20" s="83">
        <f t="shared" si="4"/>
        <v>2.2129420617005264</v>
      </c>
    </row>
    <row r="21" spans="1:14" ht="13.5" thickBot="1" x14ac:dyDescent="0.25">
      <c r="A21" s="84" t="str">
        <f t="shared" si="1"/>
        <v xml:space="preserve">DTXSID0025654_Human_Plasma__1_____XP1-A10_Inj EPA_5uM_012021_292  </v>
      </c>
      <c r="B21" s="43">
        <f t="shared" si="0"/>
        <v>331000</v>
      </c>
      <c r="C21" s="43">
        <f t="shared" si="0"/>
        <v>964500</v>
      </c>
      <c r="D21" s="44">
        <f t="shared" si="0"/>
        <v>0.34320000000000001</v>
      </c>
      <c r="E21" s="85">
        <f t="shared" si="2"/>
        <v>0.34320000000000001</v>
      </c>
      <c r="F21" s="87" t="s">
        <v>58</v>
      </c>
      <c r="G21" s="88" t="s">
        <v>58</v>
      </c>
    </row>
    <row r="22" spans="1:14" ht="13.5" thickBot="1" x14ac:dyDescent="0.25">
      <c r="A22" s="84" t="str">
        <f t="shared" si="1"/>
        <v xml:space="preserve">DTXSID0025654_Human_Plasma__2_____XP1-B10_Inj EPA_5uM_012021_293  </v>
      </c>
      <c r="B22" s="43">
        <f t="shared" si="0"/>
        <v>158500</v>
      </c>
      <c r="C22" s="43">
        <f t="shared" si="0"/>
        <v>891200</v>
      </c>
      <c r="D22" s="44">
        <f t="shared" si="0"/>
        <v>0.1779</v>
      </c>
      <c r="E22" s="85">
        <f t="shared" si="2"/>
        <v>0.1779</v>
      </c>
      <c r="F22" s="89">
        <f>AVERAGE(F17:F20)</f>
        <v>1.4088937742801346</v>
      </c>
      <c r="G22" s="89">
        <f>AVERAGE(G17:G20)</f>
        <v>1.9086528317336324</v>
      </c>
    </row>
    <row r="23" spans="1:14" ht="13.5" thickBot="1" x14ac:dyDescent="0.25">
      <c r="A23" s="84" t="str">
        <f t="shared" si="1"/>
        <v xml:space="preserve">DTXSID0025654_Human_Plasma__3_____XP1-A6_Inj EPA_5uM_012021_294  </v>
      </c>
      <c r="B23" s="43">
        <f t="shared" si="0"/>
        <v>208100</v>
      </c>
      <c r="C23" s="43">
        <f t="shared" si="0"/>
        <v>709500</v>
      </c>
      <c r="D23" s="44">
        <f t="shared" si="0"/>
        <v>0.29330000000000001</v>
      </c>
      <c r="E23" s="85">
        <f t="shared" si="2"/>
        <v>0.29330000000000001</v>
      </c>
    </row>
    <row r="24" spans="1:14" ht="13.5" thickBot="1" x14ac:dyDescent="0.25">
      <c r="A24" s="84" t="str">
        <f t="shared" si="1"/>
        <v xml:space="preserve">DTXSID0025654_Human_Plasma__4_____XP1F15_Inj EPA_5uM_012021_295  </v>
      </c>
      <c r="B24" s="43">
        <f t="shared" si="0"/>
        <v>183800</v>
      </c>
      <c r="C24" s="43">
        <f t="shared" si="0"/>
        <v>829800</v>
      </c>
      <c r="D24" s="44">
        <f t="shared" si="0"/>
        <v>0.2215</v>
      </c>
      <c r="E24" s="85">
        <f t="shared" si="2"/>
        <v>0.2215</v>
      </c>
      <c r="F24" s="87" t="s">
        <v>59</v>
      </c>
      <c r="G24" s="79">
        <v>0.45</v>
      </c>
    </row>
    <row r="25" spans="1:14" x14ac:dyDescent="0.2">
      <c r="A25" s="84" t="str">
        <f t="shared" si="1"/>
        <v xml:space="preserve">BLANK_Human___1_____X_Inj EPA_5uM_012021_2  </v>
      </c>
      <c r="B25" s="48">
        <f t="shared" si="0"/>
        <v>0</v>
      </c>
      <c r="C25" s="43">
        <f t="shared" si="0"/>
        <v>356200</v>
      </c>
      <c r="D25" s="44">
        <f t="shared" si="0"/>
        <v>0</v>
      </c>
      <c r="E25" s="85"/>
    </row>
    <row r="26" spans="1:14" ht="13.5" thickBot="1" x14ac:dyDescent="0.25">
      <c r="A26" s="91" t="str">
        <f t="shared" si="1"/>
        <v xml:space="preserve">BLANK_Human___2_____X_Inj EPA_5uM_012021_3  </v>
      </c>
      <c r="B26" s="49">
        <f t="shared" si="0"/>
        <v>0</v>
      </c>
      <c r="C26" s="45">
        <f t="shared" si="0"/>
        <v>418000</v>
      </c>
      <c r="D26" s="46">
        <f t="shared" si="0"/>
        <v>0</v>
      </c>
      <c r="E26" s="92">
        <v>0</v>
      </c>
    </row>
    <row r="27" spans="1:14" x14ac:dyDescent="0.2">
      <c r="N27" s="50"/>
    </row>
    <row r="28" spans="1:14" x14ac:dyDescent="0.2">
      <c r="N28" s="50"/>
    </row>
    <row r="59" spans="2:14" x14ac:dyDescent="0.2">
      <c r="B59" s="22"/>
      <c r="C59" s="22"/>
      <c r="D59" s="22"/>
      <c r="F59" s="93"/>
      <c r="L59" s="22"/>
      <c r="M59" s="22"/>
      <c r="N59" s="22"/>
    </row>
    <row r="60" spans="2:14" x14ac:dyDescent="0.2">
      <c r="B60" s="22"/>
      <c r="C60" s="22"/>
      <c r="D60" s="22"/>
      <c r="F60" s="93"/>
      <c r="L60" s="22"/>
      <c r="M60" s="22"/>
      <c r="N60" s="22"/>
    </row>
    <row r="61" spans="2:14" x14ac:dyDescent="0.2">
      <c r="B61" s="22"/>
      <c r="C61" s="22"/>
      <c r="D61" s="22"/>
      <c r="F61" s="93"/>
      <c r="L61" s="22"/>
      <c r="M61" s="22"/>
      <c r="N61" s="22"/>
    </row>
    <row r="62" spans="2:14" x14ac:dyDescent="0.2">
      <c r="B62" s="22"/>
      <c r="C62" s="22"/>
      <c r="D62" s="22"/>
      <c r="F62" s="93"/>
      <c r="L62" s="22"/>
      <c r="M62" s="22"/>
      <c r="N62" s="22"/>
    </row>
    <row r="63" spans="2:14" x14ac:dyDescent="0.2">
      <c r="B63" s="22"/>
      <c r="C63" s="22"/>
      <c r="D63" s="22"/>
      <c r="F63" s="93"/>
      <c r="L63" s="22"/>
      <c r="M63" s="22"/>
      <c r="N63" s="22"/>
    </row>
    <row r="64" spans="2:14" x14ac:dyDescent="0.2">
      <c r="B64" s="22"/>
      <c r="C64" s="22"/>
      <c r="D64" s="22"/>
      <c r="F64" s="93"/>
      <c r="L64" s="22"/>
      <c r="M64" s="22"/>
      <c r="N64" s="22"/>
    </row>
    <row r="65" spans="2:14" x14ac:dyDescent="0.2">
      <c r="B65" s="22"/>
      <c r="C65" s="22"/>
      <c r="D65" s="22"/>
      <c r="F65" s="93"/>
      <c r="L65" s="22"/>
      <c r="M65" s="22"/>
      <c r="N65" s="22"/>
    </row>
    <row r="66" spans="2:14" x14ac:dyDescent="0.2">
      <c r="B66" s="22"/>
      <c r="C66" s="22"/>
      <c r="D66" s="22"/>
      <c r="F66" s="93"/>
      <c r="L66" s="22"/>
      <c r="M66" s="22"/>
      <c r="N66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activeCell="J34" sqref="J34"/>
    </sheetView>
  </sheetViews>
  <sheetFormatPr defaultColWidth="9.140625" defaultRowHeight="12.75" x14ac:dyDescent="0.2"/>
  <cols>
    <col min="1" max="1" width="56.85546875" style="22" bestFit="1" customWidth="1"/>
    <col min="2" max="2" width="20" style="33" customWidth="1"/>
    <col min="3" max="3" width="13.7109375" style="33" customWidth="1"/>
    <col min="4" max="4" width="15.7109375" style="34" customWidth="1"/>
    <col min="5" max="5" width="11.42578125" style="22" customWidth="1"/>
    <col min="6" max="6" width="23.28515625" style="22" customWidth="1"/>
    <col min="7" max="7" width="16.85546875" style="22" customWidth="1"/>
    <col min="8" max="8" width="20.140625" style="22" bestFit="1" customWidth="1"/>
    <col min="9" max="9" width="17.5703125" style="22" bestFit="1" customWidth="1"/>
    <col min="10" max="10" width="7.28515625" style="22" customWidth="1"/>
    <col min="11" max="11" width="8.28515625" style="22" customWidth="1"/>
    <col min="12" max="12" width="11.85546875" style="33" customWidth="1"/>
    <col min="13" max="13" width="9.85546875" style="33" bestFit="1" customWidth="1"/>
    <col min="14" max="14" width="11.7109375" style="35" bestFit="1" customWidth="1"/>
    <col min="15" max="16384" width="9.140625" style="22"/>
  </cols>
  <sheetData>
    <row r="1" spans="1:14" x14ac:dyDescent="0.2">
      <c r="A1" s="22" t="s">
        <v>31</v>
      </c>
      <c r="B1" s="33" t="s">
        <v>88</v>
      </c>
    </row>
    <row r="3" spans="1:14" ht="13.5" thickBot="1" x14ac:dyDescent="0.25">
      <c r="A3" s="74" t="s">
        <v>32</v>
      </c>
      <c r="B3" s="74" t="s">
        <v>61</v>
      </c>
      <c r="C3" s="36" t="s">
        <v>43</v>
      </c>
      <c r="D3" s="36" t="s">
        <v>45</v>
      </c>
      <c r="E3" s="38" t="s">
        <v>46</v>
      </c>
      <c r="L3" s="22"/>
      <c r="M3" s="22"/>
      <c r="N3" s="22"/>
    </row>
    <row r="4" spans="1:14" x14ac:dyDescent="0.2">
      <c r="A4" s="51" t="s">
        <v>165</v>
      </c>
      <c r="B4" s="22" t="s">
        <v>171</v>
      </c>
      <c r="C4" s="94">
        <v>374500</v>
      </c>
      <c r="D4" s="94">
        <v>1932000</v>
      </c>
      <c r="E4" s="95">
        <v>0.1938</v>
      </c>
      <c r="L4" s="22"/>
      <c r="M4" s="22"/>
      <c r="N4" s="22"/>
    </row>
    <row r="5" spans="1:14" x14ac:dyDescent="0.2">
      <c r="A5" s="51" t="s">
        <v>166</v>
      </c>
      <c r="B5" s="22" t="s">
        <v>171</v>
      </c>
      <c r="C5" s="94">
        <v>311200</v>
      </c>
      <c r="D5" s="94">
        <v>1992000</v>
      </c>
      <c r="E5" s="95">
        <v>0.15620000000000001</v>
      </c>
      <c r="L5" s="22"/>
      <c r="M5" s="22"/>
      <c r="N5" s="22"/>
    </row>
    <row r="6" spans="1:14" x14ac:dyDescent="0.2">
      <c r="A6" s="51" t="s">
        <v>167</v>
      </c>
      <c r="B6" s="22" t="s">
        <v>171</v>
      </c>
      <c r="C6" s="94">
        <v>339900</v>
      </c>
      <c r="D6" s="94">
        <v>1879000</v>
      </c>
      <c r="E6" s="95">
        <v>0.18090000000000001</v>
      </c>
      <c r="L6" s="22"/>
      <c r="M6" s="22"/>
      <c r="N6" s="22"/>
    </row>
    <row r="7" spans="1:14" x14ac:dyDescent="0.2">
      <c r="A7" s="51" t="s">
        <v>168</v>
      </c>
      <c r="B7" s="22" t="s">
        <v>171</v>
      </c>
      <c r="C7" s="94">
        <v>358700</v>
      </c>
      <c r="D7" s="94">
        <v>2452000</v>
      </c>
      <c r="E7" s="95">
        <v>0.14630000000000001</v>
      </c>
      <c r="L7" s="22"/>
      <c r="M7" s="22"/>
      <c r="N7" s="22"/>
    </row>
    <row r="8" spans="1:14" x14ac:dyDescent="0.2">
      <c r="A8" s="51" t="s">
        <v>161</v>
      </c>
      <c r="B8" s="22" t="s">
        <v>171</v>
      </c>
      <c r="C8" s="94">
        <v>259300</v>
      </c>
      <c r="D8" s="94">
        <v>2332000</v>
      </c>
      <c r="E8" s="95">
        <v>0.11119999999999999</v>
      </c>
      <c r="L8" s="22"/>
      <c r="M8" s="22"/>
      <c r="N8" s="22"/>
    </row>
    <row r="9" spans="1:14" x14ac:dyDescent="0.2">
      <c r="A9" s="51" t="s">
        <v>162</v>
      </c>
      <c r="B9" s="22" t="s">
        <v>171</v>
      </c>
      <c r="C9" s="94">
        <v>275300</v>
      </c>
      <c r="D9" s="94">
        <v>2406000</v>
      </c>
      <c r="E9" s="95">
        <v>0.1144</v>
      </c>
      <c r="L9" s="22"/>
      <c r="M9" s="22"/>
      <c r="N9" s="22"/>
    </row>
    <row r="10" spans="1:14" x14ac:dyDescent="0.2">
      <c r="A10" s="51" t="s">
        <v>163</v>
      </c>
      <c r="B10" s="22" t="s">
        <v>171</v>
      </c>
      <c r="C10" s="94">
        <v>265300</v>
      </c>
      <c r="D10" s="94">
        <v>2018000</v>
      </c>
      <c r="E10" s="95">
        <v>0.13150000000000001</v>
      </c>
      <c r="L10" s="22"/>
      <c r="M10" s="22"/>
      <c r="N10" s="22"/>
    </row>
    <row r="11" spans="1:14" x14ac:dyDescent="0.2">
      <c r="A11" s="51" t="s">
        <v>164</v>
      </c>
      <c r="B11" s="22" t="s">
        <v>171</v>
      </c>
      <c r="C11" s="94">
        <v>170100</v>
      </c>
      <c r="D11" s="94">
        <v>2206000</v>
      </c>
      <c r="E11" s="95">
        <v>7.7130000000000004E-2</v>
      </c>
      <c r="L11" s="22"/>
      <c r="M11" s="22"/>
      <c r="N11" s="22"/>
    </row>
    <row r="12" spans="1:14" x14ac:dyDescent="0.2">
      <c r="A12" s="51" t="s">
        <v>79</v>
      </c>
      <c r="B12" s="22" t="s">
        <v>171</v>
      </c>
      <c r="C12" s="96">
        <v>0</v>
      </c>
      <c r="D12" s="94">
        <v>2285000</v>
      </c>
      <c r="E12" s="95">
        <v>0</v>
      </c>
      <c r="L12" s="22"/>
      <c r="M12" s="22"/>
      <c r="N12" s="22"/>
    </row>
    <row r="13" spans="1:14" x14ac:dyDescent="0.2">
      <c r="A13" s="51" t="s">
        <v>80</v>
      </c>
      <c r="B13" s="22" t="s">
        <v>171</v>
      </c>
      <c r="C13" s="96">
        <v>0</v>
      </c>
      <c r="D13" s="94">
        <v>2716000</v>
      </c>
      <c r="E13" s="95">
        <v>0</v>
      </c>
      <c r="L13" s="22"/>
      <c r="M13" s="22"/>
      <c r="N13" s="22"/>
    </row>
    <row r="15" spans="1:14" ht="13.5" thickBot="1" x14ac:dyDescent="0.25"/>
    <row r="16" spans="1:14" ht="13.5" thickBot="1" x14ac:dyDescent="0.25">
      <c r="A16" s="77" t="s">
        <v>32</v>
      </c>
      <c r="B16" s="39" t="s">
        <v>43</v>
      </c>
      <c r="C16" s="39" t="s">
        <v>45</v>
      </c>
      <c r="D16" s="40" t="s">
        <v>46</v>
      </c>
      <c r="E16" s="78" t="s">
        <v>55</v>
      </c>
      <c r="F16" s="78" t="s">
        <v>56</v>
      </c>
      <c r="G16" s="79" t="s">
        <v>57</v>
      </c>
    </row>
    <row r="17" spans="1:14" ht="13.5" thickBot="1" x14ac:dyDescent="0.25">
      <c r="A17" s="80" t="s">
        <v>165</v>
      </c>
      <c r="B17" s="41">
        <v>374500</v>
      </c>
      <c r="C17" s="41">
        <v>1932000</v>
      </c>
      <c r="D17" s="42">
        <v>0.1938</v>
      </c>
      <c r="E17" s="85">
        <v>0.1938</v>
      </c>
      <c r="F17" s="82">
        <v>1.5224820143884892</v>
      </c>
      <c r="G17" s="83">
        <v>2.1610711430855312</v>
      </c>
    </row>
    <row r="18" spans="1:14" ht="13.5" thickBot="1" x14ac:dyDescent="0.25">
      <c r="A18" s="84" t="s">
        <v>166</v>
      </c>
      <c r="B18" s="43">
        <v>311200</v>
      </c>
      <c r="C18" s="43">
        <v>1992000</v>
      </c>
      <c r="D18" s="44">
        <v>0.15620000000000001</v>
      </c>
      <c r="E18" s="85">
        <v>0.15620000000000001</v>
      </c>
      <c r="F18" s="82">
        <v>1.4798951048951048</v>
      </c>
      <c r="G18" s="83">
        <v>2.0664335664335662</v>
      </c>
    </row>
    <row r="19" spans="1:14" ht="13.5" thickBot="1" x14ac:dyDescent="0.25">
      <c r="A19" s="84" t="s">
        <v>167</v>
      </c>
      <c r="B19" s="43">
        <v>339900</v>
      </c>
      <c r="C19" s="43">
        <v>1879000</v>
      </c>
      <c r="D19" s="44">
        <v>0.18090000000000001</v>
      </c>
      <c r="E19" s="85">
        <v>0.18090000000000001</v>
      </c>
      <c r="F19" s="82">
        <v>1.2874524714828894</v>
      </c>
      <c r="G19" s="83">
        <v>1.6387832699619764</v>
      </c>
    </row>
    <row r="20" spans="1:14" ht="13.5" thickBot="1" x14ac:dyDescent="0.25">
      <c r="A20" s="84" t="s">
        <v>168</v>
      </c>
      <c r="B20" s="43">
        <v>358700</v>
      </c>
      <c r="C20" s="43">
        <v>2452000</v>
      </c>
      <c r="D20" s="44">
        <v>0.14630000000000001</v>
      </c>
      <c r="E20" s="85">
        <v>0.14630000000000001</v>
      </c>
      <c r="F20" s="82">
        <v>2.1949954622066636</v>
      </c>
      <c r="G20" s="83">
        <v>3.6555454715703632</v>
      </c>
    </row>
    <row r="21" spans="1:14" ht="13.5" thickBot="1" x14ac:dyDescent="0.25">
      <c r="A21" s="84" t="s">
        <v>161</v>
      </c>
      <c r="B21" s="43">
        <v>259300</v>
      </c>
      <c r="C21" s="43">
        <v>2332000</v>
      </c>
      <c r="D21" s="44">
        <v>0.11119999999999999</v>
      </c>
      <c r="E21" s="85">
        <v>0.11119999999999999</v>
      </c>
      <c r="F21" s="87" t="s">
        <v>58</v>
      </c>
      <c r="G21" s="88" t="s">
        <v>58</v>
      </c>
    </row>
    <row r="22" spans="1:14" ht="13.5" thickBot="1" x14ac:dyDescent="0.25">
      <c r="A22" s="84" t="s">
        <v>162</v>
      </c>
      <c r="B22" s="43">
        <v>275300</v>
      </c>
      <c r="C22" s="43">
        <v>2406000</v>
      </c>
      <c r="D22" s="44">
        <v>0.1144</v>
      </c>
      <c r="E22" s="85">
        <v>0.1144</v>
      </c>
      <c r="F22" s="89">
        <v>1.6212062632432866</v>
      </c>
      <c r="G22" s="89">
        <v>2.3804583627628593</v>
      </c>
    </row>
    <row r="23" spans="1:14" ht="13.5" thickBot="1" x14ac:dyDescent="0.25">
      <c r="A23" s="84" t="s">
        <v>163</v>
      </c>
      <c r="B23" s="43">
        <v>265300</v>
      </c>
      <c r="C23" s="43">
        <v>2018000</v>
      </c>
      <c r="D23" s="44">
        <v>0.13150000000000001</v>
      </c>
      <c r="E23" s="85">
        <v>0.13150000000000001</v>
      </c>
    </row>
    <row r="24" spans="1:14" ht="13.5" thickBot="1" x14ac:dyDescent="0.25">
      <c r="A24" s="84" t="s">
        <v>164</v>
      </c>
      <c r="B24" s="43">
        <v>170100</v>
      </c>
      <c r="C24" s="43">
        <v>2206000</v>
      </c>
      <c r="D24" s="44">
        <v>7.7130000000000004E-2</v>
      </c>
      <c r="E24" s="85">
        <v>7.7130000000000004E-2</v>
      </c>
      <c r="F24" s="87" t="s">
        <v>59</v>
      </c>
      <c r="G24" s="79">
        <v>0.45</v>
      </c>
    </row>
    <row r="25" spans="1:14" x14ac:dyDescent="0.2">
      <c r="A25" s="84" t="s">
        <v>79</v>
      </c>
      <c r="B25" s="48">
        <v>0</v>
      </c>
      <c r="C25" s="43">
        <v>2285000</v>
      </c>
      <c r="D25" s="44">
        <v>0</v>
      </c>
      <c r="E25" s="85"/>
    </row>
    <row r="26" spans="1:14" ht="13.5" thickBot="1" x14ac:dyDescent="0.25">
      <c r="A26" s="91" t="s">
        <v>80</v>
      </c>
      <c r="B26" s="49">
        <v>0</v>
      </c>
      <c r="C26" s="45">
        <v>2716000</v>
      </c>
      <c r="D26" s="46">
        <v>0</v>
      </c>
      <c r="E26" s="92">
        <v>0</v>
      </c>
    </row>
    <row r="27" spans="1:14" x14ac:dyDescent="0.2">
      <c r="N27" s="50"/>
    </row>
    <row r="28" spans="1:14" x14ac:dyDescent="0.2">
      <c r="N28" s="50"/>
    </row>
    <row r="59" spans="2:14" x14ac:dyDescent="0.2">
      <c r="B59" s="22"/>
      <c r="C59" s="22"/>
      <c r="D59" s="22"/>
      <c r="F59" s="93"/>
      <c r="L59" s="22"/>
      <c r="M59" s="22"/>
      <c r="N59" s="22"/>
    </row>
    <row r="60" spans="2:14" x14ac:dyDescent="0.2">
      <c r="B60" s="22"/>
      <c r="C60" s="22"/>
      <c r="D60" s="22"/>
      <c r="F60" s="93"/>
      <c r="L60" s="22"/>
      <c r="M60" s="22"/>
      <c r="N60" s="22"/>
    </row>
    <row r="61" spans="2:14" x14ac:dyDescent="0.2">
      <c r="B61" s="22"/>
      <c r="C61" s="22"/>
      <c r="D61" s="22"/>
      <c r="F61" s="93"/>
      <c r="L61" s="22"/>
      <c r="M61" s="22"/>
      <c r="N61" s="22"/>
    </row>
    <row r="62" spans="2:14" x14ac:dyDescent="0.2">
      <c r="B62" s="22"/>
      <c r="C62" s="22"/>
      <c r="D62" s="22"/>
      <c r="F62" s="93"/>
      <c r="L62" s="22"/>
      <c r="M62" s="22"/>
      <c r="N62" s="22"/>
    </row>
    <row r="63" spans="2:14" x14ac:dyDescent="0.2">
      <c r="B63" s="22"/>
      <c r="C63" s="22"/>
      <c r="D63" s="22"/>
      <c r="F63" s="93"/>
      <c r="L63" s="22"/>
      <c r="M63" s="22"/>
      <c r="N63" s="22"/>
    </row>
    <row r="64" spans="2:14" x14ac:dyDescent="0.2">
      <c r="B64" s="22"/>
      <c r="C64" s="22"/>
      <c r="D64" s="22"/>
      <c r="F64" s="93"/>
      <c r="L64" s="22"/>
      <c r="M64" s="22"/>
      <c r="N64" s="22"/>
    </row>
    <row r="65" spans="2:14" x14ac:dyDescent="0.2">
      <c r="B65" s="22"/>
      <c r="C65" s="22"/>
      <c r="D65" s="22"/>
      <c r="F65" s="93"/>
      <c r="L65" s="22"/>
      <c r="M65" s="22"/>
      <c r="N65" s="22"/>
    </row>
    <row r="66" spans="2:14" x14ac:dyDescent="0.2">
      <c r="B66" s="22"/>
      <c r="C66" s="22"/>
      <c r="D66" s="22"/>
      <c r="F66" s="93"/>
      <c r="L66" s="22"/>
      <c r="M66" s="22"/>
      <c r="N66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61"/>
  <sheetViews>
    <sheetView tabSelected="1" workbookViewId="0">
      <selection activeCell="F19" sqref="F19"/>
    </sheetView>
  </sheetViews>
  <sheetFormatPr defaultColWidth="9.140625" defaultRowHeight="12.75" x14ac:dyDescent="0.2"/>
  <cols>
    <col min="1" max="1" width="38.28515625" style="22" customWidth="1"/>
    <col min="2" max="2" width="20" style="33" customWidth="1"/>
    <col min="3" max="3" width="13.7109375" style="33" customWidth="1"/>
    <col min="4" max="4" width="15.7109375" style="34" customWidth="1"/>
    <col min="5" max="5" width="11.42578125" style="22" customWidth="1"/>
    <col min="6" max="6" width="23.28515625" style="22" customWidth="1"/>
    <col min="7" max="7" width="15.5703125" style="22" bestFit="1" customWidth="1"/>
    <col min="8" max="8" width="20.140625" style="22" bestFit="1" customWidth="1"/>
    <col min="9" max="9" width="17.5703125" style="22" bestFit="1" customWidth="1"/>
    <col min="10" max="10" width="7.28515625" style="22" customWidth="1"/>
    <col min="11" max="11" width="8.28515625" style="22" customWidth="1"/>
    <col min="12" max="12" width="11.85546875" style="33" customWidth="1"/>
    <col min="13" max="13" width="6.85546875" style="22" customWidth="1"/>
    <col min="14" max="14" width="9.85546875" style="33" bestFit="1" customWidth="1"/>
    <col min="15" max="15" width="9.140625" style="35"/>
    <col min="16" max="16384" width="9.140625" style="22"/>
  </cols>
  <sheetData>
    <row r="1" spans="1:19" x14ac:dyDescent="0.2">
      <c r="A1" s="22" t="s">
        <v>31</v>
      </c>
    </row>
    <row r="3" spans="1:19" ht="13.5" thickBot="1" x14ac:dyDescent="0.25">
      <c r="A3" s="74" t="s">
        <v>32</v>
      </c>
      <c r="B3" s="36" t="s">
        <v>33</v>
      </c>
      <c r="C3" s="36" t="s">
        <v>34</v>
      </c>
      <c r="D3" s="37" t="s">
        <v>35</v>
      </c>
      <c r="E3" s="74" t="s">
        <v>36</v>
      </c>
      <c r="F3" s="74" t="s">
        <v>37</v>
      </c>
      <c r="G3" s="74" t="s">
        <v>38</v>
      </c>
      <c r="H3" s="74" t="s">
        <v>39</v>
      </c>
      <c r="I3" s="74" t="s">
        <v>40</v>
      </c>
      <c r="J3" s="74" t="s">
        <v>41</v>
      </c>
      <c r="K3" s="74" t="s">
        <v>42</v>
      </c>
      <c r="L3" s="36" t="s">
        <v>43</v>
      </c>
      <c r="M3" s="75" t="s">
        <v>44</v>
      </c>
      <c r="N3" s="36" t="s">
        <v>45</v>
      </c>
      <c r="O3" s="38" t="s">
        <v>46</v>
      </c>
      <c r="P3" s="74" t="s">
        <v>47</v>
      </c>
      <c r="Q3" s="74" t="s">
        <v>48</v>
      </c>
      <c r="R3" s="74" t="s">
        <v>49</v>
      </c>
      <c r="S3" s="74" t="s">
        <v>50</v>
      </c>
    </row>
    <row r="4" spans="1:19" x14ac:dyDescent="0.2">
      <c r="A4" s="22" t="s">
        <v>67</v>
      </c>
      <c r="B4" s="22"/>
      <c r="C4" s="22"/>
      <c r="D4" s="22"/>
      <c r="F4" s="76">
        <v>44222.047303240739</v>
      </c>
      <c r="G4" s="22" t="s">
        <v>12</v>
      </c>
      <c r="H4" s="22" t="s">
        <v>51</v>
      </c>
      <c r="I4" s="22">
        <v>0.95</v>
      </c>
      <c r="J4" s="22" t="s">
        <v>52</v>
      </c>
      <c r="K4" s="22" t="s">
        <v>51</v>
      </c>
      <c r="L4" s="22">
        <v>805200</v>
      </c>
      <c r="M4" s="22">
        <v>1</v>
      </c>
      <c r="N4" s="22">
        <v>1642000</v>
      </c>
      <c r="O4" s="22">
        <v>0.49049999999999999</v>
      </c>
      <c r="P4" s="22">
        <v>0.93</v>
      </c>
    </row>
    <row r="5" spans="1:19" x14ac:dyDescent="0.2">
      <c r="A5" s="22" t="s">
        <v>68</v>
      </c>
      <c r="B5" s="22"/>
      <c r="C5" s="22"/>
      <c r="D5" s="22"/>
      <c r="F5" s="76">
        <v>44222.048888888887</v>
      </c>
      <c r="G5" s="22" t="s">
        <v>12</v>
      </c>
      <c r="H5" s="22" t="s">
        <v>51</v>
      </c>
      <c r="I5" s="22">
        <v>0.95</v>
      </c>
      <c r="J5" s="22" t="s">
        <v>52</v>
      </c>
      <c r="K5" s="22" t="s">
        <v>51</v>
      </c>
      <c r="L5" s="22">
        <v>663100</v>
      </c>
      <c r="M5" s="22">
        <v>1</v>
      </c>
      <c r="N5" s="22">
        <v>1607000</v>
      </c>
      <c r="O5" s="22">
        <v>0.41260000000000002</v>
      </c>
      <c r="P5" s="22">
        <v>0.92</v>
      </c>
    </row>
    <row r="6" spans="1:19" x14ac:dyDescent="0.2">
      <c r="A6" s="22" t="s">
        <v>69</v>
      </c>
      <c r="B6" s="22"/>
      <c r="C6" s="22"/>
      <c r="D6" s="22"/>
      <c r="F6" s="76">
        <v>44222.050486111111</v>
      </c>
      <c r="G6" s="22" t="s">
        <v>12</v>
      </c>
      <c r="H6" s="22" t="s">
        <v>51</v>
      </c>
      <c r="I6" s="22">
        <v>0.95</v>
      </c>
      <c r="J6" s="22" t="s">
        <v>52</v>
      </c>
      <c r="K6" s="22" t="s">
        <v>51</v>
      </c>
      <c r="L6" s="22">
        <v>569000</v>
      </c>
      <c r="M6" s="22">
        <v>1</v>
      </c>
      <c r="N6" s="22">
        <v>1493000</v>
      </c>
      <c r="O6" s="22">
        <v>0.38119999999999998</v>
      </c>
      <c r="P6" s="22">
        <v>0.93</v>
      </c>
    </row>
    <row r="7" spans="1:19" x14ac:dyDescent="0.2">
      <c r="A7" s="22" t="s">
        <v>70</v>
      </c>
      <c r="B7" s="22"/>
      <c r="C7" s="22"/>
      <c r="D7" s="22"/>
      <c r="F7" s="76">
        <v>44222.052094907405</v>
      </c>
      <c r="G7" s="22" t="s">
        <v>12</v>
      </c>
      <c r="H7" s="22" t="s">
        <v>51</v>
      </c>
      <c r="I7" s="22">
        <v>0.95</v>
      </c>
      <c r="J7" s="22" t="s">
        <v>52</v>
      </c>
      <c r="K7" s="22" t="s">
        <v>51</v>
      </c>
      <c r="L7" s="22">
        <v>607200</v>
      </c>
      <c r="M7" s="22">
        <v>1</v>
      </c>
      <c r="N7" s="22">
        <v>1799000</v>
      </c>
      <c r="O7" s="22">
        <v>0.33750000000000002</v>
      </c>
      <c r="P7" s="22">
        <v>0.93</v>
      </c>
    </row>
    <row r="8" spans="1:19" x14ac:dyDescent="0.2">
      <c r="A8" s="22" t="s">
        <v>63</v>
      </c>
      <c r="B8" s="22"/>
      <c r="C8" s="22"/>
      <c r="D8" s="22"/>
      <c r="F8" s="76">
        <v>44222.039317129631</v>
      </c>
      <c r="G8" s="22" t="s">
        <v>12</v>
      </c>
      <c r="H8" s="22" t="s">
        <v>51</v>
      </c>
      <c r="I8" s="22">
        <v>0.96</v>
      </c>
      <c r="J8" s="22" t="s">
        <v>52</v>
      </c>
      <c r="K8" s="22" t="s">
        <v>51</v>
      </c>
      <c r="L8" s="22">
        <v>664600</v>
      </c>
      <c r="M8" s="22">
        <v>1</v>
      </c>
      <c r="N8" s="22">
        <v>1686000</v>
      </c>
      <c r="O8" s="22">
        <v>0.39410000000000001</v>
      </c>
      <c r="P8" s="22">
        <v>0.93</v>
      </c>
    </row>
    <row r="9" spans="1:19" x14ac:dyDescent="0.2">
      <c r="A9" s="22" t="s">
        <v>64</v>
      </c>
      <c r="B9" s="22"/>
      <c r="C9" s="22"/>
      <c r="D9" s="22"/>
      <c r="F9" s="76">
        <v>44222.040937500002</v>
      </c>
      <c r="G9" s="22" t="s">
        <v>12</v>
      </c>
      <c r="H9" s="22" t="s">
        <v>51</v>
      </c>
      <c r="I9" s="22">
        <v>0.95</v>
      </c>
      <c r="J9" s="22" t="s">
        <v>52</v>
      </c>
      <c r="K9" s="22" t="s">
        <v>51</v>
      </c>
      <c r="L9" s="22">
        <v>886100</v>
      </c>
      <c r="M9" s="22">
        <v>1</v>
      </c>
      <c r="N9" s="22">
        <v>1680000</v>
      </c>
      <c r="O9" s="22">
        <v>0.52739999999999998</v>
      </c>
      <c r="P9" s="22">
        <v>0.93</v>
      </c>
    </row>
    <row r="10" spans="1:19" x14ac:dyDescent="0.2">
      <c r="A10" s="22" t="s">
        <v>65</v>
      </c>
      <c r="B10" s="22"/>
      <c r="C10" s="22"/>
      <c r="D10" s="22"/>
      <c r="F10" s="76">
        <v>44222.042523148149</v>
      </c>
      <c r="G10" s="22" t="s">
        <v>12</v>
      </c>
      <c r="H10" s="22" t="s">
        <v>51</v>
      </c>
      <c r="I10" s="22">
        <v>0.96</v>
      </c>
      <c r="J10" s="22" t="s">
        <v>52</v>
      </c>
      <c r="K10" s="22" t="s">
        <v>51</v>
      </c>
      <c r="L10" s="22">
        <v>749200</v>
      </c>
      <c r="M10" s="22">
        <v>1</v>
      </c>
      <c r="N10" s="22">
        <v>1939000</v>
      </c>
      <c r="O10" s="22">
        <v>0.38640000000000002</v>
      </c>
      <c r="P10" s="22">
        <v>0.93</v>
      </c>
    </row>
    <row r="11" spans="1:19" x14ac:dyDescent="0.2">
      <c r="A11" s="22" t="s">
        <v>66</v>
      </c>
      <c r="B11" s="22"/>
      <c r="C11" s="22"/>
      <c r="D11" s="22"/>
      <c r="F11" s="76">
        <v>44222.044120370374</v>
      </c>
      <c r="G11" s="22" t="s">
        <v>12</v>
      </c>
      <c r="H11" s="22" t="s">
        <v>51</v>
      </c>
      <c r="I11" s="22">
        <v>0.95</v>
      </c>
      <c r="J11" s="22" t="s">
        <v>52</v>
      </c>
      <c r="K11" s="22" t="s">
        <v>51</v>
      </c>
      <c r="L11" s="22">
        <v>720000</v>
      </c>
      <c r="M11" s="22">
        <v>1</v>
      </c>
      <c r="N11" s="22">
        <v>1658000</v>
      </c>
      <c r="O11" s="22">
        <v>0.43430000000000002</v>
      </c>
      <c r="P11" s="22">
        <v>0.92</v>
      </c>
    </row>
    <row r="12" spans="1:19" x14ac:dyDescent="0.2">
      <c r="A12" s="22" t="s">
        <v>53</v>
      </c>
      <c r="B12" s="22"/>
      <c r="C12" s="22"/>
      <c r="D12" s="22"/>
      <c r="F12" s="76">
        <v>44051.584618055553</v>
      </c>
      <c r="G12" s="22" t="s">
        <v>12</v>
      </c>
      <c r="H12" s="22" t="s">
        <v>51</v>
      </c>
      <c r="I12" s="22">
        <v>1.07</v>
      </c>
      <c r="J12" s="22" t="s">
        <v>52</v>
      </c>
      <c r="K12" s="22" t="s">
        <v>51</v>
      </c>
      <c r="L12" s="22">
        <v>264.5</v>
      </c>
      <c r="M12" s="22">
        <v>1</v>
      </c>
      <c r="N12" s="22">
        <v>7744000</v>
      </c>
      <c r="O12" s="22">
        <v>3.4150000000000003E-5</v>
      </c>
      <c r="P12" s="22">
        <v>1.06</v>
      </c>
    </row>
    <row r="13" spans="1:19" x14ac:dyDescent="0.2">
      <c r="A13" s="22" t="s">
        <v>54</v>
      </c>
      <c r="B13" s="22"/>
      <c r="C13" s="22"/>
      <c r="D13" s="22"/>
      <c r="F13" s="76">
        <v>44051.586516203701</v>
      </c>
      <c r="G13" s="22" t="s">
        <v>12</v>
      </c>
      <c r="H13" s="22" t="s">
        <v>51</v>
      </c>
      <c r="I13" s="22">
        <v>1.07</v>
      </c>
      <c r="J13" s="22" t="s">
        <v>52</v>
      </c>
      <c r="K13" s="22" t="s">
        <v>51</v>
      </c>
      <c r="L13" s="22">
        <v>362.1</v>
      </c>
      <c r="M13" s="22">
        <v>1</v>
      </c>
      <c r="N13" s="22">
        <v>8015000</v>
      </c>
      <c r="O13" s="22">
        <v>4.5179999999999998E-5</v>
      </c>
      <c r="P13" s="22">
        <v>1.05</v>
      </c>
    </row>
    <row r="15" spans="1:19" ht="13.5" thickBot="1" x14ac:dyDescent="0.25"/>
    <row r="16" spans="1:19" ht="13.5" thickBot="1" x14ac:dyDescent="0.25">
      <c r="A16" s="77" t="s">
        <v>32</v>
      </c>
      <c r="B16" s="39" t="s">
        <v>43</v>
      </c>
      <c r="C16" s="39" t="s">
        <v>45</v>
      </c>
      <c r="D16" s="40" t="s">
        <v>46</v>
      </c>
      <c r="E16" s="78" t="s">
        <v>55</v>
      </c>
      <c r="F16" s="78" t="s">
        <v>56</v>
      </c>
      <c r="G16" s="79" t="s">
        <v>57</v>
      </c>
    </row>
    <row r="17" spans="1:12" ht="13.5" thickBot="1" x14ac:dyDescent="0.25">
      <c r="A17" s="80" t="s">
        <v>67</v>
      </c>
      <c r="B17" s="41">
        <v>805200</v>
      </c>
      <c r="C17" s="41">
        <v>1642000</v>
      </c>
      <c r="D17" s="42">
        <v>0.49049999999999999</v>
      </c>
      <c r="E17" s="81">
        <v>0.49046033499999997</v>
      </c>
      <c r="F17" s="82">
        <v>1.028802695912036</v>
      </c>
      <c r="G17" s="83">
        <v>1.0640059909156356</v>
      </c>
    </row>
    <row r="18" spans="1:12" ht="13.5" thickBot="1" x14ac:dyDescent="0.25">
      <c r="A18" s="84" t="s">
        <v>68</v>
      </c>
      <c r="B18" s="43">
        <v>663100</v>
      </c>
      <c r="C18" s="43">
        <v>1607000</v>
      </c>
      <c r="D18" s="44">
        <v>0.41260000000000002</v>
      </c>
      <c r="E18" s="85">
        <v>0.412560335</v>
      </c>
      <c r="F18" s="86">
        <v>0.76875393937240277</v>
      </c>
      <c r="G18" s="83">
        <v>0.48611986527200618</v>
      </c>
    </row>
    <row r="19" spans="1:12" ht="13.5" thickBot="1" x14ac:dyDescent="0.25">
      <c r="A19" s="84" t="s">
        <v>69</v>
      </c>
      <c r="B19" s="43">
        <v>569000</v>
      </c>
      <c r="C19" s="43">
        <v>1493000</v>
      </c>
      <c r="D19" s="44">
        <v>0.38119999999999998</v>
      </c>
      <c r="E19" s="85">
        <v>0.38116033499999996</v>
      </c>
      <c r="F19" s="86">
        <v>1.0493063036608041</v>
      </c>
      <c r="G19" s="83">
        <v>1.1095695636906759</v>
      </c>
    </row>
    <row r="20" spans="1:12" ht="13.5" thickBot="1" x14ac:dyDescent="0.25">
      <c r="A20" s="84" t="s">
        <v>70</v>
      </c>
      <c r="B20" s="43">
        <v>607200</v>
      </c>
      <c r="C20" s="43">
        <v>1799000</v>
      </c>
      <c r="D20" s="44">
        <v>0.33750000000000002</v>
      </c>
      <c r="E20" s="85">
        <v>0.337460335</v>
      </c>
      <c r="F20" s="86">
        <v>0.93356519655427428</v>
      </c>
      <c r="G20" s="83">
        <v>0.85236710345394284</v>
      </c>
    </row>
    <row r="21" spans="1:12" ht="13.5" thickBot="1" x14ac:dyDescent="0.25">
      <c r="A21" s="84" t="s">
        <v>63</v>
      </c>
      <c r="B21" s="43">
        <v>664600</v>
      </c>
      <c r="C21" s="43">
        <v>1686000</v>
      </c>
      <c r="D21" s="44">
        <v>0.39410000000000001</v>
      </c>
      <c r="E21" s="85">
        <v>0.39406033499999998</v>
      </c>
      <c r="F21" s="87" t="s">
        <v>58</v>
      </c>
      <c r="G21" s="88" t="s">
        <v>58</v>
      </c>
    </row>
    <row r="22" spans="1:12" ht="13.5" thickBot="1" x14ac:dyDescent="0.25">
      <c r="A22" s="84" t="s">
        <v>64</v>
      </c>
      <c r="B22" s="43">
        <v>886100</v>
      </c>
      <c r="C22" s="43">
        <v>1680000</v>
      </c>
      <c r="D22" s="44">
        <v>0.52739999999999998</v>
      </c>
      <c r="E22" s="85">
        <v>0.52736033500000001</v>
      </c>
      <c r="F22" s="89">
        <v>0.94510703387487938</v>
      </c>
      <c r="G22" s="89">
        <v>0.87801563083306522</v>
      </c>
    </row>
    <row r="23" spans="1:12" ht="13.5" thickBot="1" x14ac:dyDescent="0.25">
      <c r="A23" s="84" t="s">
        <v>65</v>
      </c>
      <c r="B23" s="43">
        <v>749200</v>
      </c>
      <c r="C23" s="43">
        <v>1939000</v>
      </c>
      <c r="D23" s="44">
        <v>0.38640000000000002</v>
      </c>
      <c r="E23" s="85">
        <v>0.386360335</v>
      </c>
    </row>
    <row r="24" spans="1:12" ht="13.5" thickBot="1" x14ac:dyDescent="0.25">
      <c r="A24" s="84" t="s">
        <v>66</v>
      </c>
      <c r="B24" s="43">
        <v>720000</v>
      </c>
      <c r="C24" s="43">
        <v>1658000</v>
      </c>
      <c r="D24" s="44">
        <v>0.43430000000000002</v>
      </c>
      <c r="E24" s="85">
        <v>0.434260335</v>
      </c>
      <c r="F24" s="87" t="s">
        <v>59</v>
      </c>
      <c r="G24" s="79">
        <v>0.45</v>
      </c>
    </row>
    <row r="25" spans="1:12" x14ac:dyDescent="0.2">
      <c r="A25" s="84" t="s">
        <v>53</v>
      </c>
      <c r="B25" s="43">
        <v>264.5</v>
      </c>
      <c r="C25" s="43">
        <v>7744000</v>
      </c>
      <c r="D25" s="44">
        <v>3.4150000000000003E-5</v>
      </c>
      <c r="E25" s="85"/>
      <c r="K25" s="90"/>
    </row>
    <row r="26" spans="1:12" ht="13.5" thickBot="1" x14ac:dyDescent="0.25">
      <c r="A26" s="91" t="s">
        <v>54</v>
      </c>
      <c r="B26" s="45">
        <v>362.1</v>
      </c>
      <c r="C26" s="45">
        <v>8015000</v>
      </c>
      <c r="D26" s="46">
        <v>4.5179999999999998E-5</v>
      </c>
      <c r="E26" s="92">
        <v>3.9665000000000001E-5</v>
      </c>
    </row>
    <row r="32" spans="1:12" x14ac:dyDescent="0.2">
      <c r="L32" s="47"/>
    </row>
    <row r="54" spans="2:15" x14ac:dyDescent="0.2">
      <c r="B54" s="22"/>
      <c r="C54" s="22"/>
      <c r="D54" s="22"/>
      <c r="F54" s="93"/>
      <c r="L54" s="22"/>
      <c r="N54" s="22"/>
      <c r="O54" s="22"/>
    </row>
    <row r="55" spans="2:15" x14ac:dyDescent="0.2">
      <c r="B55" s="22"/>
      <c r="C55" s="22"/>
      <c r="D55" s="22"/>
      <c r="F55" s="93"/>
      <c r="L55" s="22"/>
      <c r="N55" s="22"/>
      <c r="O55" s="22"/>
    </row>
    <row r="56" spans="2:15" x14ac:dyDescent="0.2">
      <c r="B56" s="22"/>
      <c r="C56" s="22"/>
      <c r="D56" s="22"/>
      <c r="F56" s="93"/>
      <c r="L56" s="22"/>
      <c r="N56" s="22"/>
      <c r="O56" s="22"/>
    </row>
    <row r="57" spans="2:15" x14ac:dyDescent="0.2">
      <c r="B57" s="22"/>
      <c r="C57" s="22"/>
      <c r="D57" s="22"/>
      <c r="F57" s="93"/>
      <c r="L57" s="22"/>
      <c r="N57" s="22"/>
      <c r="O57" s="22"/>
    </row>
    <row r="58" spans="2:15" x14ac:dyDescent="0.2">
      <c r="B58" s="22"/>
      <c r="C58" s="22"/>
      <c r="D58" s="22"/>
      <c r="F58" s="93"/>
      <c r="L58" s="22"/>
      <c r="N58" s="22"/>
      <c r="O58" s="22"/>
    </row>
    <row r="59" spans="2:15" x14ac:dyDescent="0.2">
      <c r="B59" s="22"/>
      <c r="C59" s="22"/>
      <c r="D59" s="22"/>
      <c r="F59" s="93"/>
      <c r="L59" s="22"/>
      <c r="N59" s="22"/>
      <c r="O59" s="22"/>
    </row>
    <row r="60" spans="2:15" x14ac:dyDescent="0.2">
      <c r="B60" s="22"/>
      <c r="C60" s="22"/>
      <c r="D60" s="22"/>
      <c r="F60" s="93"/>
      <c r="L60" s="22"/>
      <c r="N60" s="22"/>
      <c r="O60" s="22"/>
    </row>
    <row r="61" spans="2:15" x14ac:dyDescent="0.2">
      <c r="B61" s="22"/>
      <c r="C61" s="22"/>
      <c r="D61" s="22"/>
      <c r="F61" s="93"/>
      <c r="L61" s="22"/>
      <c r="N61" s="22"/>
      <c r="O61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workbookViewId="0">
      <selection activeCell="I25" sqref="I25"/>
    </sheetView>
  </sheetViews>
  <sheetFormatPr defaultColWidth="9.140625" defaultRowHeight="12.75" x14ac:dyDescent="0.2"/>
  <cols>
    <col min="1" max="1" width="56.85546875" style="22" bestFit="1" customWidth="1"/>
    <col min="2" max="2" width="20" style="33" customWidth="1"/>
    <col min="3" max="3" width="13.7109375" style="33" customWidth="1"/>
    <col min="4" max="4" width="15.7109375" style="34" customWidth="1"/>
    <col min="5" max="5" width="11.42578125" style="22" customWidth="1"/>
    <col min="6" max="6" width="23.28515625" style="22" customWidth="1"/>
    <col min="7" max="7" width="16.85546875" style="22" customWidth="1"/>
    <col min="8" max="8" width="20.140625" style="22" bestFit="1" customWidth="1"/>
    <col min="9" max="9" width="17.5703125" style="22" bestFit="1" customWidth="1"/>
    <col min="10" max="10" width="7.28515625" style="22" customWidth="1"/>
    <col min="11" max="11" width="8.28515625" style="22" customWidth="1"/>
    <col min="12" max="12" width="11.85546875" style="33" customWidth="1"/>
    <col min="13" max="13" width="6.85546875" style="22" customWidth="1"/>
    <col min="14" max="14" width="9.85546875" style="33" bestFit="1" customWidth="1"/>
    <col min="15" max="15" width="9.140625" style="35"/>
    <col min="16" max="16384" width="9.140625" style="22"/>
  </cols>
  <sheetData>
    <row r="1" spans="1:19" x14ac:dyDescent="0.2">
      <c r="A1" s="22" t="s">
        <v>31</v>
      </c>
    </row>
    <row r="3" spans="1:19" ht="13.5" thickBot="1" x14ac:dyDescent="0.25">
      <c r="A3" s="74" t="s">
        <v>32</v>
      </c>
      <c r="B3" s="36" t="s">
        <v>33</v>
      </c>
      <c r="C3" s="36" t="s">
        <v>34</v>
      </c>
      <c r="D3" s="37" t="s">
        <v>35</v>
      </c>
      <c r="E3" s="74" t="s">
        <v>36</v>
      </c>
      <c r="F3" s="74" t="s">
        <v>37</v>
      </c>
      <c r="G3" s="74" t="s">
        <v>38</v>
      </c>
      <c r="H3" s="74" t="s">
        <v>39</v>
      </c>
      <c r="I3" s="74" t="s">
        <v>40</v>
      </c>
      <c r="J3" s="74" t="s">
        <v>41</v>
      </c>
      <c r="K3" s="74" t="s">
        <v>42</v>
      </c>
      <c r="L3" s="36" t="s">
        <v>43</v>
      </c>
      <c r="M3" s="75" t="s">
        <v>44</v>
      </c>
      <c r="N3" s="36" t="s">
        <v>45</v>
      </c>
      <c r="O3" s="38" t="s">
        <v>46</v>
      </c>
      <c r="P3" s="74" t="s">
        <v>47</v>
      </c>
      <c r="Q3" s="74" t="s">
        <v>48</v>
      </c>
      <c r="R3" s="74" t="s">
        <v>49</v>
      </c>
      <c r="S3" s="74" t="s">
        <v>50</v>
      </c>
    </row>
    <row r="4" spans="1:19" x14ac:dyDescent="0.2">
      <c r="A4" s="22" t="s">
        <v>71</v>
      </c>
      <c r="B4" s="22"/>
      <c r="C4" s="22"/>
      <c r="D4" s="22"/>
      <c r="F4" s="76">
        <v>44219.00818287037</v>
      </c>
      <c r="G4" s="22" t="s">
        <v>15</v>
      </c>
      <c r="H4" s="22" t="s">
        <v>51</v>
      </c>
      <c r="I4" s="22">
        <v>0.97</v>
      </c>
      <c r="J4" s="22" t="s">
        <v>60</v>
      </c>
      <c r="K4" s="22" t="s">
        <v>51</v>
      </c>
      <c r="L4" s="22">
        <v>8171000</v>
      </c>
      <c r="M4" s="22">
        <v>1</v>
      </c>
      <c r="N4" s="22">
        <v>2001000</v>
      </c>
      <c r="O4" s="22">
        <v>4.0830000000000002</v>
      </c>
      <c r="P4" s="22">
        <v>0.95</v>
      </c>
    </row>
    <row r="5" spans="1:19" x14ac:dyDescent="0.2">
      <c r="A5" s="22" t="s">
        <v>72</v>
      </c>
      <c r="B5" s="22"/>
      <c r="C5" s="22"/>
      <c r="D5" s="22"/>
      <c r="F5" s="76">
        <v>44219.009780092594</v>
      </c>
      <c r="G5" s="22" t="s">
        <v>15</v>
      </c>
      <c r="H5" s="22" t="s">
        <v>51</v>
      </c>
      <c r="I5" s="22">
        <v>0.97</v>
      </c>
      <c r="J5" s="22" t="s">
        <v>60</v>
      </c>
      <c r="K5" s="22" t="s">
        <v>51</v>
      </c>
      <c r="L5" s="22">
        <v>5261000</v>
      </c>
      <c r="M5" s="22">
        <v>1</v>
      </c>
      <c r="N5" s="22">
        <v>1853000</v>
      </c>
      <c r="O5" s="22">
        <v>2.8391999999999999</v>
      </c>
      <c r="P5" s="22">
        <v>0.95</v>
      </c>
    </row>
    <row r="6" spans="1:19" x14ac:dyDescent="0.2">
      <c r="A6" s="22" t="s">
        <v>73</v>
      </c>
      <c r="B6" s="22"/>
      <c r="C6" s="22"/>
      <c r="D6" s="22"/>
      <c r="F6" s="76">
        <v>44219.011365740742</v>
      </c>
      <c r="G6" s="22" t="s">
        <v>15</v>
      </c>
      <c r="H6" s="22" t="s">
        <v>51</v>
      </c>
      <c r="I6" s="22">
        <v>0.98</v>
      </c>
      <c r="J6" s="22" t="s">
        <v>60</v>
      </c>
      <c r="K6" s="22" t="s">
        <v>51</v>
      </c>
      <c r="L6" s="22">
        <v>6942000</v>
      </c>
      <c r="M6" s="22">
        <v>1</v>
      </c>
      <c r="N6" s="22">
        <v>1886000</v>
      </c>
      <c r="O6" s="22">
        <v>3.6814</v>
      </c>
      <c r="P6" s="22">
        <v>0.96</v>
      </c>
    </row>
    <row r="7" spans="1:19" x14ac:dyDescent="0.2">
      <c r="A7" s="22" t="s">
        <v>74</v>
      </c>
      <c r="B7" s="22"/>
      <c r="C7" s="22"/>
      <c r="D7" s="22"/>
      <c r="F7" s="76">
        <v>44219.012962962966</v>
      </c>
      <c r="G7" s="22" t="s">
        <v>15</v>
      </c>
      <c r="H7" s="22" t="s">
        <v>51</v>
      </c>
      <c r="I7" s="22">
        <v>0.98</v>
      </c>
      <c r="J7" s="22" t="s">
        <v>60</v>
      </c>
      <c r="K7" s="22" t="s">
        <v>51</v>
      </c>
      <c r="L7" s="22">
        <v>6648000</v>
      </c>
      <c r="M7" s="22">
        <v>1</v>
      </c>
      <c r="N7" s="22">
        <v>1746000</v>
      </c>
      <c r="O7" s="22">
        <v>3.8069000000000002</v>
      </c>
      <c r="P7" s="22">
        <v>0.95</v>
      </c>
    </row>
    <row r="8" spans="1:19" x14ac:dyDescent="0.2">
      <c r="A8" s="22" t="s">
        <v>75</v>
      </c>
      <c r="B8" s="22"/>
      <c r="C8" s="22"/>
      <c r="D8" s="22"/>
      <c r="F8" s="76">
        <v>44219.000208333331</v>
      </c>
      <c r="G8" s="22" t="s">
        <v>15</v>
      </c>
      <c r="H8" s="22" t="s">
        <v>51</v>
      </c>
      <c r="I8" s="22">
        <v>0.97</v>
      </c>
      <c r="J8" s="22" t="s">
        <v>60</v>
      </c>
      <c r="K8" s="22" t="s">
        <v>51</v>
      </c>
      <c r="L8" s="22">
        <v>1510000</v>
      </c>
      <c r="M8" s="22">
        <v>1</v>
      </c>
      <c r="N8" s="22">
        <v>1991000</v>
      </c>
      <c r="O8" s="22">
        <v>0.75819999999999999</v>
      </c>
      <c r="P8" s="22">
        <v>0.95</v>
      </c>
    </row>
    <row r="9" spans="1:19" x14ac:dyDescent="0.2">
      <c r="A9" s="22" t="s">
        <v>76</v>
      </c>
      <c r="B9" s="22"/>
      <c r="C9" s="22"/>
      <c r="D9" s="22"/>
      <c r="F9" s="76">
        <v>44219.001817129632</v>
      </c>
      <c r="G9" s="22" t="s">
        <v>15</v>
      </c>
      <c r="H9" s="22" t="s">
        <v>51</v>
      </c>
      <c r="I9" s="22">
        <v>0.98</v>
      </c>
      <c r="J9" s="22" t="s">
        <v>60</v>
      </c>
      <c r="K9" s="22" t="s">
        <v>51</v>
      </c>
      <c r="L9" s="22">
        <v>1422000</v>
      </c>
      <c r="M9" s="22">
        <v>1</v>
      </c>
      <c r="N9" s="22">
        <v>2050000</v>
      </c>
      <c r="O9" s="22">
        <v>0.69369999999999998</v>
      </c>
      <c r="P9" s="22">
        <v>0.95</v>
      </c>
    </row>
    <row r="10" spans="1:19" x14ac:dyDescent="0.2">
      <c r="A10" s="22" t="s">
        <v>77</v>
      </c>
      <c r="B10" s="22"/>
      <c r="C10" s="22"/>
      <c r="D10" s="22"/>
      <c r="F10" s="76">
        <v>44219.00340277778</v>
      </c>
      <c r="G10" s="22" t="s">
        <v>15</v>
      </c>
      <c r="H10" s="22" t="s">
        <v>51</v>
      </c>
      <c r="I10" s="22">
        <v>0.97</v>
      </c>
      <c r="J10" s="22" t="s">
        <v>60</v>
      </c>
      <c r="K10" s="22" t="s">
        <v>51</v>
      </c>
      <c r="L10" s="22">
        <v>1345000</v>
      </c>
      <c r="M10" s="22">
        <v>1</v>
      </c>
      <c r="N10" s="22">
        <v>1993000</v>
      </c>
      <c r="O10" s="22">
        <v>0.67490000000000006</v>
      </c>
      <c r="P10" s="22">
        <v>0.95</v>
      </c>
    </row>
    <row r="11" spans="1:19" x14ac:dyDescent="0.2">
      <c r="A11" s="22" t="s">
        <v>78</v>
      </c>
      <c r="B11" s="22"/>
      <c r="C11" s="22"/>
      <c r="D11" s="22"/>
      <c r="F11" s="76">
        <v>44219.004999999997</v>
      </c>
      <c r="G11" s="22" t="s">
        <v>15</v>
      </c>
      <c r="H11" s="22" t="s">
        <v>51</v>
      </c>
      <c r="I11" s="22">
        <v>0.97</v>
      </c>
      <c r="J11" s="22" t="s">
        <v>60</v>
      </c>
      <c r="K11" s="22" t="s">
        <v>51</v>
      </c>
      <c r="L11" s="22">
        <v>1710000</v>
      </c>
      <c r="M11" s="22">
        <v>1</v>
      </c>
      <c r="N11" s="22">
        <v>2089000</v>
      </c>
      <c r="O11" s="22">
        <v>0.81879999999999997</v>
      </c>
      <c r="P11" s="22">
        <v>0.95</v>
      </c>
    </row>
    <row r="12" spans="1:19" x14ac:dyDescent="0.2">
      <c r="A12" s="22" t="s">
        <v>53</v>
      </c>
      <c r="B12" s="22"/>
      <c r="C12" s="22"/>
      <c r="D12" s="22"/>
      <c r="F12" s="76">
        <v>44051.584618055553</v>
      </c>
      <c r="G12" s="22" t="s">
        <v>15</v>
      </c>
      <c r="H12" s="22" t="s">
        <v>51</v>
      </c>
      <c r="I12" s="22">
        <v>1.07</v>
      </c>
      <c r="J12" s="22" t="s">
        <v>60</v>
      </c>
      <c r="K12" s="22" t="s">
        <v>51</v>
      </c>
      <c r="L12" s="22">
        <v>1118</v>
      </c>
      <c r="M12" s="22">
        <v>1</v>
      </c>
      <c r="N12" s="22">
        <v>7744000</v>
      </c>
      <c r="O12" s="22">
        <v>1.4440000000000001E-4</v>
      </c>
      <c r="P12" s="22">
        <v>0.97</v>
      </c>
    </row>
    <row r="13" spans="1:19" x14ac:dyDescent="0.2">
      <c r="A13" s="22" t="s">
        <v>54</v>
      </c>
      <c r="B13" s="22"/>
      <c r="C13" s="22"/>
      <c r="D13" s="22"/>
      <c r="F13" s="76">
        <v>44051.586516203701</v>
      </c>
      <c r="G13" s="22" t="s">
        <v>15</v>
      </c>
      <c r="H13" s="22" t="s">
        <v>51</v>
      </c>
      <c r="I13" s="22">
        <v>1.07</v>
      </c>
      <c r="J13" s="22" t="s">
        <v>60</v>
      </c>
      <c r="K13" s="22" t="s">
        <v>51</v>
      </c>
      <c r="L13" s="22">
        <v>1871</v>
      </c>
      <c r="M13" s="22">
        <v>1</v>
      </c>
      <c r="N13" s="22">
        <v>8015000</v>
      </c>
      <c r="O13" s="22">
        <v>2.3340000000000001E-4</v>
      </c>
      <c r="P13" s="22">
        <v>0.91</v>
      </c>
    </row>
    <row r="15" spans="1:19" ht="13.5" thickBot="1" x14ac:dyDescent="0.25"/>
    <row r="16" spans="1:19" ht="13.5" thickBot="1" x14ac:dyDescent="0.25">
      <c r="A16" s="77" t="s">
        <v>32</v>
      </c>
      <c r="B16" s="39" t="s">
        <v>43</v>
      </c>
      <c r="C16" s="39" t="s">
        <v>45</v>
      </c>
      <c r="D16" s="40" t="s">
        <v>46</v>
      </c>
      <c r="E16" s="78" t="s">
        <v>55</v>
      </c>
      <c r="F16" s="78" t="s">
        <v>56</v>
      </c>
      <c r="G16" s="79" t="s">
        <v>57</v>
      </c>
    </row>
    <row r="17" spans="1:7" ht="13.5" thickBot="1" x14ac:dyDescent="0.25">
      <c r="A17" s="80" t="s">
        <v>71</v>
      </c>
      <c r="B17" s="43">
        <v>8171000</v>
      </c>
      <c r="C17" s="43">
        <v>2001000</v>
      </c>
      <c r="D17" s="44">
        <v>4.0830000000000002</v>
      </c>
      <c r="E17" s="85">
        <v>4.0828110999999998</v>
      </c>
      <c r="F17" s="82">
        <v>4.5412410187660841</v>
      </c>
      <c r="G17" s="83">
        <v>8.869424486146853</v>
      </c>
    </row>
    <row r="18" spans="1:7" ht="13.5" thickBot="1" x14ac:dyDescent="0.25">
      <c r="A18" s="84" t="s">
        <v>72</v>
      </c>
      <c r="B18" s="43">
        <v>5261000</v>
      </c>
      <c r="C18" s="43">
        <v>1853000</v>
      </c>
      <c r="D18" s="44">
        <v>2.8391999999999999</v>
      </c>
      <c r="E18" s="85">
        <v>2.8390111</v>
      </c>
      <c r="F18" s="86">
        <v>4.9635991406626374</v>
      </c>
      <c r="G18" s="83">
        <v>9.8079980903614175</v>
      </c>
    </row>
    <row r="19" spans="1:7" ht="13.5" thickBot="1" x14ac:dyDescent="0.25">
      <c r="A19" s="84" t="s">
        <v>73</v>
      </c>
      <c r="B19" s="43">
        <v>6942000</v>
      </c>
      <c r="C19" s="43">
        <v>1886000</v>
      </c>
      <c r="D19" s="44">
        <v>3.6814</v>
      </c>
      <c r="E19" s="85">
        <v>3.6812111000000001</v>
      </c>
      <c r="F19" s="86">
        <v>5.1019037629586945</v>
      </c>
      <c r="G19" s="83">
        <v>10.115341695463766</v>
      </c>
    </row>
    <row r="20" spans="1:7" ht="13.5" thickBot="1" x14ac:dyDescent="0.25">
      <c r="A20" s="84" t="s">
        <v>74</v>
      </c>
      <c r="B20" s="43">
        <v>6648000</v>
      </c>
      <c r="C20" s="43">
        <v>1746000</v>
      </c>
      <c r="D20" s="44">
        <v>3.8069000000000002</v>
      </c>
      <c r="E20" s="85">
        <v>3.8067111000000002</v>
      </c>
      <c r="F20" s="86">
        <v>4.2050628192068249</v>
      </c>
      <c r="G20" s="83">
        <v>8.1223618204596111</v>
      </c>
    </row>
    <row r="21" spans="1:7" ht="13.5" thickBot="1" x14ac:dyDescent="0.25">
      <c r="A21" s="84" t="s">
        <v>75</v>
      </c>
      <c r="B21" s="43">
        <v>1510000</v>
      </c>
      <c r="C21" s="43">
        <v>1991000</v>
      </c>
      <c r="D21" s="44">
        <v>0.75819999999999999</v>
      </c>
      <c r="E21" s="85">
        <v>0.75801109999999994</v>
      </c>
      <c r="F21" s="87" t="s">
        <v>58</v>
      </c>
      <c r="G21" s="88" t="s">
        <v>58</v>
      </c>
    </row>
    <row r="22" spans="1:7" ht="13.5" thickBot="1" x14ac:dyDescent="0.25">
      <c r="A22" s="84" t="s">
        <v>76</v>
      </c>
      <c r="B22" s="43">
        <v>1422000</v>
      </c>
      <c r="C22" s="43">
        <v>2050000</v>
      </c>
      <c r="D22" s="44">
        <v>0.69369999999999998</v>
      </c>
      <c r="E22" s="85">
        <v>0.69351109999999994</v>
      </c>
      <c r="F22" s="89">
        <v>4.7029516853985598</v>
      </c>
      <c r="G22" s="89">
        <v>9.2287815231079122</v>
      </c>
    </row>
    <row r="23" spans="1:7" ht="13.5" thickBot="1" x14ac:dyDescent="0.25">
      <c r="A23" s="84" t="s">
        <v>77</v>
      </c>
      <c r="B23" s="43">
        <v>1345000</v>
      </c>
      <c r="C23" s="43">
        <v>1993000</v>
      </c>
      <c r="D23" s="44">
        <v>0.67490000000000006</v>
      </c>
      <c r="E23" s="85">
        <v>0.67471110000000001</v>
      </c>
    </row>
    <row r="24" spans="1:7" ht="13.5" thickBot="1" x14ac:dyDescent="0.25">
      <c r="A24" s="84" t="s">
        <v>78</v>
      </c>
      <c r="B24" s="43">
        <v>1710000</v>
      </c>
      <c r="C24" s="43">
        <v>2089000</v>
      </c>
      <c r="D24" s="44">
        <v>0.81879999999999997</v>
      </c>
      <c r="E24" s="85">
        <v>0.81861109999999992</v>
      </c>
      <c r="F24" s="87" t="s">
        <v>59</v>
      </c>
      <c r="G24" s="79">
        <v>0.45</v>
      </c>
    </row>
    <row r="25" spans="1:7" x14ac:dyDescent="0.2">
      <c r="A25" s="84" t="s">
        <v>53</v>
      </c>
      <c r="B25" s="48">
        <v>1118</v>
      </c>
      <c r="C25" s="43">
        <v>7744000</v>
      </c>
      <c r="D25" s="44">
        <v>1.4440000000000001E-4</v>
      </c>
      <c r="E25" s="85"/>
    </row>
    <row r="26" spans="1:7" ht="13.5" thickBot="1" x14ac:dyDescent="0.25">
      <c r="A26" s="91" t="s">
        <v>54</v>
      </c>
      <c r="B26" s="49">
        <v>1871</v>
      </c>
      <c r="C26" s="45">
        <v>8015000</v>
      </c>
      <c r="D26" s="46">
        <v>2.3340000000000001E-4</v>
      </c>
      <c r="E26" s="92">
        <v>1.8890000000000001E-4</v>
      </c>
    </row>
    <row r="59" spans="2:15" x14ac:dyDescent="0.2">
      <c r="B59" s="22"/>
      <c r="C59" s="22"/>
      <c r="D59" s="22"/>
      <c r="F59" s="93"/>
      <c r="L59" s="22"/>
      <c r="N59" s="22"/>
      <c r="O59" s="22"/>
    </row>
    <row r="60" spans="2:15" x14ac:dyDescent="0.2">
      <c r="B60" s="22"/>
      <c r="C60" s="22"/>
      <c r="D60" s="22"/>
      <c r="F60" s="93"/>
      <c r="L60" s="22"/>
      <c r="N60" s="22"/>
      <c r="O60" s="22"/>
    </row>
    <row r="61" spans="2:15" x14ac:dyDescent="0.2">
      <c r="B61" s="22"/>
      <c r="C61" s="22"/>
      <c r="D61" s="22"/>
      <c r="F61" s="93"/>
      <c r="L61" s="22"/>
      <c r="N61" s="22"/>
      <c r="O61" s="22"/>
    </row>
    <row r="62" spans="2:15" x14ac:dyDescent="0.2">
      <c r="B62" s="22"/>
      <c r="C62" s="22"/>
      <c r="D62" s="22"/>
      <c r="F62" s="93"/>
      <c r="L62" s="22"/>
      <c r="N62" s="22"/>
      <c r="O62" s="22"/>
    </row>
    <row r="63" spans="2:15" x14ac:dyDescent="0.2">
      <c r="B63" s="22"/>
      <c r="C63" s="22"/>
      <c r="D63" s="22"/>
      <c r="F63" s="93"/>
      <c r="L63" s="22"/>
      <c r="N63" s="22"/>
      <c r="O63" s="22"/>
    </row>
    <row r="64" spans="2:15" x14ac:dyDescent="0.2">
      <c r="B64" s="22"/>
      <c r="C64" s="22"/>
      <c r="D64" s="22"/>
      <c r="F64" s="93"/>
      <c r="L64" s="22"/>
      <c r="N64" s="22"/>
      <c r="O64" s="22"/>
    </row>
    <row r="65" spans="6:6" s="22" customFormat="1" x14ac:dyDescent="0.2">
      <c r="F65" s="93"/>
    </row>
    <row r="66" spans="6:6" s="22" customFormat="1" x14ac:dyDescent="0.2">
      <c r="F66" s="9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activeCell="C35" sqref="C35"/>
    </sheetView>
  </sheetViews>
  <sheetFormatPr defaultColWidth="9.140625" defaultRowHeight="12.75" x14ac:dyDescent="0.2"/>
  <cols>
    <col min="1" max="1" width="56.85546875" style="22" bestFit="1" customWidth="1"/>
    <col min="2" max="2" width="20" style="33" customWidth="1"/>
    <col min="3" max="3" width="13.7109375" style="33" customWidth="1"/>
    <col min="4" max="4" width="15.7109375" style="34" customWidth="1"/>
    <col min="5" max="5" width="11.42578125" style="22" customWidth="1"/>
    <col min="6" max="6" width="23.28515625" style="22" customWidth="1"/>
    <col min="7" max="7" width="16.85546875" style="22" customWidth="1"/>
    <col min="8" max="8" width="20.140625" style="22" bestFit="1" customWidth="1"/>
    <col min="9" max="9" width="17.5703125" style="22" bestFit="1" customWidth="1"/>
    <col min="10" max="10" width="7.28515625" style="22" customWidth="1"/>
    <col min="11" max="11" width="8.28515625" style="22" customWidth="1"/>
    <col min="12" max="12" width="11.85546875" style="33" customWidth="1"/>
    <col min="13" max="13" width="9.85546875" style="33" bestFit="1" customWidth="1"/>
    <col min="14" max="14" width="11.7109375" style="35" bestFit="1" customWidth="1"/>
    <col min="15" max="16384" width="9.140625" style="22"/>
  </cols>
  <sheetData>
    <row r="1" spans="1:14" x14ac:dyDescent="0.2">
      <c r="A1" s="22" t="s">
        <v>31</v>
      </c>
      <c r="B1" s="33" t="s">
        <v>84</v>
      </c>
    </row>
    <row r="3" spans="1:14" ht="13.5" thickBot="1" x14ac:dyDescent="0.25">
      <c r="A3" s="74" t="s">
        <v>32</v>
      </c>
      <c r="B3" s="74" t="s">
        <v>61</v>
      </c>
      <c r="C3" s="36" t="s">
        <v>43</v>
      </c>
      <c r="D3" s="36" t="s">
        <v>45</v>
      </c>
      <c r="E3" s="38" t="s">
        <v>46</v>
      </c>
      <c r="L3" s="22"/>
      <c r="M3" s="22"/>
      <c r="N3" s="22"/>
    </row>
    <row r="4" spans="1:14" x14ac:dyDescent="0.2">
      <c r="A4" s="51" t="s">
        <v>133</v>
      </c>
      <c r="B4" s="22" t="s">
        <v>169</v>
      </c>
      <c r="C4" s="94">
        <v>268300</v>
      </c>
      <c r="D4" s="94">
        <v>2412000</v>
      </c>
      <c r="E4" s="95">
        <v>0.11119999999999999</v>
      </c>
      <c r="L4" s="22"/>
      <c r="M4" s="22"/>
      <c r="N4" s="22"/>
    </row>
    <row r="5" spans="1:14" x14ac:dyDescent="0.2">
      <c r="A5" s="51" t="s">
        <v>134</v>
      </c>
      <c r="B5" s="22" t="s">
        <v>169</v>
      </c>
      <c r="C5" s="94">
        <v>273700</v>
      </c>
      <c r="D5" s="94">
        <v>2428000</v>
      </c>
      <c r="E5" s="95">
        <v>0.11269999999999999</v>
      </c>
      <c r="L5" s="22"/>
      <c r="M5" s="22"/>
      <c r="N5" s="22"/>
    </row>
    <row r="6" spans="1:14" x14ac:dyDescent="0.2">
      <c r="A6" s="51" t="s">
        <v>135</v>
      </c>
      <c r="B6" s="22" t="s">
        <v>169</v>
      </c>
      <c r="C6" s="94">
        <v>259900</v>
      </c>
      <c r="D6" s="94">
        <v>2305000</v>
      </c>
      <c r="E6" s="95">
        <v>0.11269999999999999</v>
      </c>
      <c r="L6" s="22"/>
      <c r="M6" s="22"/>
      <c r="N6" s="22"/>
    </row>
    <row r="7" spans="1:14" x14ac:dyDescent="0.2">
      <c r="A7" s="51" t="s">
        <v>136</v>
      </c>
      <c r="B7" s="22" t="s">
        <v>169</v>
      </c>
      <c r="C7" s="94">
        <v>273500</v>
      </c>
      <c r="D7" s="94">
        <v>2140000</v>
      </c>
      <c r="E7" s="95">
        <v>0.1278</v>
      </c>
      <c r="L7" s="22"/>
      <c r="M7" s="22"/>
      <c r="N7" s="22"/>
    </row>
    <row r="8" spans="1:14" x14ac:dyDescent="0.2">
      <c r="A8" s="51" t="s">
        <v>129</v>
      </c>
      <c r="B8" s="22" t="s">
        <v>169</v>
      </c>
      <c r="C8" s="94">
        <v>267100</v>
      </c>
      <c r="D8" s="94">
        <v>2396000</v>
      </c>
      <c r="E8" s="95">
        <v>0.1115</v>
      </c>
      <c r="L8" s="22"/>
      <c r="M8" s="22"/>
      <c r="N8" s="22"/>
    </row>
    <row r="9" spans="1:14" x14ac:dyDescent="0.2">
      <c r="A9" s="51" t="s">
        <v>130</v>
      </c>
      <c r="B9" s="22" t="s">
        <v>169</v>
      </c>
      <c r="C9" s="94">
        <v>258900</v>
      </c>
      <c r="D9" s="94">
        <v>2265000</v>
      </c>
      <c r="E9" s="95">
        <v>0.1143</v>
      </c>
      <c r="L9" s="22"/>
      <c r="M9" s="22"/>
      <c r="N9" s="22"/>
    </row>
    <row r="10" spans="1:14" x14ac:dyDescent="0.2">
      <c r="A10" s="51" t="s">
        <v>131</v>
      </c>
      <c r="B10" s="22" t="s">
        <v>169</v>
      </c>
      <c r="C10" s="94">
        <v>271000</v>
      </c>
      <c r="D10" s="94">
        <v>2093000</v>
      </c>
      <c r="E10" s="95">
        <v>0.1295</v>
      </c>
      <c r="L10" s="22"/>
      <c r="M10" s="22"/>
      <c r="N10" s="22"/>
    </row>
    <row r="11" spans="1:14" x14ac:dyDescent="0.2">
      <c r="A11" s="51" t="s">
        <v>132</v>
      </c>
      <c r="B11" s="22" t="s">
        <v>169</v>
      </c>
      <c r="C11" s="94">
        <v>273000</v>
      </c>
      <c r="D11" s="94">
        <v>2043000</v>
      </c>
      <c r="E11" s="95">
        <v>0.13370000000000001</v>
      </c>
      <c r="L11" s="22"/>
      <c r="M11" s="22"/>
      <c r="N11" s="22"/>
    </row>
    <row r="12" spans="1:14" x14ac:dyDescent="0.2">
      <c r="A12" s="51" t="s">
        <v>79</v>
      </c>
      <c r="B12" s="22" t="s">
        <v>169</v>
      </c>
      <c r="C12" s="95">
        <v>0</v>
      </c>
      <c r="D12" s="94">
        <v>2285000</v>
      </c>
      <c r="E12" s="95">
        <v>0</v>
      </c>
      <c r="L12" s="22"/>
      <c r="M12" s="22"/>
      <c r="N12" s="22"/>
    </row>
    <row r="13" spans="1:14" x14ac:dyDescent="0.2">
      <c r="A13" s="51" t="s">
        <v>80</v>
      </c>
      <c r="B13" s="22" t="s">
        <v>169</v>
      </c>
      <c r="C13" s="95">
        <v>0</v>
      </c>
      <c r="D13" s="94">
        <v>2716000</v>
      </c>
      <c r="E13" s="95">
        <v>0</v>
      </c>
      <c r="L13" s="22"/>
      <c r="M13" s="22"/>
      <c r="N13" s="22"/>
    </row>
    <row r="15" spans="1:14" ht="13.5" thickBot="1" x14ac:dyDescent="0.25"/>
    <row r="16" spans="1:14" ht="13.5" thickBot="1" x14ac:dyDescent="0.25">
      <c r="A16" s="77" t="s">
        <v>32</v>
      </c>
      <c r="B16" s="39" t="s">
        <v>43</v>
      </c>
      <c r="C16" s="39" t="s">
        <v>45</v>
      </c>
      <c r="D16" s="40" t="s">
        <v>46</v>
      </c>
      <c r="E16" s="78" t="s">
        <v>55</v>
      </c>
      <c r="F16" s="78" t="s">
        <v>56</v>
      </c>
      <c r="G16" s="79" t="s">
        <v>57</v>
      </c>
    </row>
    <row r="17" spans="1:14" ht="13.5" thickBot="1" x14ac:dyDescent="0.25">
      <c r="A17" s="80" t="s">
        <v>133</v>
      </c>
      <c r="B17" s="41">
        <v>268300</v>
      </c>
      <c r="C17" s="41">
        <v>2412000</v>
      </c>
      <c r="D17" s="42">
        <v>0.11119999999999999</v>
      </c>
      <c r="E17" s="85">
        <v>0.11119999999999999</v>
      </c>
      <c r="F17" s="82">
        <v>1.0412556053811659</v>
      </c>
      <c r="G17" s="83">
        <v>1.0916791230692575</v>
      </c>
    </row>
    <row r="18" spans="1:14" ht="13.5" thickBot="1" x14ac:dyDescent="0.25">
      <c r="A18" s="84" t="s">
        <v>134</v>
      </c>
      <c r="B18" s="43">
        <v>273700</v>
      </c>
      <c r="C18" s="43">
        <v>2428000</v>
      </c>
      <c r="D18" s="44">
        <v>0.11269999999999999</v>
      </c>
      <c r="E18" s="85">
        <v>0.11269999999999999</v>
      </c>
      <c r="F18" s="82">
        <v>1.0157480314960632</v>
      </c>
      <c r="G18" s="83">
        <v>1.0349956255468071</v>
      </c>
    </row>
    <row r="19" spans="1:14" ht="13.5" thickBot="1" x14ac:dyDescent="0.25">
      <c r="A19" s="84" t="s">
        <v>135</v>
      </c>
      <c r="B19" s="43">
        <v>259900</v>
      </c>
      <c r="C19" s="43">
        <v>2305000</v>
      </c>
      <c r="D19" s="44">
        <v>0.11269999999999999</v>
      </c>
      <c r="E19" s="85">
        <v>0.11269999999999999</v>
      </c>
      <c r="F19" s="82">
        <v>0.8965250965250966</v>
      </c>
      <c r="G19" s="83">
        <v>0.77005577005577019</v>
      </c>
    </row>
    <row r="20" spans="1:14" ht="13.5" thickBot="1" x14ac:dyDescent="0.25">
      <c r="A20" s="84" t="s">
        <v>136</v>
      </c>
      <c r="B20" s="43">
        <v>273500</v>
      </c>
      <c r="C20" s="43">
        <v>2140000</v>
      </c>
      <c r="D20" s="44">
        <v>0.1278</v>
      </c>
      <c r="E20" s="85">
        <v>0.1278</v>
      </c>
      <c r="F20" s="82">
        <v>0.86836200448765888</v>
      </c>
      <c r="G20" s="83">
        <v>0.70747112108368637</v>
      </c>
    </row>
    <row r="21" spans="1:14" ht="13.5" thickBot="1" x14ac:dyDescent="0.25">
      <c r="A21" s="84" t="s">
        <v>129</v>
      </c>
      <c r="B21" s="43">
        <v>267100</v>
      </c>
      <c r="C21" s="43">
        <v>2396000</v>
      </c>
      <c r="D21" s="44">
        <v>0.1115</v>
      </c>
      <c r="E21" s="85">
        <v>0.1115</v>
      </c>
      <c r="F21" s="87" t="s">
        <v>58</v>
      </c>
      <c r="G21" s="88" t="s">
        <v>58</v>
      </c>
    </row>
    <row r="22" spans="1:14" ht="13.5" thickBot="1" x14ac:dyDescent="0.25">
      <c r="A22" s="84" t="s">
        <v>130</v>
      </c>
      <c r="B22" s="43">
        <v>258900</v>
      </c>
      <c r="C22" s="43">
        <v>2265000</v>
      </c>
      <c r="D22" s="44">
        <v>0.1143</v>
      </c>
      <c r="E22" s="85">
        <v>0.1143</v>
      </c>
      <c r="F22" s="89">
        <v>0.95547268447249623</v>
      </c>
      <c r="G22" s="89">
        <v>0.9010504099388803</v>
      </c>
    </row>
    <row r="23" spans="1:14" ht="13.5" thickBot="1" x14ac:dyDescent="0.25">
      <c r="A23" s="84" t="s">
        <v>131</v>
      </c>
      <c r="B23" s="43">
        <v>271000</v>
      </c>
      <c r="C23" s="43">
        <v>2093000</v>
      </c>
      <c r="D23" s="44">
        <v>0.1295</v>
      </c>
      <c r="E23" s="85">
        <v>0.1295</v>
      </c>
    </row>
    <row r="24" spans="1:14" ht="13.5" thickBot="1" x14ac:dyDescent="0.25">
      <c r="A24" s="84" t="s">
        <v>132</v>
      </c>
      <c r="B24" s="43">
        <v>273000</v>
      </c>
      <c r="C24" s="43">
        <v>2043000</v>
      </c>
      <c r="D24" s="44">
        <v>0.13370000000000001</v>
      </c>
      <c r="E24" s="85">
        <v>0.13370000000000001</v>
      </c>
      <c r="F24" s="87" t="s">
        <v>59</v>
      </c>
      <c r="G24" s="79">
        <v>0.45</v>
      </c>
    </row>
    <row r="25" spans="1:14" x14ac:dyDescent="0.2">
      <c r="A25" s="84" t="s">
        <v>79</v>
      </c>
      <c r="B25" s="48">
        <v>0</v>
      </c>
      <c r="C25" s="43">
        <v>2285000</v>
      </c>
      <c r="D25" s="44">
        <v>0</v>
      </c>
      <c r="E25" s="85"/>
    </row>
    <row r="26" spans="1:14" ht="13.5" thickBot="1" x14ac:dyDescent="0.25">
      <c r="A26" s="91" t="s">
        <v>80</v>
      </c>
      <c r="B26" s="49">
        <v>0</v>
      </c>
      <c r="C26" s="45">
        <v>2716000</v>
      </c>
      <c r="D26" s="46">
        <v>0</v>
      </c>
      <c r="E26" s="92">
        <v>0</v>
      </c>
    </row>
    <row r="27" spans="1:14" x14ac:dyDescent="0.2">
      <c r="N27" s="50"/>
    </row>
    <row r="28" spans="1:14" x14ac:dyDescent="0.2">
      <c r="N28" s="50"/>
    </row>
    <row r="59" spans="2:14" x14ac:dyDescent="0.2">
      <c r="B59" s="22"/>
      <c r="C59" s="22"/>
      <c r="D59" s="22"/>
      <c r="F59" s="93"/>
      <c r="L59" s="22"/>
      <c r="M59" s="22"/>
      <c r="N59" s="22"/>
    </row>
    <row r="60" spans="2:14" x14ac:dyDescent="0.2">
      <c r="B60" s="22"/>
      <c r="C60" s="22"/>
      <c r="D60" s="22"/>
      <c r="F60" s="93"/>
      <c r="L60" s="22"/>
      <c r="M60" s="22"/>
      <c r="N60" s="22"/>
    </row>
    <row r="61" spans="2:14" x14ac:dyDescent="0.2">
      <c r="B61" s="22"/>
      <c r="C61" s="22"/>
      <c r="D61" s="22"/>
      <c r="F61" s="93"/>
      <c r="L61" s="22"/>
      <c r="M61" s="22"/>
      <c r="N61" s="22"/>
    </row>
    <row r="62" spans="2:14" x14ac:dyDescent="0.2">
      <c r="B62" s="22"/>
      <c r="C62" s="22"/>
      <c r="D62" s="22"/>
      <c r="F62" s="93"/>
      <c r="L62" s="22"/>
      <c r="M62" s="22"/>
      <c r="N62" s="22"/>
    </row>
    <row r="63" spans="2:14" x14ac:dyDescent="0.2">
      <c r="B63" s="22"/>
      <c r="C63" s="22"/>
      <c r="D63" s="22"/>
      <c r="F63" s="93"/>
      <c r="L63" s="22"/>
      <c r="M63" s="22"/>
      <c r="N63" s="22"/>
    </row>
    <row r="64" spans="2:14" x14ac:dyDescent="0.2">
      <c r="B64" s="22"/>
      <c r="C64" s="22"/>
      <c r="D64" s="22"/>
      <c r="F64" s="93"/>
      <c r="L64" s="22"/>
      <c r="M64" s="22"/>
      <c r="N64" s="22"/>
    </row>
    <row r="65" spans="2:14" x14ac:dyDescent="0.2">
      <c r="B65" s="22"/>
      <c r="C65" s="22"/>
      <c r="D65" s="22"/>
      <c r="F65" s="93"/>
      <c r="L65" s="22"/>
      <c r="M65" s="22"/>
      <c r="N65" s="22"/>
    </row>
    <row r="66" spans="2:14" x14ac:dyDescent="0.2">
      <c r="B66" s="22"/>
      <c r="C66" s="22"/>
      <c r="D66" s="22"/>
      <c r="F66" s="93"/>
      <c r="L66" s="22"/>
      <c r="M66" s="22"/>
      <c r="N66" s="2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activeCell="H19" sqref="H19"/>
    </sheetView>
  </sheetViews>
  <sheetFormatPr defaultColWidth="9.140625" defaultRowHeight="12.75" x14ac:dyDescent="0.2"/>
  <cols>
    <col min="1" max="1" width="56.85546875" style="22" bestFit="1" customWidth="1"/>
    <col min="2" max="2" width="20" style="33" customWidth="1"/>
    <col min="3" max="3" width="13.7109375" style="33" customWidth="1"/>
    <col min="4" max="4" width="15.7109375" style="34" customWidth="1"/>
    <col min="5" max="5" width="11.42578125" style="22" customWidth="1"/>
    <col min="6" max="6" width="23.28515625" style="22" customWidth="1"/>
    <col min="7" max="7" width="16.85546875" style="22" customWidth="1"/>
    <col min="8" max="8" width="20.140625" style="22" bestFit="1" customWidth="1"/>
    <col min="9" max="9" width="17.5703125" style="22" bestFit="1" customWidth="1"/>
    <col min="10" max="10" width="7.28515625" style="22" customWidth="1"/>
    <col min="11" max="11" width="8.28515625" style="22" customWidth="1"/>
    <col min="12" max="12" width="11.85546875" style="33" customWidth="1"/>
    <col min="13" max="13" width="9.85546875" style="33" bestFit="1" customWidth="1"/>
    <col min="14" max="14" width="11.7109375" style="35" bestFit="1" customWidth="1"/>
    <col min="15" max="16384" width="9.140625" style="22"/>
  </cols>
  <sheetData>
    <row r="1" spans="1:14" x14ac:dyDescent="0.2">
      <c r="A1" s="22" t="s">
        <v>31</v>
      </c>
      <c r="B1" s="33" t="s">
        <v>84</v>
      </c>
    </row>
    <row r="3" spans="1:14" ht="13.5" thickBot="1" x14ac:dyDescent="0.25">
      <c r="A3" s="74" t="s">
        <v>32</v>
      </c>
      <c r="B3" s="74" t="s">
        <v>61</v>
      </c>
      <c r="C3" s="36" t="s">
        <v>43</v>
      </c>
      <c r="D3" s="36" t="s">
        <v>45</v>
      </c>
      <c r="E3" s="38" t="s">
        <v>46</v>
      </c>
      <c r="L3" s="22"/>
      <c r="M3" s="22"/>
      <c r="N3" s="22"/>
    </row>
    <row r="4" spans="1:14" x14ac:dyDescent="0.2">
      <c r="A4" s="51" t="s">
        <v>93</v>
      </c>
      <c r="B4" s="22" t="s">
        <v>169</v>
      </c>
      <c r="C4" s="94">
        <v>152100</v>
      </c>
      <c r="D4" s="94">
        <v>977700</v>
      </c>
      <c r="E4" s="95">
        <v>0.1555</v>
      </c>
      <c r="L4" s="22"/>
      <c r="M4" s="22"/>
      <c r="N4" s="22"/>
    </row>
    <row r="5" spans="1:14" x14ac:dyDescent="0.2">
      <c r="A5" s="51" t="s">
        <v>94</v>
      </c>
      <c r="B5" s="22" t="s">
        <v>169</v>
      </c>
      <c r="C5" s="94">
        <v>164900</v>
      </c>
      <c r="D5" s="94">
        <v>846600</v>
      </c>
      <c r="E5" s="95">
        <v>0.1948</v>
      </c>
      <c r="L5" s="22"/>
      <c r="M5" s="22"/>
      <c r="N5" s="22"/>
    </row>
    <row r="6" spans="1:14" x14ac:dyDescent="0.2">
      <c r="A6" s="51" t="s">
        <v>95</v>
      </c>
      <c r="B6" s="22" t="s">
        <v>169</v>
      </c>
      <c r="C6" s="94">
        <v>167100</v>
      </c>
      <c r="D6" s="94">
        <v>888700</v>
      </c>
      <c r="E6" s="95">
        <v>0.188</v>
      </c>
      <c r="L6" s="22"/>
      <c r="M6" s="22"/>
      <c r="N6" s="22"/>
    </row>
    <row r="7" spans="1:14" x14ac:dyDescent="0.2">
      <c r="A7" s="51" t="s">
        <v>96</v>
      </c>
      <c r="B7" s="22" t="s">
        <v>169</v>
      </c>
      <c r="C7" s="94">
        <v>169000</v>
      </c>
      <c r="D7" s="94">
        <v>965800</v>
      </c>
      <c r="E7" s="95">
        <v>0.1749</v>
      </c>
      <c r="L7" s="22"/>
      <c r="M7" s="22"/>
      <c r="N7" s="22"/>
    </row>
    <row r="8" spans="1:14" x14ac:dyDescent="0.2">
      <c r="A8" s="51" t="s">
        <v>89</v>
      </c>
      <c r="B8" s="22" t="s">
        <v>169</v>
      </c>
      <c r="C8" s="94">
        <v>150300</v>
      </c>
      <c r="D8" s="94">
        <v>901700</v>
      </c>
      <c r="E8" s="95">
        <v>0.16669999999999999</v>
      </c>
      <c r="L8" s="22"/>
      <c r="M8" s="22"/>
      <c r="N8" s="22"/>
    </row>
    <row r="9" spans="1:14" x14ac:dyDescent="0.2">
      <c r="A9" s="51" t="s">
        <v>90</v>
      </c>
      <c r="B9" s="22" t="s">
        <v>169</v>
      </c>
      <c r="C9" s="94">
        <v>163900</v>
      </c>
      <c r="D9" s="94">
        <v>997500</v>
      </c>
      <c r="E9" s="95">
        <v>0.1643</v>
      </c>
      <c r="L9" s="22"/>
      <c r="M9" s="22"/>
      <c r="N9" s="22"/>
    </row>
    <row r="10" spans="1:14" x14ac:dyDescent="0.2">
      <c r="A10" s="51" t="s">
        <v>91</v>
      </c>
      <c r="B10" s="22" t="s">
        <v>169</v>
      </c>
      <c r="C10" s="94">
        <v>159400</v>
      </c>
      <c r="D10" s="94">
        <v>899900</v>
      </c>
      <c r="E10" s="95">
        <v>0.17710000000000001</v>
      </c>
      <c r="L10" s="22"/>
      <c r="M10" s="22"/>
      <c r="N10" s="22"/>
    </row>
    <row r="11" spans="1:14" x14ac:dyDescent="0.2">
      <c r="A11" s="51" t="s">
        <v>92</v>
      </c>
      <c r="B11" s="22" t="s">
        <v>169</v>
      </c>
      <c r="C11" s="94">
        <v>154200</v>
      </c>
      <c r="D11" s="94">
        <v>991200</v>
      </c>
      <c r="E11" s="95">
        <v>0.15559999999999999</v>
      </c>
      <c r="L11" s="22"/>
      <c r="M11" s="22"/>
      <c r="N11" s="22"/>
    </row>
    <row r="12" spans="1:14" x14ac:dyDescent="0.2">
      <c r="A12" s="51" t="s">
        <v>82</v>
      </c>
      <c r="B12" s="22" t="s">
        <v>169</v>
      </c>
      <c r="C12" s="94">
        <v>0</v>
      </c>
      <c r="D12" s="94">
        <v>356200</v>
      </c>
      <c r="E12" s="95">
        <v>0</v>
      </c>
      <c r="L12" s="22"/>
      <c r="M12" s="22"/>
      <c r="N12" s="22"/>
    </row>
    <row r="13" spans="1:14" x14ac:dyDescent="0.2">
      <c r="A13" s="51" t="s">
        <v>83</v>
      </c>
      <c r="B13" s="22" t="s">
        <v>169</v>
      </c>
      <c r="C13" s="94">
        <v>0</v>
      </c>
      <c r="D13" s="94">
        <v>418000</v>
      </c>
      <c r="E13" s="95">
        <v>0</v>
      </c>
      <c r="L13" s="22"/>
      <c r="M13" s="22"/>
      <c r="N13" s="22"/>
    </row>
    <row r="15" spans="1:14" ht="13.5" thickBot="1" x14ac:dyDescent="0.25"/>
    <row r="16" spans="1:14" ht="13.5" thickBot="1" x14ac:dyDescent="0.25">
      <c r="A16" s="77" t="s">
        <v>32</v>
      </c>
      <c r="B16" s="39" t="s">
        <v>43</v>
      </c>
      <c r="C16" s="39" t="s">
        <v>45</v>
      </c>
      <c r="D16" s="40" t="s">
        <v>46</v>
      </c>
      <c r="E16" s="78" t="s">
        <v>55</v>
      </c>
      <c r="F16" s="78" t="s">
        <v>56</v>
      </c>
      <c r="G16" s="79" t="s">
        <v>57</v>
      </c>
    </row>
    <row r="17" spans="1:14" ht="13.5" thickBot="1" x14ac:dyDescent="0.25">
      <c r="A17" s="80" t="s">
        <v>93</v>
      </c>
      <c r="B17" s="41">
        <v>152100</v>
      </c>
      <c r="C17" s="41">
        <v>977700</v>
      </c>
      <c r="D17" s="42">
        <v>0.1555</v>
      </c>
      <c r="E17" s="81">
        <v>0.1555</v>
      </c>
      <c r="F17" s="82">
        <v>1.0695860827834436</v>
      </c>
      <c r="G17" s="83">
        <v>1.1546357395187634</v>
      </c>
    </row>
    <row r="18" spans="1:14" ht="13.5" thickBot="1" x14ac:dyDescent="0.25">
      <c r="A18" s="84" t="s">
        <v>94</v>
      </c>
      <c r="B18" s="43">
        <v>164900</v>
      </c>
      <c r="C18" s="43">
        <v>846600</v>
      </c>
      <c r="D18" s="44">
        <v>0.1948</v>
      </c>
      <c r="E18" s="85">
        <v>0.1948</v>
      </c>
      <c r="F18" s="82">
        <v>1.0852099817407184</v>
      </c>
      <c r="G18" s="83">
        <v>1.189355514979374</v>
      </c>
    </row>
    <row r="19" spans="1:14" ht="13.5" thickBot="1" x14ac:dyDescent="0.25">
      <c r="A19" s="84" t="s">
        <v>95</v>
      </c>
      <c r="B19" s="43">
        <v>167100</v>
      </c>
      <c r="C19" s="43">
        <v>888700</v>
      </c>
      <c r="D19" s="44">
        <v>0.188</v>
      </c>
      <c r="E19" s="85">
        <v>0.188</v>
      </c>
      <c r="F19" s="82">
        <v>1.0067758328627894</v>
      </c>
      <c r="G19" s="83">
        <v>1.0150574063617541</v>
      </c>
    </row>
    <row r="20" spans="1:14" ht="13.5" thickBot="1" x14ac:dyDescent="0.25">
      <c r="A20" s="84" t="s">
        <v>96</v>
      </c>
      <c r="B20" s="43">
        <v>169000</v>
      </c>
      <c r="C20" s="43">
        <v>965800</v>
      </c>
      <c r="D20" s="44">
        <v>0.1749</v>
      </c>
      <c r="E20" s="85">
        <v>0.1749</v>
      </c>
      <c r="F20" s="82">
        <v>1.1458868894601544</v>
      </c>
      <c r="G20" s="83">
        <v>1.3241930876892318</v>
      </c>
    </row>
    <row r="21" spans="1:14" ht="13.5" thickBot="1" x14ac:dyDescent="0.25">
      <c r="A21" s="84" t="s">
        <v>89</v>
      </c>
      <c r="B21" s="43">
        <v>150300</v>
      </c>
      <c r="C21" s="43">
        <v>901700</v>
      </c>
      <c r="D21" s="44">
        <v>0.16669999999999999</v>
      </c>
      <c r="E21" s="85">
        <v>0.16669999999999999</v>
      </c>
      <c r="F21" s="87" t="s">
        <v>58</v>
      </c>
      <c r="G21" s="88" t="s">
        <v>58</v>
      </c>
    </row>
    <row r="22" spans="1:14" ht="13.5" thickBot="1" x14ac:dyDescent="0.25">
      <c r="A22" s="84" t="s">
        <v>90</v>
      </c>
      <c r="B22" s="43">
        <v>163900</v>
      </c>
      <c r="C22" s="43">
        <v>997500</v>
      </c>
      <c r="D22" s="44">
        <v>0.1643</v>
      </c>
      <c r="E22" s="85">
        <v>0.1643</v>
      </c>
      <c r="F22" s="89">
        <v>1.0768646967117765</v>
      </c>
      <c r="G22" s="89">
        <v>1.1708104371372807</v>
      </c>
    </row>
    <row r="23" spans="1:14" ht="13.5" thickBot="1" x14ac:dyDescent="0.25">
      <c r="A23" s="84" t="s">
        <v>91</v>
      </c>
      <c r="B23" s="43">
        <v>159400</v>
      </c>
      <c r="C23" s="43">
        <v>899900</v>
      </c>
      <c r="D23" s="44">
        <v>0.17710000000000001</v>
      </c>
      <c r="E23" s="85">
        <v>0.17710000000000001</v>
      </c>
    </row>
    <row r="24" spans="1:14" ht="13.5" thickBot="1" x14ac:dyDescent="0.25">
      <c r="A24" s="84" t="s">
        <v>92</v>
      </c>
      <c r="B24" s="43">
        <v>154200</v>
      </c>
      <c r="C24" s="43">
        <v>991200</v>
      </c>
      <c r="D24" s="44">
        <v>0.15559999999999999</v>
      </c>
      <c r="E24" s="85">
        <v>0.15559999999999999</v>
      </c>
      <c r="F24" s="87" t="s">
        <v>59</v>
      </c>
      <c r="G24" s="79">
        <v>0.45</v>
      </c>
    </row>
    <row r="25" spans="1:14" x14ac:dyDescent="0.2">
      <c r="A25" s="84" t="s">
        <v>82</v>
      </c>
      <c r="B25" s="48">
        <v>0</v>
      </c>
      <c r="C25" s="43">
        <v>356200</v>
      </c>
      <c r="D25" s="44">
        <v>0</v>
      </c>
      <c r="E25" s="85"/>
    </row>
    <row r="26" spans="1:14" ht="13.5" thickBot="1" x14ac:dyDescent="0.25">
      <c r="A26" s="91" t="s">
        <v>83</v>
      </c>
      <c r="B26" s="49">
        <v>0</v>
      </c>
      <c r="C26" s="45">
        <v>418000</v>
      </c>
      <c r="D26" s="46">
        <v>0</v>
      </c>
      <c r="E26" s="92">
        <v>0</v>
      </c>
    </row>
    <row r="27" spans="1:14" x14ac:dyDescent="0.2">
      <c r="N27" s="50"/>
    </row>
    <row r="28" spans="1:14" x14ac:dyDescent="0.2">
      <c r="N28" s="50"/>
    </row>
    <row r="59" spans="2:14" x14ac:dyDescent="0.2">
      <c r="B59" s="22"/>
      <c r="C59" s="22"/>
      <c r="D59" s="22"/>
      <c r="F59" s="93"/>
      <c r="L59" s="22"/>
      <c r="M59" s="22"/>
      <c r="N59" s="22"/>
    </row>
    <row r="60" spans="2:14" x14ac:dyDescent="0.2">
      <c r="B60" s="22"/>
      <c r="C60" s="22"/>
      <c r="D60" s="22"/>
      <c r="F60" s="93"/>
      <c r="L60" s="22"/>
      <c r="M60" s="22"/>
      <c r="N60" s="22"/>
    </row>
    <row r="61" spans="2:14" x14ac:dyDescent="0.2">
      <c r="B61" s="22"/>
      <c r="C61" s="22"/>
      <c r="D61" s="22"/>
      <c r="F61" s="93"/>
      <c r="L61" s="22"/>
      <c r="M61" s="22"/>
      <c r="N61" s="22"/>
    </row>
    <row r="62" spans="2:14" x14ac:dyDescent="0.2">
      <c r="B62" s="22"/>
      <c r="C62" s="22"/>
      <c r="D62" s="22"/>
      <c r="F62" s="93"/>
      <c r="L62" s="22"/>
      <c r="M62" s="22"/>
      <c r="N62" s="22"/>
    </row>
    <row r="63" spans="2:14" x14ac:dyDescent="0.2">
      <c r="B63" s="22"/>
      <c r="C63" s="22"/>
      <c r="D63" s="22"/>
      <c r="F63" s="93"/>
      <c r="L63" s="22"/>
      <c r="M63" s="22"/>
      <c r="N63" s="22"/>
    </row>
    <row r="64" spans="2:14" x14ac:dyDescent="0.2">
      <c r="B64" s="22"/>
      <c r="C64" s="22"/>
      <c r="D64" s="22"/>
      <c r="F64" s="93"/>
      <c r="L64" s="22"/>
      <c r="M64" s="22"/>
      <c r="N64" s="22"/>
    </row>
    <row r="65" spans="2:14" x14ac:dyDescent="0.2">
      <c r="B65" s="22"/>
      <c r="C65" s="22"/>
      <c r="D65" s="22"/>
      <c r="F65" s="93"/>
      <c r="L65" s="22"/>
      <c r="M65" s="22"/>
      <c r="N65" s="22"/>
    </row>
    <row r="66" spans="2:14" x14ac:dyDescent="0.2">
      <c r="B66" s="22"/>
      <c r="C66" s="22"/>
      <c r="D66" s="22"/>
      <c r="F66" s="93"/>
      <c r="L66" s="22"/>
      <c r="M66" s="22"/>
      <c r="N66" s="2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activeCell="I21" sqref="I21"/>
    </sheetView>
  </sheetViews>
  <sheetFormatPr defaultColWidth="9.140625" defaultRowHeight="12.75" x14ac:dyDescent="0.2"/>
  <cols>
    <col min="1" max="1" width="56.85546875" style="22" bestFit="1" customWidth="1"/>
    <col min="2" max="2" width="20" style="33" customWidth="1"/>
    <col min="3" max="3" width="13.7109375" style="33" customWidth="1"/>
    <col min="4" max="4" width="15.7109375" style="34" customWidth="1"/>
    <col min="5" max="5" width="11.42578125" style="22" customWidth="1"/>
    <col min="6" max="6" width="23.28515625" style="22" customWidth="1"/>
    <col min="7" max="7" width="16.85546875" style="22" customWidth="1"/>
    <col min="8" max="8" width="20.140625" style="22" bestFit="1" customWidth="1"/>
    <col min="9" max="9" width="17.5703125" style="22" bestFit="1" customWidth="1"/>
    <col min="10" max="10" width="7.28515625" style="22" customWidth="1"/>
    <col min="11" max="11" width="8.28515625" style="22" customWidth="1"/>
    <col min="12" max="12" width="11.85546875" style="33" customWidth="1"/>
    <col min="13" max="13" width="9.85546875" style="33" bestFit="1" customWidth="1"/>
    <col min="14" max="14" width="11.7109375" style="35" bestFit="1" customWidth="1"/>
    <col min="15" max="16384" width="9.140625" style="22"/>
  </cols>
  <sheetData>
    <row r="1" spans="1:14" x14ac:dyDescent="0.2">
      <c r="A1" s="22" t="s">
        <v>31</v>
      </c>
      <c r="B1" s="33" t="s">
        <v>85</v>
      </c>
    </row>
    <row r="3" spans="1:14" ht="13.5" thickBot="1" x14ac:dyDescent="0.25">
      <c r="A3" s="74" t="s">
        <v>32</v>
      </c>
      <c r="B3" s="74" t="s">
        <v>61</v>
      </c>
      <c r="C3" s="36" t="s">
        <v>43</v>
      </c>
      <c r="D3" s="36" t="s">
        <v>45</v>
      </c>
      <c r="E3" s="38" t="s">
        <v>46</v>
      </c>
      <c r="L3" s="22"/>
      <c r="M3" s="22"/>
      <c r="N3" s="22"/>
    </row>
    <row r="4" spans="1:14" x14ac:dyDescent="0.2">
      <c r="A4" s="51" t="s">
        <v>141</v>
      </c>
      <c r="B4" s="22" t="s">
        <v>169</v>
      </c>
      <c r="C4" s="96">
        <v>257400</v>
      </c>
      <c r="D4" s="94">
        <v>2326000</v>
      </c>
      <c r="E4" s="95">
        <v>0.11070000000000001</v>
      </c>
      <c r="L4" s="22"/>
      <c r="M4" s="22"/>
      <c r="N4" s="22"/>
    </row>
    <row r="5" spans="1:14" x14ac:dyDescent="0.2">
      <c r="A5" s="51" t="s">
        <v>142</v>
      </c>
      <c r="B5" s="22" t="s">
        <v>169</v>
      </c>
      <c r="C5" s="94">
        <v>260000</v>
      </c>
      <c r="D5" s="94">
        <v>2670000</v>
      </c>
      <c r="E5" s="95">
        <v>9.7369999999999998E-2</v>
      </c>
      <c r="L5" s="22"/>
      <c r="M5" s="22"/>
      <c r="N5" s="22"/>
    </row>
    <row r="6" spans="1:14" x14ac:dyDescent="0.2">
      <c r="A6" s="51" t="s">
        <v>143</v>
      </c>
      <c r="B6" s="22" t="s">
        <v>169</v>
      </c>
      <c r="C6" s="94">
        <v>263100</v>
      </c>
      <c r="D6" s="94">
        <v>2580000</v>
      </c>
      <c r="E6" s="95">
        <v>0.10199999999999999</v>
      </c>
      <c r="L6" s="22"/>
      <c r="M6" s="22"/>
      <c r="N6" s="22"/>
    </row>
    <row r="7" spans="1:14" x14ac:dyDescent="0.2">
      <c r="A7" s="51" t="s">
        <v>144</v>
      </c>
      <c r="B7" s="22" t="s">
        <v>169</v>
      </c>
      <c r="C7" s="94">
        <v>267300</v>
      </c>
      <c r="D7" s="94">
        <v>2663000</v>
      </c>
      <c r="E7" s="95">
        <v>0.1004</v>
      </c>
      <c r="L7" s="22"/>
      <c r="M7" s="22"/>
      <c r="N7" s="22"/>
    </row>
    <row r="8" spans="1:14" x14ac:dyDescent="0.2">
      <c r="A8" s="51" t="s">
        <v>137</v>
      </c>
      <c r="B8" s="22" t="s">
        <v>169</v>
      </c>
      <c r="C8" s="97">
        <v>271400</v>
      </c>
      <c r="D8" s="94">
        <v>2113000</v>
      </c>
      <c r="E8" s="95">
        <v>0.12839999999999999</v>
      </c>
      <c r="L8" s="22"/>
      <c r="M8" s="22"/>
      <c r="N8" s="22"/>
    </row>
    <row r="9" spans="1:14" x14ac:dyDescent="0.2">
      <c r="A9" s="51" t="s">
        <v>138</v>
      </c>
      <c r="B9" s="22" t="s">
        <v>169</v>
      </c>
      <c r="C9" s="94">
        <v>250600</v>
      </c>
      <c r="D9" s="94">
        <v>2461000</v>
      </c>
      <c r="E9" s="95">
        <v>0.1018</v>
      </c>
      <c r="L9" s="22"/>
      <c r="M9" s="22"/>
      <c r="N9" s="22"/>
    </row>
    <row r="10" spans="1:14" x14ac:dyDescent="0.2">
      <c r="A10" s="51" t="s">
        <v>139</v>
      </c>
      <c r="B10" s="22" t="s">
        <v>169</v>
      </c>
      <c r="C10" s="94">
        <v>276600</v>
      </c>
      <c r="D10" s="94">
        <v>2264000</v>
      </c>
      <c r="E10" s="95">
        <v>0.1221</v>
      </c>
      <c r="L10" s="22"/>
      <c r="M10" s="22"/>
      <c r="N10" s="22"/>
    </row>
    <row r="11" spans="1:14" x14ac:dyDescent="0.2">
      <c r="A11" s="51" t="s">
        <v>140</v>
      </c>
      <c r="B11" s="22" t="s">
        <v>169</v>
      </c>
      <c r="C11" s="94">
        <v>264500</v>
      </c>
      <c r="D11" s="94">
        <v>2765000</v>
      </c>
      <c r="E11" s="95">
        <v>9.5659999999999995E-2</v>
      </c>
      <c r="L11" s="22"/>
      <c r="M11" s="22"/>
      <c r="N11" s="22"/>
    </row>
    <row r="12" spans="1:14" x14ac:dyDescent="0.2">
      <c r="A12" s="51" t="s">
        <v>79</v>
      </c>
      <c r="B12" s="22" t="s">
        <v>169</v>
      </c>
      <c r="C12" s="96">
        <v>0.01</v>
      </c>
      <c r="D12" s="94">
        <v>185395.45300000001</v>
      </c>
      <c r="E12" s="95">
        <v>5.3938755445097135E-8</v>
      </c>
      <c r="L12" s="22"/>
      <c r="M12" s="22"/>
      <c r="N12" s="22"/>
    </row>
    <row r="13" spans="1:14" x14ac:dyDescent="0.2">
      <c r="A13" s="51" t="s">
        <v>80</v>
      </c>
      <c r="B13" s="22" t="s">
        <v>169</v>
      </c>
      <c r="C13" s="96">
        <v>0.01</v>
      </c>
      <c r="D13" s="94">
        <v>185194.391</v>
      </c>
      <c r="E13" s="95">
        <v>5.3997315717839427E-8</v>
      </c>
      <c r="L13" s="22"/>
      <c r="M13" s="22"/>
      <c r="N13" s="22"/>
    </row>
    <row r="15" spans="1:14" ht="13.5" thickBot="1" x14ac:dyDescent="0.25"/>
    <row r="16" spans="1:14" ht="13.5" thickBot="1" x14ac:dyDescent="0.25">
      <c r="A16" s="77" t="s">
        <v>32</v>
      </c>
      <c r="B16" s="39" t="s">
        <v>43</v>
      </c>
      <c r="C16" s="39" t="s">
        <v>45</v>
      </c>
      <c r="D16" s="40" t="s">
        <v>46</v>
      </c>
      <c r="E16" s="78" t="s">
        <v>55</v>
      </c>
      <c r="F16" s="78" t="s">
        <v>56</v>
      </c>
      <c r="G16" s="79" t="s">
        <v>57</v>
      </c>
    </row>
    <row r="17" spans="1:14" ht="13.5" thickBot="1" x14ac:dyDescent="0.25">
      <c r="A17" s="80" t="s">
        <v>141</v>
      </c>
      <c r="B17" s="41">
        <v>257400</v>
      </c>
      <c r="C17" s="41">
        <v>2326000</v>
      </c>
      <c r="D17" s="42">
        <v>0.11070000000000001</v>
      </c>
      <c r="E17" s="85">
        <v>0.11069994603196442</v>
      </c>
      <c r="F17" s="82">
        <v>0.7992016289977133</v>
      </c>
      <c r="G17" s="83">
        <v>0.55378139777269619</v>
      </c>
    </row>
    <row r="18" spans="1:14" ht="13.5" thickBot="1" x14ac:dyDescent="0.25">
      <c r="A18" s="84" t="s">
        <v>142</v>
      </c>
      <c r="B18" s="43">
        <v>260000</v>
      </c>
      <c r="C18" s="43">
        <v>2670000</v>
      </c>
      <c r="D18" s="44">
        <v>9.7369999999999998E-2</v>
      </c>
      <c r="E18" s="85">
        <v>9.7369946031964416E-2</v>
      </c>
      <c r="F18" s="82">
        <v>1.0080304561236537</v>
      </c>
      <c r="G18" s="83">
        <v>1.0178454580525638</v>
      </c>
    </row>
    <row r="19" spans="1:14" ht="13.5" thickBot="1" x14ac:dyDescent="0.25">
      <c r="A19" s="84" t="s">
        <v>143</v>
      </c>
      <c r="B19" s="43">
        <v>263100</v>
      </c>
      <c r="C19" s="43">
        <v>2580000</v>
      </c>
      <c r="D19" s="44">
        <v>0.10199999999999999</v>
      </c>
      <c r="E19" s="85">
        <v>0.10199994603196441</v>
      </c>
      <c r="F19" s="82">
        <v>0.84043809491201837</v>
      </c>
      <c r="G19" s="83">
        <v>0.64541798869337419</v>
      </c>
    </row>
    <row r="20" spans="1:14" ht="13.5" thickBot="1" x14ac:dyDescent="0.25">
      <c r="A20" s="84" t="s">
        <v>144</v>
      </c>
      <c r="B20" s="43">
        <v>267300</v>
      </c>
      <c r="C20" s="43">
        <v>2663000</v>
      </c>
      <c r="D20" s="44">
        <v>0.1004</v>
      </c>
      <c r="E20" s="85">
        <v>0.10039994603196442</v>
      </c>
      <c r="F20" s="82">
        <v>1.0727315902695074</v>
      </c>
      <c r="G20" s="83">
        <v>1.1616257561544607</v>
      </c>
    </row>
    <row r="21" spans="1:14" ht="13.5" thickBot="1" x14ac:dyDescent="0.25">
      <c r="A21" s="84" t="s">
        <v>137</v>
      </c>
      <c r="B21" s="43">
        <v>271400</v>
      </c>
      <c r="C21" s="43">
        <v>2113000</v>
      </c>
      <c r="D21" s="44">
        <v>0.12839999999999999</v>
      </c>
      <c r="E21" s="85">
        <v>0.12839994603196442</v>
      </c>
      <c r="F21" s="87" t="s">
        <v>58</v>
      </c>
      <c r="G21" s="88" t="s">
        <v>58</v>
      </c>
    </row>
    <row r="22" spans="1:14" ht="13.5" thickBot="1" x14ac:dyDescent="0.25">
      <c r="A22" s="84" t="s">
        <v>138</v>
      </c>
      <c r="B22" s="43">
        <v>250600</v>
      </c>
      <c r="C22" s="43">
        <v>2461000</v>
      </c>
      <c r="D22" s="44">
        <v>0.1018</v>
      </c>
      <c r="E22" s="85">
        <v>0.10179994603196442</v>
      </c>
      <c r="F22" s="89">
        <v>0.93010044257572311</v>
      </c>
      <c r="G22" s="89">
        <v>0.84466765016827372</v>
      </c>
    </row>
    <row r="23" spans="1:14" ht="13.5" thickBot="1" x14ac:dyDescent="0.25">
      <c r="A23" s="84" t="s">
        <v>139</v>
      </c>
      <c r="B23" s="43">
        <v>276600</v>
      </c>
      <c r="C23" s="43">
        <v>2264000</v>
      </c>
      <c r="D23" s="44">
        <v>0.1221</v>
      </c>
      <c r="E23" s="85">
        <v>0.12209994603196442</v>
      </c>
    </row>
    <row r="24" spans="1:14" ht="13.5" thickBot="1" x14ac:dyDescent="0.25">
      <c r="A24" s="84" t="s">
        <v>140</v>
      </c>
      <c r="B24" s="43">
        <v>264500</v>
      </c>
      <c r="C24" s="43">
        <v>2765000</v>
      </c>
      <c r="D24" s="44">
        <v>9.5659999999999995E-2</v>
      </c>
      <c r="E24" s="85">
        <v>9.5659946031964413E-2</v>
      </c>
      <c r="F24" s="87" t="s">
        <v>59</v>
      </c>
      <c r="G24" s="79">
        <v>0.45</v>
      </c>
    </row>
    <row r="25" spans="1:14" x14ac:dyDescent="0.2">
      <c r="A25" s="84" t="s">
        <v>79</v>
      </c>
      <c r="B25" s="48">
        <v>0.01</v>
      </c>
      <c r="C25" s="43">
        <v>185395.45300000001</v>
      </c>
      <c r="D25" s="44">
        <v>5.3938755445097135E-8</v>
      </c>
      <c r="E25" s="85"/>
    </row>
    <row r="26" spans="1:14" ht="13.5" thickBot="1" x14ac:dyDescent="0.25">
      <c r="A26" s="91" t="s">
        <v>80</v>
      </c>
      <c r="B26" s="49">
        <v>0.01</v>
      </c>
      <c r="C26" s="45">
        <v>185194.391</v>
      </c>
      <c r="D26" s="46">
        <v>5.3997315717839427E-8</v>
      </c>
      <c r="E26" s="92">
        <v>5.3968035581468284E-8</v>
      </c>
    </row>
    <row r="27" spans="1:14" x14ac:dyDescent="0.2">
      <c r="N27" s="50"/>
    </row>
    <row r="28" spans="1:14" x14ac:dyDescent="0.2">
      <c r="N28" s="50"/>
    </row>
    <row r="59" spans="2:14" x14ac:dyDescent="0.2">
      <c r="B59" s="22"/>
      <c r="C59" s="22"/>
      <c r="D59" s="22"/>
      <c r="F59" s="93"/>
      <c r="L59" s="22"/>
      <c r="M59" s="22"/>
      <c r="N59" s="22"/>
    </row>
    <row r="60" spans="2:14" x14ac:dyDescent="0.2">
      <c r="B60" s="22"/>
      <c r="C60" s="22"/>
      <c r="D60" s="22"/>
      <c r="F60" s="93"/>
      <c r="L60" s="22"/>
      <c r="M60" s="22"/>
      <c r="N60" s="22"/>
    </row>
    <row r="61" spans="2:14" x14ac:dyDescent="0.2">
      <c r="B61" s="22"/>
      <c r="C61" s="22"/>
      <c r="D61" s="22"/>
      <c r="F61" s="93"/>
      <c r="L61" s="22"/>
      <c r="M61" s="22"/>
      <c r="N61" s="22"/>
    </row>
    <row r="62" spans="2:14" x14ac:dyDescent="0.2">
      <c r="B62" s="22"/>
      <c r="C62" s="22"/>
      <c r="D62" s="22"/>
      <c r="F62" s="93"/>
      <c r="L62" s="22"/>
      <c r="M62" s="22"/>
      <c r="N62" s="22"/>
    </row>
    <row r="63" spans="2:14" x14ac:dyDescent="0.2">
      <c r="B63" s="22"/>
      <c r="C63" s="22"/>
      <c r="D63" s="22"/>
      <c r="F63" s="93"/>
      <c r="L63" s="22"/>
      <c r="M63" s="22"/>
      <c r="N63" s="22"/>
    </row>
    <row r="64" spans="2:14" x14ac:dyDescent="0.2">
      <c r="B64" s="22"/>
      <c r="C64" s="22"/>
      <c r="D64" s="22"/>
      <c r="F64" s="93"/>
      <c r="L64" s="22"/>
      <c r="M64" s="22"/>
      <c r="N64" s="22"/>
    </row>
    <row r="65" spans="2:14" x14ac:dyDescent="0.2">
      <c r="B65" s="22"/>
      <c r="C65" s="22"/>
      <c r="D65" s="22"/>
      <c r="F65" s="93"/>
      <c r="L65" s="22"/>
      <c r="M65" s="22"/>
      <c r="N65" s="22"/>
    </row>
    <row r="66" spans="2:14" x14ac:dyDescent="0.2">
      <c r="B66" s="22"/>
      <c r="C66" s="22"/>
      <c r="D66" s="22"/>
      <c r="F66" s="93"/>
      <c r="L66" s="22"/>
      <c r="M66" s="22"/>
      <c r="N66" s="2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activeCell="I21" sqref="I21"/>
    </sheetView>
  </sheetViews>
  <sheetFormatPr defaultColWidth="9.140625" defaultRowHeight="12.75" x14ac:dyDescent="0.2"/>
  <cols>
    <col min="1" max="1" width="56.85546875" style="22" bestFit="1" customWidth="1"/>
    <col min="2" max="2" width="20" style="33" customWidth="1"/>
    <col min="3" max="3" width="13.7109375" style="33" customWidth="1"/>
    <col min="4" max="4" width="15.7109375" style="34" customWidth="1"/>
    <col min="5" max="5" width="11.42578125" style="22" customWidth="1"/>
    <col min="6" max="6" width="23.28515625" style="22" customWidth="1"/>
    <col min="7" max="7" width="16.85546875" style="22" customWidth="1"/>
    <col min="8" max="8" width="20.140625" style="22" bestFit="1" customWidth="1"/>
    <col min="9" max="9" width="17.5703125" style="22" bestFit="1" customWidth="1"/>
    <col min="10" max="10" width="7.28515625" style="22" customWidth="1"/>
    <col min="11" max="11" width="8.28515625" style="22" customWidth="1"/>
    <col min="12" max="12" width="11.85546875" style="33" customWidth="1"/>
    <col min="13" max="13" width="9.85546875" style="33" bestFit="1" customWidth="1"/>
    <col min="14" max="14" width="11.7109375" style="35" bestFit="1" customWidth="1"/>
    <col min="15" max="16384" width="9.140625" style="22"/>
  </cols>
  <sheetData>
    <row r="1" spans="1:14" x14ac:dyDescent="0.2">
      <c r="A1" s="22" t="s">
        <v>31</v>
      </c>
      <c r="B1" s="33" t="s">
        <v>85</v>
      </c>
    </row>
    <row r="3" spans="1:14" ht="13.5" thickBot="1" x14ac:dyDescent="0.25">
      <c r="A3" s="74" t="s">
        <v>32</v>
      </c>
      <c r="B3" s="74" t="s">
        <v>61</v>
      </c>
      <c r="C3" s="36" t="s">
        <v>43</v>
      </c>
      <c r="D3" s="36" t="s">
        <v>45</v>
      </c>
      <c r="E3" s="38" t="s">
        <v>46</v>
      </c>
      <c r="L3" s="22"/>
      <c r="M3" s="22"/>
      <c r="N3" s="22"/>
    </row>
    <row r="4" spans="1:14" x14ac:dyDescent="0.2">
      <c r="A4" s="51" t="s">
        <v>101</v>
      </c>
      <c r="B4" s="22" t="s">
        <v>169</v>
      </c>
      <c r="C4" s="94">
        <v>181300</v>
      </c>
      <c r="D4" s="94">
        <v>942200</v>
      </c>
      <c r="E4" s="95">
        <v>0.19239999999999999</v>
      </c>
      <c r="L4" s="22"/>
      <c r="M4" s="22"/>
      <c r="N4" s="22"/>
    </row>
    <row r="5" spans="1:14" x14ac:dyDescent="0.2">
      <c r="A5" s="51" t="s">
        <v>102</v>
      </c>
      <c r="B5" s="22" t="s">
        <v>169</v>
      </c>
      <c r="C5" s="94">
        <v>196500</v>
      </c>
      <c r="D5" s="94">
        <v>925500</v>
      </c>
      <c r="E5" s="95">
        <v>0.21229999999999999</v>
      </c>
      <c r="L5" s="22"/>
      <c r="M5" s="22"/>
      <c r="N5" s="22"/>
    </row>
    <row r="6" spans="1:14" x14ac:dyDescent="0.2">
      <c r="A6" s="51" t="s">
        <v>103</v>
      </c>
      <c r="B6" s="22" t="s">
        <v>169</v>
      </c>
      <c r="C6" s="94">
        <v>181400</v>
      </c>
      <c r="D6" s="94">
        <v>777100</v>
      </c>
      <c r="E6" s="95">
        <v>0.23350000000000001</v>
      </c>
      <c r="L6" s="22"/>
      <c r="M6" s="22"/>
      <c r="N6" s="22"/>
    </row>
    <row r="7" spans="1:14" x14ac:dyDescent="0.2">
      <c r="A7" s="51" t="s">
        <v>104</v>
      </c>
      <c r="B7" s="22" t="s">
        <v>169</v>
      </c>
      <c r="C7" s="94">
        <v>190600</v>
      </c>
      <c r="D7" s="94">
        <v>875900</v>
      </c>
      <c r="E7" s="95">
        <v>0.2175</v>
      </c>
      <c r="L7" s="22"/>
      <c r="M7" s="22"/>
      <c r="N7" s="22"/>
    </row>
    <row r="8" spans="1:14" x14ac:dyDescent="0.2">
      <c r="A8" s="51" t="s">
        <v>97</v>
      </c>
      <c r="B8" s="22" t="s">
        <v>169</v>
      </c>
      <c r="C8" s="94">
        <v>190800</v>
      </c>
      <c r="D8" s="94">
        <v>917000</v>
      </c>
      <c r="E8" s="95">
        <v>0.20810000000000001</v>
      </c>
      <c r="L8" s="22"/>
      <c r="M8" s="22"/>
      <c r="N8" s="22"/>
    </row>
    <row r="9" spans="1:14" x14ac:dyDescent="0.2">
      <c r="A9" s="51" t="s">
        <v>98</v>
      </c>
      <c r="B9" s="22" t="s">
        <v>169</v>
      </c>
      <c r="C9" s="94">
        <v>172400</v>
      </c>
      <c r="D9" s="94">
        <v>952100</v>
      </c>
      <c r="E9" s="95">
        <v>0.18110000000000001</v>
      </c>
      <c r="L9" s="22"/>
      <c r="M9" s="22"/>
      <c r="N9" s="22"/>
    </row>
    <row r="10" spans="1:14" x14ac:dyDescent="0.2">
      <c r="A10" s="51" t="s">
        <v>99</v>
      </c>
      <c r="B10" s="22" t="s">
        <v>169</v>
      </c>
      <c r="C10" s="94">
        <v>183400</v>
      </c>
      <c r="D10" s="94">
        <v>1041000</v>
      </c>
      <c r="E10" s="95">
        <v>0.17610000000000001</v>
      </c>
      <c r="L10" s="22"/>
      <c r="M10" s="22"/>
      <c r="N10" s="22"/>
    </row>
    <row r="11" spans="1:14" x14ac:dyDescent="0.2">
      <c r="A11" s="51" t="s">
        <v>100</v>
      </c>
      <c r="B11" s="22" t="s">
        <v>169</v>
      </c>
      <c r="C11" s="94">
        <v>161400</v>
      </c>
      <c r="D11" s="94">
        <v>855600</v>
      </c>
      <c r="E11" s="95">
        <v>0.18870000000000001</v>
      </c>
      <c r="L11" s="22"/>
      <c r="M11" s="22"/>
      <c r="N11" s="22"/>
    </row>
    <row r="12" spans="1:14" x14ac:dyDescent="0.2">
      <c r="A12" s="51" t="s">
        <v>82</v>
      </c>
      <c r="B12" s="22" t="s">
        <v>169</v>
      </c>
      <c r="C12" s="94">
        <v>0</v>
      </c>
      <c r="D12" s="94">
        <v>356200</v>
      </c>
      <c r="E12" s="95">
        <v>0</v>
      </c>
      <c r="L12" s="22"/>
      <c r="M12" s="22"/>
      <c r="N12" s="22"/>
    </row>
    <row r="13" spans="1:14" x14ac:dyDescent="0.2">
      <c r="A13" s="51" t="s">
        <v>83</v>
      </c>
      <c r="B13" s="22" t="s">
        <v>169</v>
      </c>
      <c r="C13" s="94">
        <v>0</v>
      </c>
      <c r="D13" s="94">
        <v>418000</v>
      </c>
      <c r="E13" s="95">
        <v>0</v>
      </c>
      <c r="L13" s="22"/>
      <c r="M13" s="22"/>
      <c r="N13" s="22"/>
    </row>
    <row r="15" spans="1:14" ht="13.5" thickBot="1" x14ac:dyDescent="0.25"/>
    <row r="16" spans="1:14" ht="13.5" thickBot="1" x14ac:dyDescent="0.25">
      <c r="A16" s="77" t="s">
        <v>32</v>
      </c>
      <c r="B16" s="39" t="s">
        <v>43</v>
      </c>
      <c r="C16" s="39" t="s">
        <v>45</v>
      </c>
      <c r="D16" s="40" t="s">
        <v>46</v>
      </c>
      <c r="E16" s="78" t="s">
        <v>55</v>
      </c>
      <c r="F16" s="78" t="s">
        <v>56</v>
      </c>
      <c r="G16" s="79" t="s">
        <v>57</v>
      </c>
    </row>
    <row r="17" spans="1:14" ht="13.5" thickBot="1" x14ac:dyDescent="0.25">
      <c r="A17" s="80" t="s">
        <v>101</v>
      </c>
      <c r="B17" s="41">
        <v>181300</v>
      </c>
      <c r="C17" s="41">
        <v>942200</v>
      </c>
      <c r="D17" s="42">
        <v>0.19239999999999999</v>
      </c>
      <c r="E17" s="85">
        <v>0.19239999999999999</v>
      </c>
      <c r="F17" s="82">
        <v>1.0279913503123499</v>
      </c>
      <c r="G17" s="83">
        <v>1.0622030006941108</v>
      </c>
    </row>
    <row r="18" spans="1:14" ht="13.5" thickBot="1" x14ac:dyDescent="0.25">
      <c r="A18" s="84" t="s">
        <v>102</v>
      </c>
      <c r="B18" s="43">
        <v>196500</v>
      </c>
      <c r="C18" s="43">
        <v>925500</v>
      </c>
      <c r="D18" s="44">
        <v>0.21229999999999999</v>
      </c>
      <c r="E18" s="85">
        <v>0.21229999999999999</v>
      </c>
      <c r="F18" s="82">
        <v>1.1812534511319712</v>
      </c>
      <c r="G18" s="83">
        <v>1.4027854469599359</v>
      </c>
    </row>
    <row r="19" spans="1:14" ht="13.5" thickBot="1" x14ac:dyDescent="0.25">
      <c r="A19" s="84" t="s">
        <v>103</v>
      </c>
      <c r="B19" s="43">
        <v>181400</v>
      </c>
      <c r="C19" s="43">
        <v>777100</v>
      </c>
      <c r="D19" s="44">
        <v>0.23350000000000001</v>
      </c>
      <c r="E19" s="85">
        <v>0.23350000000000001</v>
      </c>
      <c r="F19" s="82">
        <v>1.2147927314026121</v>
      </c>
      <c r="G19" s="83">
        <v>1.4773171808946934</v>
      </c>
    </row>
    <row r="20" spans="1:14" ht="13.5" thickBot="1" x14ac:dyDescent="0.25">
      <c r="A20" s="84" t="s">
        <v>104</v>
      </c>
      <c r="B20" s="43">
        <v>190600</v>
      </c>
      <c r="C20" s="43">
        <v>875900</v>
      </c>
      <c r="D20" s="44">
        <v>0.2175</v>
      </c>
      <c r="E20" s="85">
        <v>0.2175</v>
      </c>
      <c r="F20" s="82">
        <v>1.1336777954425012</v>
      </c>
      <c r="G20" s="83">
        <v>1.2970617676500027</v>
      </c>
    </row>
    <row r="21" spans="1:14" ht="13.5" thickBot="1" x14ac:dyDescent="0.25">
      <c r="A21" s="84" t="s">
        <v>97</v>
      </c>
      <c r="B21" s="43">
        <v>190800</v>
      </c>
      <c r="C21" s="43">
        <v>917000</v>
      </c>
      <c r="D21" s="44">
        <v>0.20810000000000001</v>
      </c>
      <c r="E21" s="85">
        <v>0.20810000000000001</v>
      </c>
      <c r="F21" s="87" t="s">
        <v>58</v>
      </c>
      <c r="G21" s="88" t="s">
        <v>58</v>
      </c>
    </row>
    <row r="22" spans="1:14" ht="13.5" thickBot="1" x14ac:dyDescent="0.25">
      <c r="A22" s="84" t="s">
        <v>98</v>
      </c>
      <c r="B22" s="43">
        <v>172400</v>
      </c>
      <c r="C22" s="43">
        <v>952100</v>
      </c>
      <c r="D22" s="44">
        <v>0.18110000000000001</v>
      </c>
      <c r="E22" s="85">
        <v>0.18110000000000001</v>
      </c>
      <c r="F22" s="89">
        <v>1.1394288320723587</v>
      </c>
      <c r="G22" s="89">
        <v>1.3098418490496857</v>
      </c>
    </row>
    <row r="23" spans="1:14" ht="13.5" thickBot="1" x14ac:dyDescent="0.25">
      <c r="A23" s="84" t="s">
        <v>99</v>
      </c>
      <c r="B23" s="43">
        <v>183400</v>
      </c>
      <c r="C23" s="43">
        <v>1041000</v>
      </c>
      <c r="D23" s="44">
        <v>0.17610000000000001</v>
      </c>
      <c r="E23" s="85">
        <v>0.17610000000000001</v>
      </c>
    </row>
    <row r="24" spans="1:14" ht="13.5" thickBot="1" x14ac:dyDescent="0.25">
      <c r="A24" s="84" t="s">
        <v>100</v>
      </c>
      <c r="B24" s="43">
        <v>161400</v>
      </c>
      <c r="C24" s="43">
        <v>855600</v>
      </c>
      <c r="D24" s="44">
        <v>0.18870000000000001</v>
      </c>
      <c r="E24" s="85">
        <v>0.18870000000000001</v>
      </c>
      <c r="F24" s="87" t="s">
        <v>59</v>
      </c>
      <c r="G24" s="79">
        <v>0.45</v>
      </c>
    </row>
    <row r="25" spans="1:14" x14ac:dyDescent="0.2">
      <c r="A25" s="84" t="s">
        <v>82</v>
      </c>
      <c r="B25" s="48">
        <v>0</v>
      </c>
      <c r="C25" s="43">
        <v>356200</v>
      </c>
      <c r="D25" s="44">
        <v>0</v>
      </c>
      <c r="E25" s="85"/>
    </row>
    <row r="26" spans="1:14" ht="13.5" thickBot="1" x14ac:dyDescent="0.25">
      <c r="A26" s="91" t="s">
        <v>83</v>
      </c>
      <c r="B26" s="49">
        <v>0</v>
      </c>
      <c r="C26" s="45">
        <v>418000</v>
      </c>
      <c r="D26" s="46">
        <v>0</v>
      </c>
      <c r="E26" s="92">
        <v>0</v>
      </c>
    </row>
    <row r="27" spans="1:14" x14ac:dyDescent="0.2">
      <c r="N27" s="50"/>
    </row>
    <row r="28" spans="1:14" x14ac:dyDescent="0.2">
      <c r="N28" s="50"/>
    </row>
    <row r="59" spans="2:14" x14ac:dyDescent="0.2">
      <c r="B59" s="22"/>
      <c r="C59" s="22"/>
      <c r="D59" s="22"/>
      <c r="F59" s="93"/>
      <c r="L59" s="22"/>
      <c r="M59" s="22"/>
      <c r="N59" s="22"/>
    </row>
    <row r="60" spans="2:14" x14ac:dyDescent="0.2">
      <c r="B60" s="22"/>
      <c r="C60" s="22"/>
      <c r="D60" s="22"/>
      <c r="F60" s="93"/>
      <c r="L60" s="22"/>
      <c r="M60" s="22"/>
      <c r="N60" s="22"/>
    </row>
    <row r="61" spans="2:14" x14ac:dyDescent="0.2">
      <c r="B61" s="22"/>
      <c r="C61" s="22"/>
      <c r="D61" s="22"/>
      <c r="F61" s="93"/>
      <c r="L61" s="22"/>
      <c r="M61" s="22"/>
      <c r="N61" s="22"/>
    </row>
    <row r="62" spans="2:14" x14ac:dyDescent="0.2">
      <c r="B62" s="22"/>
      <c r="C62" s="22"/>
      <c r="D62" s="22"/>
      <c r="F62" s="93"/>
      <c r="L62" s="22"/>
      <c r="M62" s="22"/>
      <c r="N62" s="22"/>
    </row>
    <row r="63" spans="2:14" x14ac:dyDescent="0.2">
      <c r="B63" s="22"/>
      <c r="C63" s="22"/>
      <c r="D63" s="22"/>
      <c r="F63" s="93"/>
      <c r="L63" s="22"/>
      <c r="M63" s="22"/>
      <c r="N63" s="22"/>
    </row>
    <row r="64" spans="2:14" x14ac:dyDescent="0.2">
      <c r="B64" s="22"/>
      <c r="C64" s="22"/>
      <c r="D64" s="22"/>
      <c r="F64" s="93"/>
      <c r="L64" s="22"/>
      <c r="M64" s="22"/>
      <c r="N64" s="22"/>
    </row>
    <row r="65" spans="2:14" x14ac:dyDescent="0.2">
      <c r="B65" s="22"/>
      <c r="C65" s="22"/>
      <c r="D65" s="22"/>
      <c r="F65" s="93"/>
      <c r="L65" s="22"/>
      <c r="M65" s="22"/>
      <c r="N65" s="22"/>
    </row>
    <row r="66" spans="2:14" x14ac:dyDescent="0.2">
      <c r="B66" s="22"/>
      <c r="C66" s="22"/>
      <c r="D66" s="22"/>
      <c r="F66" s="93"/>
      <c r="L66" s="22"/>
      <c r="M66" s="22"/>
      <c r="N66" s="2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activeCell="I16" sqref="I16"/>
    </sheetView>
  </sheetViews>
  <sheetFormatPr defaultColWidth="9.140625" defaultRowHeight="12.75" x14ac:dyDescent="0.2"/>
  <cols>
    <col min="1" max="1" width="56.85546875" style="22" bestFit="1" customWidth="1"/>
    <col min="2" max="2" width="20" style="33" customWidth="1"/>
    <col min="3" max="3" width="13.7109375" style="33" customWidth="1"/>
    <col min="4" max="4" width="15.7109375" style="34" customWidth="1"/>
    <col min="5" max="5" width="11.42578125" style="22" customWidth="1"/>
    <col min="6" max="6" width="23.28515625" style="22" customWidth="1"/>
    <col min="7" max="7" width="16.85546875" style="22" customWidth="1"/>
    <col min="8" max="8" width="20.140625" style="22" bestFit="1" customWidth="1"/>
    <col min="9" max="9" width="17.5703125" style="22" bestFit="1" customWidth="1"/>
    <col min="10" max="10" width="7.28515625" style="22" customWidth="1"/>
    <col min="11" max="11" width="8.28515625" style="22" customWidth="1"/>
    <col min="12" max="12" width="11.85546875" style="33" customWidth="1"/>
    <col min="13" max="13" width="9.85546875" style="33" bestFit="1" customWidth="1"/>
    <col min="14" max="14" width="11.7109375" style="35" bestFit="1" customWidth="1"/>
    <col min="15" max="16384" width="9.140625" style="22"/>
  </cols>
  <sheetData>
    <row r="1" spans="1:14" x14ac:dyDescent="0.2">
      <c r="A1" s="22" t="s">
        <v>31</v>
      </c>
      <c r="B1" s="33" t="s">
        <v>86</v>
      </c>
    </row>
    <row r="3" spans="1:14" ht="13.5" thickBot="1" x14ac:dyDescent="0.25">
      <c r="A3" s="74" t="s">
        <v>32</v>
      </c>
      <c r="B3" s="74" t="s">
        <v>61</v>
      </c>
      <c r="C3" s="36" t="s">
        <v>43</v>
      </c>
      <c r="D3" s="36" t="s">
        <v>45</v>
      </c>
      <c r="E3" s="38" t="s">
        <v>46</v>
      </c>
      <c r="L3" s="22"/>
      <c r="M3" s="22"/>
      <c r="N3" s="22"/>
    </row>
    <row r="4" spans="1:14" x14ac:dyDescent="0.2">
      <c r="A4" s="51" t="s">
        <v>149</v>
      </c>
      <c r="B4" s="22" t="s">
        <v>169</v>
      </c>
      <c r="C4" s="94">
        <v>275800</v>
      </c>
      <c r="D4" s="94">
        <v>2558000</v>
      </c>
      <c r="E4" s="95">
        <v>0.10780000000000001</v>
      </c>
      <c r="L4" s="22"/>
      <c r="M4" s="22"/>
      <c r="N4" s="22"/>
    </row>
    <row r="5" spans="1:14" x14ac:dyDescent="0.2">
      <c r="A5" s="51" t="s">
        <v>150</v>
      </c>
      <c r="B5" s="22" t="s">
        <v>169</v>
      </c>
      <c r="C5" s="94">
        <v>286200</v>
      </c>
      <c r="D5" s="94">
        <v>2344000</v>
      </c>
      <c r="E5" s="95">
        <v>0.1221</v>
      </c>
      <c r="L5" s="22"/>
      <c r="M5" s="22"/>
      <c r="N5" s="22"/>
    </row>
    <row r="6" spans="1:14" x14ac:dyDescent="0.2">
      <c r="A6" s="51" t="s">
        <v>151</v>
      </c>
      <c r="B6" s="22" t="s">
        <v>169</v>
      </c>
      <c r="C6" s="94">
        <v>302300</v>
      </c>
      <c r="D6" s="94">
        <v>2150000</v>
      </c>
      <c r="E6" s="95">
        <v>0.14069999999999999</v>
      </c>
      <c r="L6" s="22"/>
      <c r="M6" s="22"/>
      <c r="N6" s="22"/>
    </row>
    <row r="7" spans="1:14" x14ac:dyDescent="0.2">
      <c r="A7" s="51" t="s">
        <v>152</v>
      </c>
      <c r="B7" s="22" t="s">
        <v>169</v>
      </c>
      <c r="C7" s="94">
        <v>284400</v>
      </c>
      <c r="D7" s="94">
        <v>2449000</v>
      </c>
      <c r="E7" s="95">
        <v>0.11609999999999999</v>
      </c>
      <c r="L7" s="22"/>
      <c r="M7" s="22"/>
      <c r="N7" s="22"/>
    </row>
    <row r="8" spans="1:14" x14ac:dyDescent="0.2">
      <c r="A8" s="51" t="s">
        <v>145</v>
      </c>
      <c r="B8" s="22" t="s">
        <v>169</v>
      </c>
      <c r="C8" s="94">
        <v>273200</v>
      </c>
      <c r="D8" s="94">
        <v>1476000</v>
      </c>
      <c r="E8" s="95">
        <v>0.18509999999999999</v>
      </c>
      <c r="L8" s="22"/>
      <c r="M8" s="22"/>
      <c r="N8" s="22"/>
    </row>
    <row r="9" spans="1:14" x14ac:dyDescent="0.2">
      <c r="A9" s="51" t="s">
        <v>146</v>
      </c>
      <c r="B9" s="22" t="s">
        <v>169</v>
      </c>
      <c r="C9" s="94">
        <v>284900</v>
      </c>
      <c r="D9" s="94">
        <v>2623000</v>
      </c>
      <c r="E9" s="95">
        <v>0.1086</v>
      </c>
      <c r="L9" s="22"/>
      <c r="M9" s="22"/>
      <c r="N9" s="22"/>
    </row>
    <row r="10" spans="1:14" x14ac:dyDescent="0.2">
      <c r="A10" s="51" t="s">
        <v>147</v>
      </c>
      <c r="B10" s="22" t="s">
        <v>169</v>
      </c>
      <c r="C10" s="94">
        <v>280400</v>
      </c>
      <c r="D10" s="94">
        <v>2314000</v>
      </c>
      <c r="E10" s="95">
        <v>0.1212</v>
      </c>
      <c r="L10" s="22"/>
      <c r="M10" s="22"/>
      <c r="N10" s="22"/>
    </row>
    <row r="11" spans="1:14" x14ac:dyDescent="0.2">
      <c r="A11" s="51" t="s">
        <v>148</v>
      </c>
      <c r="B11" s="22" t="s">
        <v>169</v>
      </c>
      <c r="C11" s="94">
        <v>273600</v>
      </c>
      <c r="D11" s="94">
        <v>2639000</v>
      </c>
      <c r="E11" s="95">
        <v>0.1037</v>
      </c>
      <c r="L11" s="22"/>
      <c r="M11" s="22"/>
      <c r="N11" s="22"/>
    </row>
    <row r="12" spans="1:14" x14ac:dyDescent="0.2">
      <c r="A12" s="51" t="s">
        <v>79</v>
      </c>
      <c r="B12" s="22" t="s">
        <v>169</v>
      </c>
      <c r="C12" s="96">
        <v>0</v>
      </c>
      <c r="D12" s="94">
        <v>2285000</v>
      </c>
      <c r="E12" s="96">
        <v>0</v>
      </c>
      <c r="L12" s="22"/>
      <c r="M12" s="22"/>
      <c r="N12" s="22"/>
    </row>
    <row r="13" spans="1:14" x14ac:dyDescent="0.2">
      <c r="A13" s="51" t="s">
        <v>80</v>
      </c>
      <c r="B13" s="22" t="s">
        <v>169</v>
      </c>
      <c r="C13" s="96">
        <v>0</v>
      </c>
      <c r="D13" s="94">
        <v>2716000</v>
      </c>
      <c r="E13" s="96">
        <v>0</v>
      </c>
      <c r="L13" s="22"/>
      <c r="M13" s="22"/>
      <c r="N13" s="22"/>
    </row>
    <row r="15" spans="1:14" ht="13.5" thickBot="1" x14ac:dyDescent="0.25"/>
    <row r="16" spans="1:14" ht="13.5" thickBot="1" x14ac:dyDescent="0.25">
      <c r="A16" s="77" t="s">
        <v>32</v>
      </c>
      <c r="B16" s="39" t="s">
        <v>43</v>
      </c>
      <c r="C16" s="39" t="s">
        <v>45</v>
      </c>
      <c r="D16" s="40" t="s">
        <v>46</v>
      </c>
      <c r="E16" s="78" t="s">
        <v>55</v>
      </c>
      <c r="F16" s="78" t="s">
        <v>56</v>
      </c>
      <c r="G16" s="79" t="s">
        <v>57</v>
      </c>
    </row>
    <row r="17" spans="1:14" ht="13.5" thickBot="1" x14ac:dyDescent="0.25">
      <c r="A17" s="80" t="s">
        <v>149</v>
      </c>
      <c r="B17" s="41">
        <v>275800</v>
      </c>
      <c r="C17" s="41">
        <v>2558000</v>
      </c>
      <c r="D17" s="42">
        <v>0.10780000000000001</v>
      </c>
      <c r="E17" s="85">
        <v>0.10780000000000001</v>
      </c>
      <c r="F17" s="82">
        <v>0.65734737979470559</v>
      </c>
      <c r="G17" s="83">
        <v>0.23854973287712355</v>
      </c>
    </row>
    <row r="18" spans="1:14" ht="13.5" thickBot="1" x14ac:dyDescent="0.25">
      <c r="A18" s="84" t="s">
        <v>150</v>
      </c>
      <c r="B18" s="43">
        <v>286200</v>
      </c>
      <c r="C18" s="43">
        <v>2344000</v>
      </c>
      <c r="D18" s="44">
        <v>0.1221</v>
      </c>
      <c r="E18" s="85">
        <v>0.1221</v>
      </c>
      <c r="F18" s="82">
        <v>1.1203959484346224</v>
      </c>
      <c r="G18" s="83">
        <v>1.2675465520769387</v>
      </c>
    </row>
    <row r="19" spans="1:14" ht="13.5" thickBot="1" x14ac:dyDescent="0.25">
      <c r="A19" s="84" t="s">
        <v>151</v>
      </c>
      <c r="B19" s="43">
        <v>302300</v>
      </c>
      <c r="C19" s="43">
        <v>2150000</v>
      </c>
      <c r="D19" s="44">
        <v>0.14069999999999999</v>
      </c>
      <c r="E19" s="85">
        <v>0.14069999999999999</v>
      </c>
      <c r="F19" s="82">
        <v>1.0039191419141913</v>
      </c>
      <c r="G19" s="83">
        <v>1.0087092042537584</v>
      </c>
    </row>
    <row r="20" spans="1:14" ht="13.5" thickBot="1" x14ac:dyDescent="0.25">
      <c r="A20" s="84" t="s">
        <v>152</v>
      </c>
      <c r="B20" s="43">
        <v>284400</v>
      </c>
      <c r="C20" s="43">
        <v>2449000</v>
      </c>
      <c r="D20" s="44">
        <v>0.11609999999999999</v>
      </c>
      <c r="E20" s="85">
        <v>0.11609999999999999</v>
      </c>
      <c r="F20" s="82">
        <v>1.1733365477338475</v>
      </c>
      <c r="G20" s="83">
        <v>1.3851923282974388</v>
      </c>
    </row>
    <row r="21" spans="1:14" ht="13.5" thickBot="1" x14ac:dyDescent="0.25">
      <c r="A21" s="84" t="s">
        <v>145</v>
      </c>
      <c r="B21" s="43">
        <v>273200</v>
      </c>
      <c r="C21" s="43">
        <v>1476000</v>
      </c>
      <c r="D21" s="44">
        <v>0.18509999999999999</v>
      </c>
      <c r="E21" s="85">
        <v>0.18509999999999999</v>
      </c>
      <c r="F21" s="87" t="s">
        <v>58</v>
      </c>
      <c r="G21" s="88" t="s">
        <v>58</v>
      </c>
    </row>
    <row r="22" spans="1:14" ht="13.5" thickBot="1" x14ac:dyDescent="0.25">
      <c r="A22" s="84" t="s">
        <v>146</v>
      </c>
      <c r="B22" s="43">
        <v>284900</v>
      </c>
      <c r="C22" s="43">
        <v>2623000</v>
      </c>
      <c r="D22" s="44">
        <v>0.1086</v>
      </c>
      <c r="E22" s="85">
        <v>0.1086</v>
      </c>
      <c r="F22" s="89">
        <v>0.98874975446934177</v>
      </c>
      <c r="G22" s="89">
        <v>0.97499945437631497</v>
      </c>
    </row>
    <row r="23" spans="1:14" ht="13.5" thickBot="1" x14ac:dyDescent="0.25">
      <c r="A23" s="84" t="s">
        <v>147</v>
      </c>
      <c r="B23" s="43">
        <v>280400</v>
      </c>
      <c r="C23" s="43">
        <v>2314000</v>
      </c>
      <c r="D23" s="44">
        <v>0.1212</v>
      </c>
      <c r="E23" s="85">
        <v>0.1212</v>
      </c>
    </row>
    <row r="24" spans="1:14" ht="13.5" thickBot="1" x14ac:dyDescent="0.25">
      <c r="A24" s="84" t="s">
        <v>148</v>
      </c>
      <c r="B24" s="43">
        <v>273600</v>
      </c>
      <c r="C24" s="43">
        <v>2639000</v>
      </c>
      <c r="D24" s="44">
        <v>0.1037</v>
      </c>
      <c r="E24" s="85">
        <v>0.1037</v>
      </c>
      <c r="F24" s="87" t="s">
        <v>59</v>
      </c>
      <c r="G24" s="79">
        <v>0.45</v>
      </c>
    </row>
    <row r="25" spans="1:14" x14ac:dyDescent="0.2">
      <c r="A25" s="84" t="s">
        <v>79</v>
      </c>
      <c r="B25" s="48">
        <v>0</v>
      </c>
      <c r="C25" s="43">
        <v>2285000</v>
      </c>
      <c r="D25" s="44">
        <v>0</v>
      </c>
      <c r="E25" s="85"/>
    </row>
    <row r="26" spans="1:14" ht="13.5" thickBot="1" x14ac:dyDescent="0.25">
      <c r="A26" s="91" t="s">
        <v>80</v>
      </c>
      <c r="B26" s="49">
        <v>0</v>
      </c>
      <c r="C26" s="45">
        <v>2716000</v>
      </c>
      <c r="D26" s="46">
        <v>0</v>
      </c>
      <c r="E26" s="92">
        <v>0</v>
      </c>
    </row>
    <row r="27" spans="1:14" x14ac:dyDescent="0.2">
      <c r="N27" s="50"/>
    </row>
    <row r="28" spans="1:14" x14ac:dyDescent="0.2">
      <c r="N28" s="50"/>
    </row>
    <row r="59" spans="2:14" x14ac:dyDescent="0.2">
      <c r="B59" s="22"/>
      <c r="C59" s="22"/>
      <c r="D59" s="22"/>
      <c r="F59" s="93"/>
      <c r="L59" s="22"/>
      <c r="M59" s="22"/>
      <c r="N59" s="22"/>
    </row>
    <row r="60" spans="2:14" x14ac:dyDescent="0.2">
      <c r="B60" s="22"/>
      <c r="C60" s="22"/>
      <c r="D60" s="22"/>
      <c r="F60" s="93"/>
      <c r="L60" s="22"/>
      <c r="M60" s="22"/>
      <c r="N60" s="22"/>
    </row>
    <row r="61" spans="2:14" x14ac:dyDescent="0.2">
      <c r="B61" s="22"/>
      <c r="C61" s="22"/>
      <c r="D61" s="22"/>
      <c r="F61" s="93"/>
      <c r="L61" s="22"/>
      <c r="M61" s="22"/>
      <c r="N61" s="22"/>
    </row>
    <row r="62" spans="2:14" x14ac:dyDescent="0.2">
      <c r="B62" s="22"/>
      <c r="C62" s="22"/>
      <c r="D62" s="22"/>
      <c r="F62" s="93"/>
      <c r="L62" s="22"/>
      <c r="M62" s="22"/>
      <c r="N62" s="22"/>
    </row>
    <row r="63" spans="2:14" x14ac:dyDescent="0.2">
      <c r="B63" s="22"/>
      <c r="C63" s="22"/>
      <c r="D63" s="22"/>
      <c r="F63" s="93"/>
      <c r="L63" s="22"/>
      <c r="M63" s="22"/>
      <c r="N63" s="22"/>
    </row>
    <row r="64" spans="2:14" x14ac:dyDescent="0.2">
      <c r="B64" s="22"/>
      <c r="C64" s="22"/>
      <c r="D64" s="22"/>
      <c r="F64" s="93"/>
      <c r="L64" s="22"/>
      <c r="M64" s="22"/>
      <c r="N64" s="22"/>
    </row>
    <row r="65" spans="2:14" x14ac:dyDescent="0.2">
      <c r="B65" s="22"/>
      <c r="C65" s="22"/>
      <c r="D65" s="22"/>
      <c r="F65" s="93"/>
      <c r="L65" s="22"/>
      <c r="M65" s="22"/>
      <c r="N65" s="22"/>
    </row>
    <row r="66" spans="2:14" x14ac:dyDescent="0.2">
      <c r="B66" s="22"/>
      <c r="C66" s="22"/>
      <c r="D66" s="22"/>
      <c r="F66" s="93"/>
      <c r="L66" s="22"/>
      <c r="M66" s="22"/>
      <c r="N6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activeCell="K41" sqref="K41"/>
    </sheetView>
  </sheetViews>
  <sheetFormatPr defaultColWidth="9.140625" defaultRowHeight="12.75" x14ac:dyDescent="0.2"/>
  <cols>
    <col min="1" max="1" width="56.85546875" style="22" bestFit="1" customWidth="1"/>
    <col min="2" max="2" width="20" style="33" customWidth="1"/>
    <col min="3" max="3" width="13.7109375" style="33" customWidth="1"/>
    <col min="4" max="4" width="15.7109375" style="34" customWidth="1"/>
    <col min="5" max="5" width="11.42578125" style="22" customWidth="1"/>
    <col min="6" max="6" width="23.28515625" style="22" customWidth="1"/>
    <col min="7" max="7" width="16.85546875" style="22" customWidth="1"/>
    <col min="8" max="8" width="20.140625" style="22" bestFit="1" customWidth="1"/>
    <col min="9" max="9" width="17.5703125" style="22" bestFit="1" customWidth="1"/>
    <col min="10" max="10" width="7.28515625" style="22" customWidth="1"/>
    <col min="11" max="11" width="8.28515625" style="22" customWidth="1"/>
    <col min="12" max="12" width="11.85546875" style="33" customWidth="1"/>
    <col min="13" max="13" width="9.85546875" style="33" bestFit="1" customWidth="1"/>
    <col min="14" max="14" width="11.7109375" style="35" bestFit="1" customWidth="1"/>
    <col min="15" max="16384" width="9.140625" style="22"/>
  </cols>
  <sheetData>
    <row r="1" spans="1:14" x14ac:dyDescent="0.2">
      <c r="A1" s="22" t="s">
        <v>31</v>
      </c>
      <c r="B1" s="33" t="s">
        <v>86</v>
      </c>
    </row>
    <row r="3" spans="1:14" ht="13.5" thickBot="1" x14ac:dyDescent="0.25">
      <c r="A3" s="74" t="s">
        <v>32</v>
      </c>
      <c r="B3" s="74" t="s">
        <v>61</v>
      </c>
      <c r="C3" s="36" t="s">
        <v>43</v>
      </c>
      <c r="D3" s="36" t="s">
        <v>45</v>
      </c>
      <c r="E3" s="38" t="s">
        <v>46</v>
      </c>
      <c r="L3" s="22"/>
      <c r="M3" s="22"/>
      <c r="N3" s="22"/>
    </row>
    <row r="4" spans="1:14" x14ac:dyDescent="0.2">
      <c r="A4" s="51" t="s">
        <v>109</v>
      </c>
      <c r="B4" s="22" t="s">
        <v>169</v>
      </c>
      <c r="C4" s="94">
        <v>161800</v>
      </c>
      <c r="D4" s="94">
        <v>798100</v>
      </c>
      <c r="E4" s="95">
        <v>0.20280000000000001</v>
      </c>
      <c r="L4" s="22"/>
      <c r="M4" s="22"/>
      <c r="N4" s="22"/>
    </row>
    <row r="5" spans="1:14" x14ac:dyDescent="0.2">
      <c r="A5" s="51" t="s">
        <v>110</v>
      </c>
      <c r="B5" s="22" t="s">
        <v>169</v>
      </c>
      <c r="C5" s="94">
        <v>156000</v>
      </c>
      <c r="D5" s="94">
        <v>845200</v>
      </c>
      <c r="E5" s="95">
        <v>0.18459999999999999</v>
      </c>
      <c r="L5" s="22"/>
      <c r="M5" s="22"/>
      <c r="N5" s="22"/>
    </row>
    <row r="6" spans="1:14" x14ac:dyDescent="0.2">
      <c r="A6" s="51" t="s">
        <v>111</v>
      </c>
      <c r="B6" s="22" t="s">
        <v>169</v>
      </c>
      <c r="C6" s="94">
        <v>174200</v>
      </c>
      <c r="D6" s="94">
        <v>765300</v>
      </c>
      <c r="E6" s="95">
        <v>0.2276</v>
      </c>
      <c r="L6" s="22"/>
      <c r="M6" s="22"/>
      <c r="N6" s="22"/>
    </row>
    <row r="7" spans="1:14" x14ac:dyDescent="0.2">
      <c r="A7" s="51" t="s">
        <v>112</v>
      </c>
      <c r="B7" s="22" t="s">
        <v>169</v>
      </c>
      <c r="C7" s="94">
        <v>167600</v>
      </c>
      <c r="D7" s="94">
        <v>858400</v>
      </c>
      <c r="E7" s="95">
        <v>0.19520000000000001</v>
      </c>
      <c r="L7" s="22"/>
      <c r="M7" s="22"/>
      <c r="N7" s="22"/>
    </row>
    <row r="8" spans="1:14" x14ac:dyDescent="0.2">
      <c r="A8" s="51" t="s">
        <v>105</v>
      </c>
      <c r="B8" s="22" t="s">
        <v>169</v>
      </c>
      <c r="C8" s="94">
        <v>162900</v>
      </c>
      <c r="D8" s="94">
        <v>1019000</v>
      </c>
      <c r="E8" s="95">
        <v>0.1598</v>
      </c>
      <c r="L8" s="22"/>
      <c r="M8" s="22"/>
      <c r="N8" s="22"/>
    </row>
    <row r="9" spans="1:14" x14ac:dyDescent="0.2">
      <c r="A9" s="51" t="s">
        <v>106</v>
      </c>
      <c r="B9" s="22" t="s">
        <v>169</v>
      </c>
      <c r="C9" s="94">
        <v>161000</v>
      </c>
      <c r="D9" s="94">
        <v>976100</v>
      </c>
      <c r="E9" s="95">
        <v>0.16489999999999999</v>
      </c>
      <c r="L9" s="22"/>
      <c r="M9" s="22"/>
      <c r="N9" s="22"/>
    </row>
    <row r="10" spans="1:14" x14ac:dyDescent="0.2">
      <c r="A10" s="51" t="s">
        <v>107</v>
      </c>
      <c r="B10" s="22" t="s">
        <v>169</v>
      </c>
      <c r="C10" s="94">
        <v>171600</v>
      </c>
      <c r="D10" s="94">
        <v>922800</v>
      </c>
      <c r="E10" s="95">
        <v>0.186</v>
      </c>
      <c r="L10" s="22"/>
      <c r="M10" s="22"/>
      <c r="N10" s="22"/>
    </row>
    <row r="11" spans="1:14" x14ac:dyDescent="0.2">
      <c r="A11" s="51" t="s">
        <v>108</v>
      </c>
      <c r="B11" s="22" t="s">
        <v>169</v>
      </c>
      <c r="C11" s="94">
        <v>162000</v>
      </c>
      <c r="D11" s="94">
        <v>846500</v>
      </c>
      <c r="E11" s="98">
        <v>0.1913</v>
      </c>
      <c r="L11" s="22"/>
      <c r="M11" s="22"/>
      <c r="N11" s="22"/>
    </row>
    <row r="12" spans="1:14" x14ac:dyDescent="0.2">
      <c r="A12" s="51" t="s">
        <v>82</v>
      </c>
      <c r="B12" s="22" t="s">
        <v>169</v>
      </c>
      <c r="C12" s="96">
        <v>0</v>
      </c>
      <c r="D12" s="94">
        <v>356200</v>
      </c>
      <c r="E12" s="94">
        <v>0</v>
      </c>
      <c r="L12" s="22"/>
      <c r="M12" s="22"/>
      <c r="N12" s="22"/>
    </row>
    <row r="13" spans="1:14" x14ac:dyDescent="0.2">
      <c r="A13" s="51" t="s">
        <v>83</v>
      </c>
      <c r="B13" s="22" t="s">
        <v>169</v>
      </c>
      <c r="C13" s="96">
        <v>0</v>
      </c>
      <c r="D13" s="94">
        <v>418000</v>
      </c>
      <c r="E13" s="94">
        <v>0</v>
      </c>
      <c r="L13" s="22"/>
      <c r="M13" s="22"/>
      <c r="N13" s="22"/>
    </row>
    <row r="15" spans="1:14" ht="13.5" thickBot="1" x14ac:dyDescent="0.25"/>
    <row r="16" spans="1:14" ht="13.5" thickBot="1" x14ac:dyDescent="0.25">
      <c r="A16" s="77" t="s">
        <v>32</v>
      </c>
      <c r="B16" s="39" t="s">
        <v>43</v>
      </c>
      <c r="C16" s="39" t="s">
        <v>45</v>
      </c>
      <c r="D16" s="40" t="s">
        <v>46</v>
      </c>
      <c r="E16" s="78" t="s">
        <v>55</v>
      </c>
      <c r="F16" s="78" t="s">
        <v>56</v>
      </c>
      <c r="G16" s="79" t="s">
        <v>57</v>
      </c>
    </row>
    <row r="17" spans="1:14" ht="13.5" thickBot="1" x14ac:dyDescent="0.25">
      <c r="A17" s="80" t="s">
        <v>109</v>
      </c>
      <c r="B17" s="41">
        <v>161800</v>
      </c>
      <c r="C17" s="41">
        <v>798100</v>
      </c>
      <c r="D17" s="42">
        <v>0.20280000000000001</v>
      </c>
      <c r="E17" s="85">
        <v>0.20280000000000001</v>
      </c>
      <c r="F17" s="82">
        <v>1.2675219023779725</v>
      </c>
      <c r="G17" s="83">
        <v>1.5944931163954943</v>
      </c>
    </row>
    <row r="18" spans="1:14" ht="13.5" thickBot="1" x14ac:dyDescent="0.25">
      <c r="A18" s="84" t="s">
        <v>110</v>
      </c>
      <c r="B18" s="43">
        <v>156000</v>
      </c>
      <c r="C18" s="43">
        <v>845200</v>
      </c>
      <c r="D18" s="44">
        <v>0.18459999999999999</v>
      </c>
      <c r="E18" s="85">
        <v>0.18459999999999999</v>
      </c>
      <c r="F18" s="82">
        <v>1.2283201940570043</v>
      </c>
      <c r="G18" s="83">
        <v>1.507378209015565</v>
      </c>
    </row>
    <row r="19" spans="1:14" ht="13.5" thickBot="1" x14ac:dyDescent="0.25">
      <c r="A19" s="84" t="s">
        <v>111</v>
      </c>
      <c r="B19" s="43">
        <v>174200</v>
      </c>
      <c r="C19" s="43">
        <v>765300</v>
      </c>
      <c r="D19" s="44">
        <v>0.2276</v>
      </c>
      <c r="E19" s="85">
        <v>0.2276</v>
      </c>
      <c r="F19" s="82">
        <v>1.088978494623656</v>
      </c>
      <c r="G19" s="83">
        <v>1.1977299880525689</v>
      </c>
    </row>
    <row r="20" spans="1:14" ht="13.5" thickBot="1" x14ac:dyDescent="0.25">
      <c r="A20" s="84" t="s">
        <v>112</v>
      </c>
      <c r="B20" s="43">
        <v>167600</v>
      </c>
      <c r="C20" s="43">
        <v>858400</v>
      </c>
      <c r="D20" s="44">
        <v>0.19520000000000001</v>
      </c>
      <c r="E20" s="85">
        <v>0.19520000000000001</v>
      </c>
      <c r="F20" s="82">
        <v>1.0588081547307895</v>
      </c>
      <c r="G20" s="83">
        <v>1.1306847882906432</v>
      </c>
    </row>
    <row r="21" spans="1:14" ht="13.5" thickBot="1" x14ac:dyDescent="0.25">
      <c r="A21" s="84" t="s">
        <v>105</v>
      </c>
      <c r="B21" s="43">
        <v>162900</v>
      </c>
      <c r="C21" s="43">
        <v>1019000</v>
      </c>
      <c r="D21" s="44">
        <v>0.1598</v>
      </c>
      <c r="E21" s="85">
        <v>0.1598</v>
      </c>
      <c r="F21" s="87" t="s">
        <v>58</v>
      </c>
      <c r="G21" s="88" t="s">
        <v>58</v>
      </c>
    </row>
    <row r="22" spans="1:14" ht="13.5" thickBot="1" x14ac:dyDescent="0.25">
      <c r="A22" s="84" t="s">
        <v>106</v>
      </c>
      <c r="B22" s="43">
        <v>161000</v>
      </c>
      <c r="C22" s="43">
        <v>976100</v>
      </c>
      <c r="D22" s="44">
        <v>0.16489999999999999</v>
      </c>
      <c r="E22" s="85">
        <v>0.16489999999999999</v>
      </c>
      <c r="F22" s="89">
        <v>1.1609071864473557</v>
      </c>
      <c r="G22" s="89">
        <v>1.3575715254385676</v>
      </c>
    </row>
    <row r="23" spans="1:14" ht="13.5" thickBot="1" x14ac:dyDescent="0.25">
      <c r="A23" s="84" t="s">
        <v>107</v>
      </c>
      <c r="B23" s="43">
        <v>171600</v>
      </c>
      <c r="C23" s="43">
        <v>922800</v>
      </c>
      <c r="D23" s="44">
        <v>0.186</v>
      </c>
      <c r="E23" s="85">
        <v>0.186</v>
      </c>
    </row>
    <row r="24" spans="1:14" ht="13.5" thickBot="1" x14ac:dyDescent="0.25">
      <c r="A24" s="84" t="s">
        <v>108</v>
      </c>
      <c r="B24" s="43">
        <v>162000</v>
      </c>
      <c r="C24" s="43">
        <v>846500</v>
      </c>
      <c r="D24" s="44">
        <v>0.1913</v>
      </c>
      <c r="E24" s="85">
        <v>0.1913</v>
      </c>
      <c r="F24" s="87" t="s">
        <v>59</v>
      </c>
      <c r="G24" s="79">
        <v>0.45</v>
      </c>
    </row>
    <row r="25" spans="1:14" x14ac:dyDescent="0.2">
      <c r="A25" s="84" t="s">
        <v>82</v>
      </c>
      <c r="B25" s="48">
        <v>0</v>
      </c>
      <c r="C25" s="43">
        <v>356200</v>
      </c>
      <c r="D25" s="44">
        <v>0</v>
      </c>
      <c r="E25" s="85"/>
    </row>
    <row r="26" spans="1:14" ht="13.5" thickBot="1" x14ac:dyDescent="0.25">
      <c r="A26" s="91" t="s">
        <v>83</v>
      </c>
      <c r="B26" s="49">
        <v>0</v>
      </c>
      <c r="C26" s="45">
        <v>418000</v>
      </c>
      <c r="D26" s="46">
        <v>0</v>
      </c>
      <c r="E26" s="92">
        <v>0</v>
      </c>
    </row>
    <row r="27" spans="1:14" x14ac:dyDescent="0.2">
      <c r="N27" s="50"/>
    </row>
    <row r="28" spans="1:14" x14ac:dyDescent="0.2">
      <c r="N28" s="50"/>
    </row>
    <row r="59" spans="2:14" x14ac:dyDescent="0.2">
      <c r="B59" s="22"/>
      <c r="C59" s="22"/>
      <c r="D59" s="22"/>
      <c r="F59" s="93"/>
      <c r="L59" s="22"/>
      <c r="M59" s="22"/>
      <c r="N59" s="22"/>
    </row>
    <row r="60" spans="2:14" x14ac:dyDescent="0.2">
      <c r="B60" s="22"/>
      <c r="C60" s="22"/>
      <c r="D60" s="22"/>
      <c r="F60" s="93"/>
      <c r="L60" s="22"/>
      <c r="M60" s="22"/>
      <c r="N60" s="22"/>
    </row>
    <row r="61" spans="2:14" x14ac:dyDescent="0.2">
      <c r="B61" s="22"/>
      <c r="C61" s="22"/>
      <c r="D61" s="22"/>
      <c r="F61" s="93"/>
      <c r="L61" s="22"/>
      <c r="M61" s="22"/>
      <c r="N61" s="22"/>
    </row>
    <row r="62" spans="2:14" x14ac:dyDescent="0.2">
      <c r="B62" s="22"/>
      <c r="C62" s="22"/>
      <c r="D62" s="22"/>
      <c r="F62" s="93"/>
      <c r="L62" s="22"/>
      <c r="M62" s="22"/>
      <c r="N62" s="22"/>
    </row>
    <row r="63" spans="2:14" x14ac:dyDescent="0.2">
      <c r="B63" s="22"/>
      <c r="C63" s="22"/>
      <c r="D63" s="22"/>
      <c r="F63" s="93"/>
      <c r="L63" s="22"/>
      <c r="M63" s="22"/>
      <c r="N63" s="22"/>
    </row>
    <row r="64" spans="2:14" x14ac:dyDescent="0.2">
      <c r="B64" s="22"/>
      <c r="C64" s="22"/>
      <c r="D64" s="22"/>
      <c r="F64" s="93"/>
      <c r="L64" s="22"/>
      <c r="M64" s="22"/>
      <c r="N64" s="22"/>
    </row>
    <row r="65" spans="2:14" x14ac:dyDescent="0.2">
      <c r="B65" s="22"/>
      <c r="C65" s="22"/>
      <c r="D65" s="22"/>
      <c r="F65" s="93"/>
      <c r="L65" s="22"/>
      <c r="M65" s="22"/>
      <c r="N65" s="22"/>
    </row>
    <row r="66" spans="2:14" x14ac:dyDescent="0.2">
      <c r="B66" s="22"/>
      <c r="C66" s="22"/>
      <c r="D66" s="22"/>
      <c r="F66" s="93"/>
      <c r="L66" s="22"/>
      <c r="M66" s="22"/>
      <c r="N66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Summary</vt:lpstr>
      <vt:lpstr>Verapamil Human 5uM</vt:lpstr>
      <vt:lpstr>Methazolamide Human 10 uM</vt:lpstr>
      <vt:lpstr>DTXSID0026125 10uM</vt:lpstr>
      <vt:lpstr>DTXSID0026125 5uM</vt:lpstr>
      <vt:lpstr>DTXSID0029133 10uM</vt:lpstr>
      <vt:lpstr>DTXSID0029133 5uM</vt:lpstr>
      <vt:lpstr>DTXSID6025692 10uM</vt:lpstr>
      <vt:lpstr>DTXSID6025692 5uM</vt:lpstr>
      <vt:lpstr>DTXSID0038700 10uM</vt:lpstr>
      <vt:lpstr>DTXSID0038700 5uM</vt:lpstr>
      <vt:lpstr>DTXSID0025654 5uM</vt:lpstr>
      <vt:lpstr>DTXSID0025654 10uM</vt:lpstr>
      <vt:lpstr>Summary!_Toc322532477</vt:lpstr>
      <vt:lpstr>Summary!_Toc326062979</vt:lpstr>
      <vt:lpstr>Summary1</vt:lpstr>
    </vt:vector>
  </TitlesOfParts>
  <Company>Evotec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Lau, Janice</dc:creator>
  <cp:lastModifiedBy>Lau, Janice</cp:lastModifiedBy>
  <dcterms:created xsi:type="dcterms:W3CDTF">2020-11-25T02:55:57Z</dcterms:created>
  <dcterms:modified xsi:type="dcterms:W3CDTF">2021-02-26T22:25:03Z</dcterms:modified>
</cp:coreProperties>
</file>