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invitrotkstats\working\KreutzPFAS\"/>
    </mc:Choice>
  </mc:AlternateContent>
  <xr:revisionPtr revIDLastSave="0" documentId="8_{B1DA1786-A386-4805-82B3-8E874F67FDB8}" xr6:coauthVersionLast="47" xr6:coauthVersionMax="47" xr10:uidLastSave="{00000000-0000-0000-0000-000000000000}"/>
  <bookViews>
    <workbookView xWindow="28680" yWindow="-120" windowWidth="29040" windowHeight="16440"/>
  </bookViews>
  <sheets>
    <sheet name="KreutzPFAS-PPB-UC-Level4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</calcChain>
</file>

<file path=xl/sharedStrings.xml><?xml version="1.0" encoding="utf-8"?>
<sst xmlns="http://schemas.openxmlformats.org/spreadsheetml/2006/main" count="115" uniqueCount="115">
  <si>
    <t>Compound</t>
  </si>
  <si>
    <t>DTXSID</t>
  </si>
  <si>
    <t>Lab.Compound.Name</t>
  </si>
  <si>
    <t>Fup.Med</t>
  </si>
  <si>
    <t>Fup.Low</t>
  </si>
  <si>
    <t>Fup.High</t>
  </si>
  <si>
    <t>Fup.point</t>
  </si>
  <si>
    <t>1,6-Dibromododecafluorohexane</t>
  </si>
  <si>
    <t>DTXSID20335129</t>
  </si>
  <si>
    <t>1H,1H,5H-Perfluoropentyl methacrylate</t>
  </si>
  <si>
    <t>DTXSID90880131</t>
  </si>
  <si>
    <t>Perfluoro-1,4-diiodobutane</t>
  </si>
  <si>
    <t>DTXSID30190948</t>
  </si>
  <si>
    <t>1,6-Diiodoperfluorohexane</t>
  </si>
  <si>
    <t>DTXSID90190949</t>
  </si>
  <si>
    <t>1H,1H-Perfluoroheptylamine</t>
  </si>
  <si>
    <t>DTXSID10379835</t>
  </si>
  <si>
    <t>1H,1H-Perfluorooctylamine</t>
  </si>
  <si>
    <t>DTXSID50184723</t>
  </si>
  <si>
    <t>1H,1H-Perfluorononylamine</t>
  </si>
  <si>
    <t>DTXSID50379930</t>
  </si>
  <si>
    <t>4-nitrotoluene</t>
  </si>
  <si>
    <t>DTXSID5023792</t>
  </si>
  <si>
    <t>4NT</t>
  </si>
  <si>
    <t>1-Iodopentadecafluoroheptane</t>
  </si>
  <si>
    <t>DTXSID5059828</t>
  </si>
  <si>
    <t>(Perfluorobutyryl)-2-thenoylmethane</t>
  </si>
  <si>
    <t>DTXSID7060332</t>
  </si>
  <si>
    <t>1-Iodo-1H,1H,2H,2H-perfluorononane</t>
  </si>
  <si>
    <t>DTXSID90880156</t>
  </si>
  <si>
    <t>(Perfluoro-5-methylhexyl)ethyl 2-methylprop-2-enoate</t>
  </si>
  <si>
    <t>DTXSID60379901</t>
  </si>
  <si>
    <t>((2,2,3,3-Tetrafluoropropoxy)methyl)oxirane</t>
  </si>
  <si>
    <t>DTXSID70880230</t>
  </si>
  <si>
    <t>1H,1H,7H-Perfluoroheptyl 4-methylbenzenesulfonate</t>
  </si>
  <si>
    <t>DTXSID30340244</t>
  </si>
  <si>
    <t>tris(Trifluoroethoxy)methane</t>
  </si>
  <si>
    <t>DTXSID30395037</t>
  </si>
  <si>
    <t>1H,1H,11H,11H-Perfluorotetraethylene glycol</t>
  </si>
  <si>
    <t>DTXSID00380798</t>
  </si>
  <si>
    <t>1H,1H,8H,8H-Perfluorooctane-1,8-diol</t>
  </si>
  <si>
    <t>DTXSID30396867</t>
  </si>
  <si>
    <t>Bis(1H,1H-perfluoropropyl)amine</t>
  </si>
  <si>
    <t>DTXSID50381992</t>
  </si>
  <si>
    <t>1H,1H,8H,8H-Perfluoro-3,6-dioxaoctane-1,8-diol</t>
  </si>
  <si>
    <t>DTXSID70381090</t>
  </si>
  <si>
    <t>4:2 Fluorotelomer alcohol</t>
  </si>
  <si>
    <t>DTXSID1062122</t>
  </si>
  <si>
    <t>4:2 FTOH aka 971</t>
  </si>
  <si>
    <t>6:1 Fluorotelomer alcohol</t>
  </si>
  <si>
    <t>DTXSID00190950</t>
  </si>
  <si>
    <t>6:1 FTOH aka 3135</t>
  </si>
  <si>
    <t>6:2 Fluorotelomer alcohol</t>
  </si>
  <si>
    <t>DTXSID5044572</t>
  </si>
  <si>
    <t>6:2 FTOH aka 941</t>
  </si>
  <si>
    <t>4:4 Fluorotelomer alcohol</t>
  </si>
  <si>
    <t>DTXSID60377821</t>
  </si>
  <si>
    <t>4:4 FTOH aka 902</t>
  </si>
  <si>
    <t>8:2 Fluorotelomer alcohol</t>
  </si>
  <si>
    <t>DTXSID7029904</t>
  </si>
  <si>
    <t>8:2 FTOH aka 956</t>
  </si>
  <si>
    <t>Methyl perfluoro(3-(1-ethenyloxypropan-2-yloxy)propanoate)</t>
  </si>
  <si>
    <t>DTXSID50382621</t>
  </si>
  <si>
    <t>7:3 FTOH aka 3145</t>
  </si>
  <si>
    <t>11:1 Fluorotelomer alcohol</t>
  </si>
  <si>
    <t>DTXSID80375107</t>
  </si>
  <si>
    <t>11:1 FTOH aka 969</t>
  </si>
  <si>
    <t>6:2 Fluorotelomer methacrylate</t>
  </si>
  <si>
    <t>DTXSID3047558</t>
  </si>
  <si>
    <t>1H,1H-Perfluorobutyl methacrylate</t>
  </si>
  <si>
    <t>DTXSID3065586</t>
  </si>
  <si>
    <t>1H,1H,9H-Perfluorononyl acrylate</t>
  </si>
  <si>
    <t>DTXSID00194615</t>
  </si>
  <si>
    <t>2,2,3,3-Tetrafluoropropyl acrylate</t>
  </si>
  <si>
    <t>DTXSID10224331</t>
  </si>
  <si>
    <t>2-(Perfluorobutyl)ethyl acrylate</t>
  </si>
  <si>
    <t>DTXSID1068772</t>
  </si>
  <si>
    <t>1H,1H,5H,5H-Perfluoro-1,5-pentanediol diacrylate</t>
  </si>
  <si>
    <t>DTXSID5060986</t>
  </si>
  <si>
    <t>1H,1H-Perfluorooctyl methacrylate</t>
  </si>
  <si>
    <t>DTXSID5063235</t>
  </si>
  <si>
    <t>8:2 Fluorotelomer methacrylate</t>
  </si>
  <si>
    <t>DTXSID8062101</t>
  </si>
  <si>
    <t>Heptafluorobutyramide</t>
  </si>
  <si>
    <t>DTXSID2060965</t>
  </si>
  <si>
    <t>Nonafluoropentanamide</t>
  </si>
  <si>
    <t>DTXSID60400587</t>
  </si>
  <si>
    <t>Perfluoropentanamide</t>
  </si>
  <si>
    <t>DTXSID70366226</t>
  </si>
  <si>
    <t>Octafluoroadipamide</t>
  </si>
  <si>
    <t>DTXSID80310730</t>
  </si>
  <si>
    <t>Perfluorooctanamide</t>
  </si>
  <si>
    <t>DTXSID60195123</t>
  </si>
  <si>
    <t>Heptafluorobutanol</t>
  </si>
  <si>
    <t>DTXSID4059914</t>
  </si>
  <si>
    <t>3-(Perfluoropropyl)propanol</t>
  </si>
  <si>
    <t>DTXSID60379269</t>
  </si>
  <si>
    <t>N-Methyl-N-trimethylsilylheptafluorobutyramide</t>
  </si>
  <si>
    <t>DTXSID40379666</t>
  </si>
  <si>
    <t>3-(Perfluorooctyl)propanol</t>
  </si>
  <si>
    <t>DTXSID10379991</t>
  </si>
  <si>
    <t>Perfluorooctanamidine</t>
  </si>
  <si>
    <t>DTXSID70381151</t>
  </si>
  <si>
    <t>Dodecafluoroheptanol</t>
  </si>
  <si>
    <t>DTXSID9059832</t>
  </si>
  <si>
    <t>Pentafluoropropionamide</t>
  </si>
  <si>
    <t>DTXSID0059871</t>
  </si>
  <si>
    <t>3-(Perfluoro-2-butyl)propane-1,2-diol</t>
  </si>
  <si>
    <t>DTXSID10382147</t>
  </si>
  <si>
    <t>2-Aminohexafluoropropan-2-ol</t>
  </si>
  <si>
    <t>DTXSID80382093</t>
  </si>
  <si>
    <t>1H,1H,5H-Perfluoropentanol</t>
  </si>
  <si>
    <t>DTXSID0059879</t>
  </si>
  <si>
    <t>CV</t>
  </si>
  <si>
    <t>Uncertain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</si>
</sst>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2" formatCode="0.00"/>
      <alignment horizontal="left" vertical="top" textRotation="0" wrapText="0" indent="0" justifyLastLine="0" shrinkToFit="0" readingOrder="0"/>
    </dxf>
    <dxf>
      <numFmt numFmtId="164" formatCode="0.000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50" totalsRowShown="0" headerRowDxfId="3" dataDxfId="2">
  <autoFilter ref="A1:I50"/>
  <tableColumns count="9">
    <tableColumn id="1" name="Compound" dataDxfId="10"/>
    <tableColumn id="2" name="DTXSID" dataDxfId="9"/>
    <tableColumn id="3" name="Lab.Compound.Name" dataDxfId="8"/>
    <tableColumn id="4" name="Fup.Med" dataDxfId="7"/>
    <tableColumn id="5" name="Fup.Low" dataDxfId="6"/>
    <tableColumn id="6" name="Fup.High" dataDxfId="5"/>
    <tableColumn id="7" name="Fup.point" dataDxfId="4"/>
    <tableColumn id="8" name="Uncertain" dataDxfId="1">
      <calculatedColumnFormula>IF(LOG10(Table1[[#This Row],[Fup.High]])-LOG10(Table1[[#This Row],[Fup.Med]])&gt;3,"Y","")</calculatedColumnFormula>
    </tableColumn>
    <tableColumn id="9" name="CV" dataDxfId="0">
      <calculatedColumnFormula>(Table1[[#This Row],[Fup.High]]-Table1[[#This Row],[Fup.Low]])/1.96/Table1[[#This Row],[Fup.Med]]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K50" sqref="K50"/>
    </sheetView>
  </sheetViews>
  <sheetFormatPr defaultRowHeight="14.5" x14ac:dyDescent="0.35"/>
  <cols>
    <col min="1" max="1" width="33.90625" customWidth="1"/>
    <col min="2" max="2" width="17" customWidth="1"/>
    <col min="3" max="3" width="21.1796875" customWidth="1"/>
    <col min="4" max="4" width="10.36328125" customWidth="1"/>
    <col min="5" max="5" width="10" customWidth="1"/>
    <col min="6" max="6" width="10.36328125" customWidth="1"/>
    <col min="7" max="7" width="11.08984375" customWidth="1"/>
    <col min="9" max="9" width="10.8164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114</v>
      </c>
      <c r="I1" s="4" t="s">
        <v>113</v>
      </c>
    </row>
    <row r="2" spans="1:9" x14ac:dyDescent="0.35">
      <c r="A2" s="1" t="s">
        <v>7</v>
      </c>
      <c r="B2" s="1" t="s">
        <v>8</v>
      </c>
      <c r="C2" s="1">
        <v>30503</v>
      </c>
      <c r="D2" s="2">
        <v>1.2699999999999999E-15</v>
      </c>
      <c r="E2" s="2">
        <v>1.01E-15</v>
      </c>
      <c r="F2" s="2">
        <v>3.4800000000000001E-15</v>
      </c>
      <c r="G2" s="1">
        <v>0</v>
      </c>
      <c r="H2" s="3" t="str">
        <f>IF(LOG10(Table1[[#This Row],[Fup.High]])-LOG10(Table1[[#This Row],[Fup.Med]])&gt;3,"Y","")</f>
        <v/>
      </c>
      <c r="I2" s="4">
        <f>(Table1[[#This Row],[Fup.High]]-Table1[[#This Row],[Fup.Low]])/1.96/Table1[[#This Row],[Fup.Med]]</f>
        <v>0.99228667845090812</v>
      </c>
    </row>
    <row r="3" spans="1:9" x14ac:dyDescent="0.35">
      <c r="A3" s="1" t="s">
        <v>9</v>
      </c>
      <c r="B3" s="1" t="s">
        <v>10</v>
      </c>
      <c r="C3" s="1">
        <v>30507</v>
      </c>
      <c r="D3" s="1">
        <v>1.6199999999999999E-3</v>
      </c>
      <c r="E3" s="1">
        <v>1.07E-3</v>
      </c>
      <c r="F3" s="1">
        <v>3.0500000000000002E-3</v>
      </c>
      <c r="G3" s="1">
        <v>0.249</v>
      </c>
      <c r="H3" s="3" t="str">
        <f>IF(LOG10(Table1[[#This Row],[Fup.High]])-LOG10(Table1[[#This Row],[Fup.Med]])&gt;3,"Y","")</f>
        <v/>
      </c>
      <c r="I3" s="4">
        <f>(Table1[[#This Row],[Fup.High]]-Table1[[#This Row],[Fup.Low]])/1.96/Table1[[#This Row],[Fup.Med]]</f>
        <v>0.6235827664399094</v>
      </c>
    </row>
    <row r="4" spans="1:9" x14ac:dyDescent="0.35">
      <c r="A4" s="1" t="s">
        <v>11</v>
      </c>
      <c r="B4" s="1" t="s">
        <v>12</v>
      </c>
      <c r="C4" s="1">
        <v>30516</v>
      </c>
      <c r="D4" s="1">
        <v>5.9299999999999999E-4</v>
      </c>
      <c r="E4" s="1">
        <v>4.0700000000000003E-4</v>
      </c>
      <c r="F4" s="1">
        <v>1.0200000000000001E-3</v>
      </c>
      <c r="G4" s="1">
        <v>5.3299999999999997E-3</v>
      </c>
      <c r="H4" s="3" t="str">
        <f>IF(LOG10(Table1[[#This Row],[Fup.High]])-LOG10(Table1[[#This Row],[Fup.Med]])&gt;3,"Y","")</f>
        <v/>
      </c>
      <c r="I4" s="4">
        <f>(Table1[[#This Row],[Fup.High]]-Table1[[#This Row],[Fup.Low]])/1.96/Table1[[#This Row],[Fup.Med]]</f>
        <v>0.52741163919193312</v>
      </c>
    </row>
    <row r="5" spans="1:9" x14ac:dyDescent="0.35">
      <c r="A5" s="1" t="s">
        <v>13</v>
      </c>
      <c r="B5" s="1" t="s">
        <v>14</v>
      </c>
      <c r="C5" s="1">
        <v>30501</v>
      </c>
      <c r="D5" s="1">
        <v>0.17499999999999999</v>
      </c>
      <c r="E5" s="1">
        <v>0.11799999999999999</v>
      </c>
      <c r="F5" s="1">
        <v>0.26800000000000002</v>
      </c>
      <c r="G5" s="1">
        <v>0.26700000000000002</v>
      </c>
      <c r="H5" s="3" t="str">
        <f>IF(LOG10(Table1[[#This Row],[Fup.High]])-LOG10(Table1[[#This Row],[Fup.Med]])&gt;3,"Y","")</f>
        <v/>
      </c>
      <c r="I5" s="4">
        <f>(Table1[[#This Row],[Fup.High]]-Table1[[#This Row],[Fup.Low]])/1.96/Table1[[#This Row],[Fup.Med]]</f>
        <v>0.43731778425655987</v>
      </c>
    </row>
    <row r="6" spans="1:9" x14ac:dyDescent="0.35">
      <c r="A6" s="1" t="s">
        <v>15</v>
      </c>
      <c r="B6" s="1" t="s">
        <v>16</v>
      </c>
      <c r="C6" s="1">
        <v>30505</v>
      </c>
      <c r="D6" s="1">
        <v>1.3299999999999999E-2</v>
      </c>
      <c r="E6" s="1">
        <v>7.7799999999999996E-3</v>
      </c>
      <c r="F6" s="1">
        <v>3.3000000000000002E-2</v>
      </c>
      <c r="G6" s="1">
        <v>0.121</v>
      </c>
      <c r="H6" s="3" t="str">
        <f>IF(LOG10(Table1[[#This Row],[Fup.High]])-LOG10(Table1[[#This Row],[Fup.Med]])&gt;3,"Y","")</f>
        <v/>
      </c>
      <c r="I6" s="4">
        <f>(Table1[[#This Row],[Fup.High]]-Table1[[#This Row],[Fup.Low]])/1.96/Table1[[#This Row],[Fup.Med]]</f>
        <v>0.96746969464477539</v>
      </c>
    </row>
    <row r="7" spans="1:9" x14ac:dyDescent="0.35">
      <c r="A7" s="1" t="s">
        <v>17</v>
      </c>
      <c r="B7" s="1" t="s">
        <v>18</v>
      </c>
      <c r="C7" s="1">
        <v>30521</v>
      </c>
      <c r="D7" s="1">
        <v>7.6300000000000007E-2</v>
      </c>
      <c r="E7" s="1">
        <v>4.7500000000000001E-2</v>
      </c>
      <c r="F7" s="1">
        <v>0.14299999999999999</v>
      </c>
      <c r="G7" s="1">
        <v>0.34499999999999997</v>
      </c>
      <c r="H7" s="3" t="str">
        <f>IF(LOG10(Table1[[#This Row],[Fup.High]])-LOG10(Table1[[#This Row],[Fup.Med]])&gt;3,"Y","")</f>
        <v/>
      </c>
      <c r="I7" s="4">
        <f>(Table1[[#This Row],[Fup.High]]-Table1[[#This Row],[Fup.Low]])/1.96/Table1[[#This Row],[Fup.Med]]</f>
        <v>0.6385909540749457</v>
      </c>
    </row>
    <row r="8" spans="1:9" x14ac:dyDescent="0.35">
      <c r="A8" s="1" t="s">
        <v>19</v>
      </c>
      <c r="B8" s="1" t="s">
        <v>20</v>
      </c>
      <c r="C8" s="1">
        <v>30510</v>
      </c>
      <c r="D8" s="1">
        <v>7.4200000000000004E-3</v>
      </c>
      <c r="E8" s="1">
        <v>4.2500000000000003E-3</v>
      </c>
      <c r="F8" s="1">
        <v>2.01E-2</v>
      </c>
      <c r="G8" s="1">
        <v>3.5900000000000001E-2</v>
      </c>
      <c r="H8" s="3" t="str">
        <f>IF(LOG10(Table1[[#This Row],[Fup.High]])-LOG10(Table1[[#This Row],[Fup.Med]])&gt;3,"Y","")</f>
        <v/>
      </c>
      <c r="I8" s="4">
        <f>(Table1[[#This Row],[Fup.High]]-Table1[[#This Row],[Fup.Low]])/1.96/Table1[[#This Row],[Fup.Med]]</f>
        <v>1.0898564277463005</v>
      </c>
    </row>
    <row r="9" spans="1:9" x14ac:dyDescent="0.35">
      <c r="A9" s="1" t="s">
        <v>21</v>
      </c>
      <c r="B9" s="1" t="s">
        <v>22</v>
      </c>
      <c r="C9" s="1" t="s">
        <v>23</v>
      </c>
      <c r="D9" s="1">
        <v>5.21E-2</v>
      </c>
      <c r="E9" s="1">
        <v>4.7E-2</v>
      </c>
      <c r="F9" s="1">
        <v>5.79E-2</v>
      </c>
      <c r="G9" s="1">
        <v>6.1199999999999997E-2</v>
      </c>
      <c r="H9" s="3" t="str">
        <f>IF(LOG10(Table1[[#This Row],[Fup.High]])-LOG10(Table1[[#This Row],[Fup.Med]])&gt;3,"Y","")</f>
        <v/>
      </c>
      <c r="I9" s="4">
        <f>(Table1[[#This Row],[Fup.High]]-Table1[[#This Row],[Fup.Low]])/1.96/Table1[[#This Row],[Fup.Med]]</f>
        <v>0.10674135297113087</v>
      </c>
    </row>
    <row r="10" spans="1:9" x14ac:dyDescent="0.35">
      <c r="A10" s="1" t="s">
        <v>24</v>
      </c>
      <c r="B10" s="1" t="s">
        <v>25</v>
      </c>
      <c r="C10" s="1">
        <v>513</v>
      </c>
      <c r="D10" s="1">
        <v>0.222</v>
      </c>
      <c r="E10" s="1">
        <v>0.14599999999999999</v>
      </c>
      <c r="F10" s="1">
        <v>0.41299999999999998</v>
      </c>
      <c r="G10" s="1">
        <v>1.75</v>
      </c>
      <c r="H10" s="3" t="str">
        <f>IF(LOG10(Table1[[#This Row],[Fup.High]])-LOG10(Table1[[#This Row],[Fup.Med]])&gt;3,"Y","")</f>
        <v/>
      </c>
      <c r="I10" s="4">
        <f>(Table1[[#This Row],[Fup.High]]-Table1[[#This Row],[Fup.Low]])/1.96/Table1[[#This Row],[Fup.Med]]</f>
        <v>0.61362382790954229</v>
      </c>
    </row>
    <row r="11" spans="1:9" x14ac:dyDescent="0.35">
      <c r="A11" s="1" t="s">
        <v>26</v>
      </c>
      <c r="B11" s="1" t="s">
        <v>27</v>
      </c>
      <c r="C11" s="1">
        <v>812</v>
      </c>
      <c r="D11" s="1">
        <v>8.4899999999999993E-3</v>
      </c>
      <c r="E11" s="1">
        <v>4.7000000000000002E-3</v>
      </c>
      <c r="F11" s="1">
        <v>2.2700000000000001E-2</v>
      </c>
      <c r="G11" s="1">
        <v>5.7600000000000004E-3</v>
      </c>
      <c r="H11" s="3" t="str">
        <f>IF(LOG10(Table1[[#This Row],[Fup.High]])-LOG10(Table1[[#This Row],[Fup.Med]])&gt;3,"Y","")</f>
        <v/>
      </c>
      <c r="I11" s="4">
        <f>(Table1[[#This Row],[Fup.High]]-Table1[[#This Row],[Fup.Low]])/1.96/Table1[[#This Row],[Fup.Med]]</f>
        <v>1.0817047667123387</v>
      </c>
    </row>
    <row r="12" spans="1:9" x14ac:dyDescent="0.35">
      <c r="A12" s="1" t="s">
        <v>28</v>
      </c>
      <c r="B12" s="1" t="s">
        <v>29</v>
      </c>
      <c r="C12" s="1">
        <v>474</v>
      </c>
      <c r="D12" s="1">
        <v>3.9699999999999999E-2</v>
      </c>
      <c r="E12" s="1">
        <v>2.5499999999999998E-2</v>
      </c>
      <c r="F12" s="1">
        <v>7.8700000000000006E-2</v>
      </c>
      <c r="G12" s="1">
        <v>0.112</v>
      </c>
      <c r="H12" s="3" t="str">
        <f>IF(LOG10(Table1[[#This Row],[Fup.High]])-LOG10(Table1[[#This Row],[Fup.Med]])&gt;3,"Y","")</f>
        <v/>
      </c>
      <c r="I12" s="4">
        <f>(Table1[[#This Row],[Fup.High]]-Table1[[#This Row],[Fup.Low]])/1.96/Table1[[#This Row],[Fup.Med]]</f>
        <v>0.68369917236415989</v>
      </c>
    </row>
    <row r="13" spans="1:9" x14ac:dyDescent="0.35">
      <c r="A13" s="1" t="s">
        <v>30</v>
      </c>
      <c r="B13" s="1" t="s">
        <v>31</v>
      </c>
      <c r="C13" s="1">
        <v>760</v>
      </c>
      <c r="D13" s="2">
        <v>2.5100000000000001E-7</v>
      </c>
      <c r="E13" s="2">
        <v>2.6800000000000002E-15</v>
      </c>
      <c r="F13" s="1">
        <v>3.7199999999999997E-2</v>
      </c>
      <c r="G13" s="1">
        <v>6.0299999999999999E-2</v>
      </c>
      <c r="H13" s="3" t="str">
        <f>IF(LOG10(Table1[[#This Row],[Fup.High]])-LOG10(Table1[[#This Row],[Fup.Med]])&gt;3,"Y","")</f>
        <v>Y</v>
      </c>
      <c r="I13" s="4">
        <f>(Table1[[#This Row],[Fup.High]]-Table1[[#This Row],[Fup.Low]])/1.96/Table1[[#This Row],[Fup.Med]]</f>
        <v>75615.903732005274</v>
      </c>
    </row>
    <row r="14" spans="1:9" x14ac:dyDescent="0.35">
      <c r="A14" s="1" t="s">
        <v>32</v>
      </c>
      <c r="B14" s="1" t="s">
        <v>33</v>
      </c>
      <c r="C14" s="1">
        <v>3096</v>
      </c>
      <c r="D14" s="1">
        <v>0.35799999999999998</v>
      </c>
      <c r="E14" s="1">
        <v>0.24199999999999999</v>
      </c>
      <c r="F14" s="1">
        <v>0.63600000000000001</v>
      </c>
      <c r="G14" s="1">
        <v>0.76200000000000001</v>
      </c>
      <c r="H14" s="3" t="str">
        <f>IF(LOG10(Table1[[#This Row],[Fup.High]])-LOG10(Table1[[#This Row],[Fup.Med]])&gt;3,"Y","")</f>
        <v/>
      </c>
      <c r="I14" s="4">
        <f>(Table1[[#This Row],[Fup.High]]-Table1[[#This Row],[Fup.Low]])/1.96/Table1[[#This Row],[Fup.Med]]</f>
        <v>0.56150952000912102</v>
      </c>
    </row>
    <row r="15" spans="1:9" x14ac:dyDescent="0.35">
      <c r="A15" s="1" t="s">
        <v>34</v>
      </c>
      <c r="B15" s="1" t="s">
        <v>35</v>
      </c>
      <c r="C15" s="1">
        <v>477</v>
      </c>
      <c r="D15" s="1">
        <v>3.3399999999999999E-2</v>
      </c>
      <c r="E15" s="1">
        <v>2.7699999999999999E-2</v>
      </c>
      <c r="F15" s="1">
        <v>4.1200000000000001E-2</v>
      </c>
      <c r="G15" s="1">
        <v>2.75E-2</v>
      </c>
      <c r="H15" s="3" t="str">
        <f>IF(LOG10(Table1[[#This Row],[Fup.High]])-LOG10(Table1[[#This Row],[Fup.Med]])&gt;3,"Y","")</f>
        <v/>
      </c>
      <c r="I15" s="4">
        <f>(Table1[[#This Row],[Fup.High]]-Table1[[#This Row],[Fup.Low]])/1.96/Table1[[#This Row],[Fup.Med]]</f>
        <v>0.20622021263595261</v>
      </c>
    </row>
    <row r="16" spans="1:9" x14ac:dyDescent="0.35">
      <c r="A16" s="1" t="s">
        <v>36</v>
      </c>
      <c r="B16" s="1" t="s">
        <v>37</v>
      </c>
      <c r="C16" s="1">
        <v>964</v>
      </c>
      <c r="D16" s="1">
        <v>4.6800000000000001E-2</v>
      </c>
      <c r="E16" s="1">
        <v>3.3799999999999997E-2</v>
      </c>
      <c r="F16" s="1">
        <v>6.9599999999999995E-2</v>
      </c>
      <c r="G16" s="1">
        <v>9.9400000000000002E-2</v>
      </c>
      <c r="H16" s="3" t="str">
        <f>IF(LOG10(Table1[[#This Row],[Fup.High]])-LOG10(Table1[[#This Row],[Fup.Med]])&gt;3,"Y","")</f>
        <v/>
      </c>
      <c r="I16" s="4">
        <f>(Table1[[#This Row],[Fup.High]]-Table1[[#This Row],[Fup.Low]])/1.96/Table1[[#This Row],[Fup.Med]]</f>
        <v>0.39028431885574744</v>
      </c>
    </row>
    <row r="17" spans="1:9" x14ac:dyDescent="0.35">
      <c r="A17" s="1" t="s">
        <v>38</v>
      </c>
      <c r="B17" s="1" t="s">
        <v>39</v>
      </c>
      <c r="C17" s="1">
        <v>464</v>
      </c>
      <c r="D17" s="1">
        <v>1.09E-2</v>
      </c>
      <c r="E17" s="1">
        <v>9.4299999999999991E-3</v>
      </c>
      <c r="F17" s="1">
        <v>1.2699999999999999E-2</v>
      </c>
      <c r="G17" s="1">
        <v>1.2699999999999999E-2</v>
      </c>
      <c r="H17" s="3" t="str">
        <f>IF(LOG10(Table1[[#This Row],[Fup.High]])-LOG10(Table1[[#This Row],[Fup.Med]])&gt;3,"Y","")</f>
        <v/>
      </c>
      <c r="I17" s="4">
        <f>(Table1[[#This Row],[Fup.High]]-Table1[[#This Row],[Fup.Low]])/1.96/Table1[[#This Row],[Fup.Med]]</f>
        <v>0.15306122448979595</v>
      </c>
    </row>
    <row r="18" spans="1:9" x14ac:dyDescent="0.35">
      <c r="A18" s="1" t="s">
        <v>40</v>
      </c>
      <c r="B18" s="1" t="s">
        <v>41</v>
      </c>
      <c r="C18" s="1">
        <v>479</v>
      </c>
      <c r="D18" s="1">
        <v>4.36E-2</v>
      </c>
      <c r="E18" s="1">
        <v>3.7100000000000001E-2</v>
      </c>
      <c r="F18" s="1">
        <v>5.0299999999999997E-2</v>
      </c>
      <c r="G18" s="1">
        <v>5.0599999999999999E-2</v>
      </c>
      <c r="H18" s="3" t="str">
        <f>IF(LOG10(Table1[[#This Row],[Fup.High]])-LOG10(Table1[[#This Row],[Fup.Med]])&gt;3,"Y","")</f>
        <v/>
      </c>
      <c r="I18" s="4">
        <f>(Table1[[#This Row],[Fup.High]]-Table1[[#This Row],[Fup.Low]])/1.96/Table1[[#This Row],[Fup.Med]]</f>
        <v>0.15446545590713345</v>
      </c>
    </row>
    <row r="19" spans="1:9" x14ac:dyDescent="0.35">
      <c r="A19" s="1" t="s">
        <v>42</v>
      </c>
      <c r="B19" s="1" t="s">
        <v>43</v>
      </c>
      <c r="C19" s="1">
        <v>959</v>
      </c>
      <c r="D19" s="1">
        <v>4.6100000000000002E-2</v>
      </c>
      <c r="E19" s="1">
        <v>3.1300000000000001E-2</v>
      </c>
      <c r="F19" s="1">
        <v>8.0199999999999994E-2</v>
      </c>
      <c r="G19" s="1">
        <v>4.3299999999999998E-2</v>
      </c>
      <c r="H19" s="3" t="str">
        <f>IF(LOG10(Table1[[#This Row],[Fup.High]])-LOG10(Table1[[#This Row],[Fup.Med]])&gt;3,"Y","")</f>
        <v/>
      </c>
      <c r="I19" s="4">
        <f>(Table1[[#This Row],[Fup.High]]-Table1[[#This Row],[Fup.Low]])/1.96/Table1[[#This Row],[Fup.Med]]</f>
        <v>0.54119261587498335</v>
      </c>
    </row>
    <row r="20" spans="1:9" x14ac:dyDescent="0.35">
      <c r="A20" s="1" t="s">
        <v>44</v>
      </c>
      <c r="B20" s="1" t="s">
        <v>45</v>
      </c>
      <c r="C20" s="1">
        <v>949</v>
      </c>
      <c r="D20" s="1">
        <v>0.17799999999999999</v>
      </c>
      <c r="E20" s="1">
        <v>0.11799999999999999</v>
      </c>
      <c r="F20" s="1">
        <v>0.29899999999999999</v>
      </c>
      <c r="G20" s="1">
        <v>0.20699999999999999</v>
      </c>
      <c r="H20" s="3" t="str">
        <f>IF(LOG10(Table1[[#This Row],[Fup.High]])-LOG10(Table1[[#This Row],[Fup.Med]])&gt;3,"Y","")</f>
        <v/>
      </c>
      <c r="I20" s="4">
        <f>(Table1[[#This Row],[Fup.High]]-Table1[[#This Row],[Fup.Low]])/1.96/Table1[[#This Row],[Fup.Med]]</f>
        <v>0.51880302682870905</v>
      </c>
    </row>
    <row r="21" spans="1:9" x14ac:dyDescent="0.35">
      <c r="A21" s="1" t="s">
        <v>46</v>
      </c>
      <c r="B21" s="1" t="s">
        <v>47</v>
      </c>
      <c r="C21" s="1" t="s">
        <v>48</v>
      </c>
      <c r="D21" s="1">
        <v>5.0900000000000001E-2</v>
      </c>
      <c r="E21" s="1">
        <v>3.49E-2</v>
      </c>
      <c r="F21" s="1">
        <v>8.1299999999999997E-2</v>
      </c>
      <c r="G21" s="1">
        <v>0.23100000000000001</v>
      </c>
      <c r="H21" s="3" t="str">
        <f>IF(LOG10(Table1[[#This Row],[Fup.High]])-LOG10(Table1[[#This Row],[Fup.Med]])&gt;3,"Y","")</f>
        <v/>
      </c>
      <c r="I21" s="4">
        <f>(Table1[[#This Row],[Fup.High]]-Table1[[#This Row],[Fup.Low]])/1.96/Table1[[#This Row],[Fup.Med]]</f>
        <v>0.46509763040776231</v>
      </c>
    </row>
    <row r="22" spans="1:9" x14ac:dyDescent="0.35">
      <c r="A22" s="1" t="s">
        <v>49</v>
      </c>
      <c r="B22" s="1" t="s">
        <v>50</v>
      </c>
      <c r="C22" s="1" t="s">
        <v>51</v>
      </c>
      <c r="D22" s="1">
        <v>3.6700000000000001E-3</v>
      </c>
      <c r="E22" s="1">
        <v>2.7599999999999999E-3</v>
      </c>
      <c r="F22" s="1">
        <v>5.1700000000000001E-3</v>
      </c>
      <c r="G22" s="1">
        <v>3.8600000000000002E-2</v>
      </c>
      <c r="H22" s="3" t="str">
        <f>IF(LOG10(Table1[[#This Row],[Fup.High]])-LOG10(Table1[[#This Row],[Fup.Med]])&gt;3,"Y","")</f>
        <v/>
      </c>
      <c r="I22" s="4">
        <f>(Table1[[#This Row],[Fup.High]]-Table1[[#This Row],[Fup.Low]])/1.96/Table1[[#This Row],[Fup.Med]]</f>
        <v>0.33503864761163327</v>
      </c>
    </row>
    <row r="23" spans="1:9" x14ac:dyDescent="0.35">
      <c r="A23" s="1" t="s">
        <v>52</v>
      </c>
      <c r="B23" s="1" t="s">
        <v>53</v>
      </c>
      <c r="C23" s="1" t="s">
        <v>54</v>
      </c>
      <c r="D23" s="1">
        <v>4.7399999999999998E-2</v>
      </c>
      <c r="E23" s="1">
        <v>3.1E-2</v>
      </c>
      <c r="F23" s="1">
        <v>7.9000000000000001E-2</v>
      </c>
      <c r="G23" s="1">
        <v>0.152</v>
      </c>
      <c r="H23" s="3" t="str">
        <f>IF(LOG10(Table1[[#This Row],[Fup.High]])-LOG10(Table1[[#This Row],[Fup.Med]])&gt;3,"Y","")</f>
        <v/>
      </c>
      <c r="I23" s="4">
        <f>(Table1[[#This Row],[Fup.High]]-Table1[[#This Row],[Fup.Low]])/1.96/Table1[[#This Row],[Fup.Med]]</f>
        <v>0.51666236114699049</v>
      </c>
    </row>
    <row r="24" spans="1:9" x14ac:dyDescent="0.35">
      <c r="A24" s="1" t="s">
        <v>55</v>
      </c>
      <c r="B24" s="1" t="s">
        <v>56</v>
      </c>
      <c r="C24" s="1" t="s">
        <v>57</v>
      </c>
      <c r="D24" s="1">
        <v>1.14E-2</v>
      </c>
      <c r="E24" s="1">
        <v>7.8899999999999994E-3</v>
      </c>
      <c r="F24" s="1">
        <v>1.7899999999999999E-2</v>
      </c>
      <c r="G24" s="1">
        <v>7.0400000000000004E-2</v>
      </c>
      <c r="H24" s="3" t="str">
        <f>IF(LOG10(Table1[[#This Row],[Fup.High]])-LOG10(Table1[[#This Row],[Fup.Med]])&gt;3,"Y","")</f>
        <v/>
      </c>
      <c r="I24" s="4">
        <f>(Table1[[#This Row],[Fup.High]]-Table1[[#This Row],[Fup.Low]])/1.96/Table1[[#This Row],[Fup.Med]]</f>
        <v>0.44799498746867167</v>
      </c>
    </row>
    <row r="25" spans="1:9" x14ac:dyDescent="0.35">
      <c r="A25" s="1" t="s">
        <v>58</v>
      </c>
      <c r="B25" s="1" t="s">
        <v>59</v>
      </c>
      <c r="C25" s="1" t="s">
        <v>60</v>
      </c>
      <c r="D25" s="1">
        <v>2.7200000000000002E-3</v>
      </c>
      <c r="E25" s="1">
        <v>1.9599999999999999E-3</v>
      </c>
      <c r="F25" s="1">
        <v>4.1099999999999999E-3</v>
      </c>
      <c r="G25" s="1">
        <v>2.4299999999999999E-2</v>
      </c>
      <c r="H25" s="3" t="str">
        <f>IF(LOG10(Table1[[#This Row],[Fup.High]])-LOG10(Table1[[#This Row],[Fup.Med]])&gt;3,"Y","")</f>
        <v/>
      </c>
      <c r="I25" s="4">
        <f>(Table1[[#This Row],[Fup.High]]-Table1[[#This Row],[Fup.Low]])/1.96/Table1[[#This Row],[Fup.Med]]</f>
        <v>0.40328631452581026</v>
      </c>
    </row>
    <row r="26" spans="1:9" x14ac:dyDescent="0.35">
      <c r="A26" s="1" t="s">
        <v>61</v>
      </c>
      <c r="B26" s="1" t="s">
        <v>62</v>
      </c>
      <c r="C26" s="1" t="s">
        <v>63</v>
      </c>
      <c r="D26" s="1">
        <v>3.64E-3</v>
      </c>
      <c r="E26" s="1">
        <v>2.6099999999999999E-3</v>
      </c>
      <c r="F26" s="1">
        <v>5.5599999999999998E-3</v>
      </c>
      <c r="G26" s="1">
        <v>2.35E-2</v>
      </c>
      <c r="H26" s="3" t="str">
        <f>IF(LOG10(Table1[[#This Row],[Fup.High]])-LOG10(Table1[[#This Row],[Fup.Med]])&gt;3,"Y","")</f>
        <v/>
      </c>
      <c r="I26" s="4">
        <f>(Table1[[#This Row],[Fup.High]]-Table1[[#This Row],[Fup.Low]])/1.96/Table1[[#This Row],[Fup.Med]]</f>
        <v>0.41348957165283695</v>
      </c>
    </row>
    <row r="27" spans="1:9" x14ac:dyDescent="0.35">
      <c r="A27" s="1" t="s">
        <v>64</v>
      </c>
      <c r="B27" s="1" t="s">
        <v>65</v>
      </c>
      <c r="C27" s="1" t="s">
        <v>66</v>
      </c>
      <c r="D27" s="1">
        <v>1.7299999999999999E-2</v>
      </c>
      <c r="E27" s="1">
        <v>1.1900000000000001E-2</v>
      </c>
      <c r="F27" s="1">
        <v>2.7199999999999998E-2</v>
      </c>
      <c r="G27" s="1">
        <v>6.2100000000000002E-2</v>
      </c>
      <c r="H27" s="3" t="str">
        <f>IF(LOG10(Table1[[#This Row],[Fup.High]])-LOG10(Table1[[#This Row],[Fup.Med]])&gt;3,"Y","")</f>
        <v/>
      </c>
      <c r="I27" s="4">
        <f>(Table1[[#This Row],[Fup.High]]-Table1[[#This Row],[Fup.Low]])/1.96/Table1[[#This Row],[Fup.Med]]</f>
        <v>0.45122095080806884</v>
      </c>
    </row>
    <row r="28" spans="1:9" x14ac:dyDescent="0.35">
      <c r="A28" s="1" t="s">
        <v>67</v>
      </c>
      <c r="B28" s="1" t="s">
        <v>68</v>
      </c>
      <c r="C28" s="1">
        <v>940</v>
      </c>
      <c r="D28" s="1">
        <v>5.3E-3</v>
      </c>
      <c r="E28" s="1">
        <v>3.5100000000000001E-3</v>
      </c>
      <c r="F28" s="1">
        <v>8.0000000000000002E-3</v>
      </c>
      <c r="G28" s="1">
        <v>8.5599999999999996E-2</v>
      </c>
      <c r="H28" s="3" t="str">
        <f>IF(LOG10(Table1[[#This Row],[Fup.High]])-LOG10(Table1[[#This Row],[Fup.Med]])&gt;3,"Y","")</f>
        <v/>
      </c>
      <c r="I28" s="4">
        <f>(Table1[[#This Row],[Fup.High]]-Table1[[#This Row],[Fup.Low]])/1.96/Table1[[#This Row],[Fup.Med]]</f>
        <v>0.43222949557181362</v>
      </c>
    </row>
    <row r="29" spans="1:9" x14ac:dyDescent="0.35">
      <c r="A29" s="1" t="s">
        <v>69</v>
      </c>
      <c r="B29" s="1" t="s">
        <v>70</v>
      </c>
      <c r="C29" s="1">
        <v>3203</v>
      </c>
      <c r="D29" s="1">
        <v>1.1100000000000001E-3</v>
      </c>
      <c r="E29" s="1">
        <v>7.9799999999999999E-4</v>
      </c>
      <c r="F29" s="1">
        <v>1.58E-3</v>
      </c>
      <c r="G29" s="1">
        <v>0.70599999999999996</v>
      </c>
      <c r="H29" s="3" t="str">
        <f>IF(LOG10(Table1[[#This Row],[Fup.High]])-LOG10(Table1[[#This Row],[Fup.Med]])&gt;3,"Y","")</f>
        <v/>
      </c>
      <c r="I29" s="4">
        <f>(Table1[[#This Row],[Fup.High]]-Table1[[#This Row],[Fup.Low]])/1.96/Table1[[#This Row],[Fup.Med]]</f>
        <v>0.35944107372678802</v>
      </c>
    </row>
    <row r="30" spans="1:9" x14ac:dyDescent="0.35">
      <c r="A30" s="1" t="s">
        <v>71</v>
      </c>
      <c r="B30" s="1" t="s">
        <v>72</v>
      </c>
      <c r="C30" s="1">
        <v>3142</v>
      </c>
      <c r="D30" s="2">
        <v>2.5000000000000002E-6</v>
      </c>
      <c r="E30" s="2">
        <v>2.8500000000000002E-15</v>
      </c>
      <c r="F30" s="2">
        <v>4.0099999999999999E-5</v>
      </c>
      <c r="G30" s="1">
        <v>0.315</v>
      </c>
      <c r="H30" s="3" t="str">
        <f>IF(LOG10(Table1[[#This Row],[Fup.High]])-LOG10(Table1[[#This Row],[Fup.Med]])&gt;3,"Y","")</f>
        <v/>
      </c>
      <c r="I30" s="4">
        <f>(Table1[[#This Row],[Fup.High]]-Table1[[#This Row],[Fup.Low]])/1.96/Table1[[#This Row],[Fup.Med]]</f>
        <v>8.1836734688061217</v>
      </c>
    </row>
    <row r="31" spans="1:9" x14ac:dyDescent="0.35">
      <c r="A31" s="1" t="s">
        <v>73</v>
      </c>
      <c r="B31" s="1" t="s">
        <v>74</v>
      </c>
      <c r="C31" s="1">
        <v>471</v>
      </c>
      <c r="D31" s="2">
        <v>7.86E-5</v>
      </c>
      <c r="E31" s="2">
        <v>5.0099999999999998E-5</v>
      </c>
      <c r="F31" s="1">
        <v>1.36E-4</v>
      </c>
      <c r="G31" s="1">
        <v>0.23400000000000001</v>
      </c>
      <c r="H31" s="3" t="str">
        <f>IF(LOG10(Table1[[#This Row],[Fup.High]])-LOG10(Table1[[#This Row],[Fup.Med]])&gt;3,"Y","")</f>
        <v/>
      </c>
      <c r="I31" s="4">
        <f>(Table1[[#This Row],[Fup.High]]-Table1[[#This Row],[Fup.Low]])/1.96/Table1[[#This Row],[Fup.Med]]</f>
        <v>0.55758944799293764</v>
      </c>
    </row>
    <row r="32" spans="1:9" x14ac:dyDescent="0.35">
      <c r="A32" s="1" t="s">
        <v>75</v>
      </c>
      <c r="B32" s="1" t="s">
        <v>76</v>
      </c>
      <c r="C32" s="1">
        <v>478</v>
      </c>
      <c r="D32" s="2">
        <v>3.4400000000000003E-5</v>
      </c>
      <c r="E32" s="2">
        <v>2.5000000000000001E-5</v>
      </c>
      <c r="F32" s="2">
        <v>5.0399999999999999E-5</v>
      </c>
      <c r="G32" s="1">
        <v>7.8E-2</v>
      </c>
      <c r="H32" s="3" t="str">
        <f>IF(LOG10(Table1[[#This Row],[Fup.High]])-LOG10(Table1[[#This Row],[Fup.Med]])&gt;3,"Y","")</f>
        <v/>
      </c>
      <c r="I32" s="4">
        <f>(Table1[[#This Row],[Fup.High]]-Table1[[#This Row],[Fup.Low]])/1.96/Table1[[#This Row],[Fup.Med]]</f>
        <v>0.37672045562411005</v>
      </c>
    </row>
    <row r="33" spans="1:9" x14ac:dyDescent="0.35">
      <c r="A33" s="1" t="s">
        <v>77</v>
      </c>
      <c r="B33" s="1" t="s">
        <v>78</v>
      </c>
      <c r="C33" s="1">
        <v>468</v>
      </c>
      <c r="D33" s="2">
        <v>4.6900000000000003E-8</v>
      </c>
      <c r="E33" s="2">
        <v>2.4800000000000001E-15</v>
      </c>
      <c r="F33" s="1">
        <v>6.11E-4</v>
      </c>
      <c r="G33" s="1">
        <v>0.17699999999999999</v>
      </c>
      <c r="H33" s="3" t="str">
        <f>IF(LOG10(Table1[[#This Row],[Fup.High]])-LOG10(Table1[[#This Row],[Fup.Med]])&gt;3,"Y","")</f>
        <v>Y</v>
      </c>
      <c r="I33" s="4">
        <f>(Table1[[#This Row],[Fup.High]]-Table1[[#This Row],[Fup.Low]])/1.96/Table1[[#This Row],[Fup.Med]]</f>
        <v>6646.7951785988425</v>
      </c>
    </row>
    <row r="34" spans="1:9" x14ac:dyDescent="0.35">
      <c r="A34" s="1" t="s">
        <v>79</v>
      </c>
      <c r="B34" s="1" t="s">
        <v>80</v>
      </c>
      <c r="C34" s="1">
        <v>276</v>
      </c>
      <c r="D34" s="1">
        <v>2.5699999999999998E-3</v>
      </c>
      <c r="E34" s="1">
        <v>1.89E-3</v>
      </c>
      <c r="F34" s="1">
        <v>3.6700000000000001E-3</v>
      </c>
      <c r="G34" s="1">
        <v>6.6500000000000004E-2</v>
      </c>
      <c r="H34" s="3" t="str">
        <f>IF(LOG10(Table1[[#This Row],[Fup.High]])-LOG10(Table1[[#This Row],[Fup.Med]])&gt;3,"Y","")</f>
        <v/>
      </c>
      <c r="I34" s="4">
        <f>(Table1[[#This Row],[Fup.High]]-Table1[[#This Row],[Fup.Low]])/1.96/Table1[[#This Row],[Fup.Med]]</f>
        <v>0.35337092035257689</v>
      </c>
    </row>
    <row r="35" spans="1:9" x14ac:dyDescent="0.35">
      <c r="A35" s="1" t="s">
        <v>81</v>
      </c>
      <c r="B35" s="1" t="s">
        <v>82</v>
      </c>
      <c r="C35" s="1">
        <v>467</v>
      </c>
      <c r="D35" s="1">
        <v>2.4099999999999998E-3</v>
      </c>
      <c r="E35" s="1">
        <v>1.6800000000000001E-3</v>
      </c>
      <c r="F35" s="1">
        <v>3.7499999999999999E-3</v>
      </c>
      <c r="G35" s="1">
        <v>5.0299999999999997E-2</v>
      </c>
      <c r="H35" s="3" t="str">
        <f>IF(LOG10(Table1[[#This Row],[Fup.High]])-LOG10(Table1[[#This Row],[Fup.Med]])&gt;3,"Y","")</f>
        <v/>
      </c>
      <c r="I35" s="4">
        <f>(Table1[[#This Row],[Fup.High]]-Table1[[#This Row],[Fup.Low]])/1.96/Table1[[#This Row],[Fup.Med]]</f>
        <v>0.43822508256414605</v>
      </c>
    </row>
    <row r="36" spans="1:9" x14ac:dyDescent="0.35">
      <c r="A36" s="1" t="s">
        <v>83</v>
      </c>
      <c r="B36" s="1" t="s">
        <v>84</v>
      </c>
      <c r="C36" s="1">
        <v>908</v>
      </c>
      <c r="D36" s="1">
        <v>0.55200000000000005</v>
      </c>
      <c r="E36" s="1">
        <v>0.46800000000000003</v>
      </c>
      <c r="F36" s="1">
        <v>0.66600000000000004</v>
      </c>
      <c r="G36" s="1">
        <v>0.60099999999999998</v>
      </c>
      <c r="H36" s="3" t="str">
        <f>IF(LOG10(Table1[[#This Row],[Fup.High]])-LOG10(Table1[[#This Row],[Fup.Med]])&gt;3,"Y","")</f>
        <v/>
      </c>
      <c r="I36" s="4">
        <f>(Table1[[#This Row],[Fup.High]]-Table1[[#This Row],[Fup.Low]])/1.96/Table1[[#This Row],[Fup.Med]]</f>
        <v>0.18300798580301686</v>
      </c>
    </row>
    <row r="37" spans="1:9" x14ac:dyDescent="0.35">
      <c r="A37" s="1" t="s">
        <v>85</v>
      </c>
      <c r="B37" s="1" t="s">
        <v>86</v>
      </c>
      <c r="C37" s="1">
        <v>909</v>
      </c>
      <c r="D37" s="1">
        <v>0.188</v>
      </c>
      <c r="E37" s="1">
        <v>0.16200000000000001</v>
      </c>
      <c r="F37" s="1">
        <v>0.222</v>
      </c>
      <c r="G37" s="1">
        <v>0.19900000000000001</v>
      </c>
      <c r="H37" s="3" t="str">
        <f>IF(LOG10(Table1[[#This Row],[Fup.High]])-LOG10(Table1[[#This Row],[Fup.Med]])&gt;3,"Y","")</f>
        <v/>
      </c>
      <c r="I37" s="4">
        <f>(Table1[[#This Row],[Fup.High]]-Table1[[#This Row],[Fup.Low]])/1.96/Table1[[#This Row],[Fup.Med]]</f>
        <v>0.1628310898827616</v>
      </c>
    </row>
    <row r="38" spans="1:9" x14ac:dyDescent="0.35">
      <c r="A38" s="1" t="s">
        <v>87</v>
      </c>
      <c r="B38" s="1" t="s">
        <v>88</v>
      </c>
      <c r="C38" s="1">
        <v>916</v>
      </c>
      <c r="D38" s="1">
        <v>0.33800000000000002</v>
      </c>
      <c r="E38" s="1">
        <v>0.28999999999999998</v>
      </c>
      <c r="F38" s="1">
        <v>0.39600000000000002</v>
      </c>
      <c r="G38" s="1">
        <v>0.51600000000000001</v>
      </c>
      <c r="H38" s="3" t="str">
        <f>IF(LOG10(Table1[[#This Row],[Fup.High]])-LOG10(Table1[[#This Row],[Fup.Med]])&gt;3,"Y","")</f>
        <v/>
      </c>
      <c r="I38" s="4">
        <f>(Table1[[#This Row],[Fup.High]]-Table1[[#This Row],[Fup.Low]])/1.96/Table1[[#This Row],[Fup.Med]]</f>
        <v>0.16000483033450072</v>
      </c>
    </row>
    <row r="39" spans="1:9" x14ac:dyDescent="0.35">
      <c r="A39" s="1" t="s">
        <v>89</v>
      </c>
      <c r="B39" s="1" t="s">
        <v>90</v>
      </c>
      <c r="C39" s="1">
        <v>923</v>
      </c>
      <c r="D39" s="1">
        <v>0.51100000000000001</v>
      </c>
      <c r="E39" s="1">
        <v>0.40200000000000002</v>
      </c>
      <c r="F39" s="1">
        <v>0.66700000000000004</v>
      </c>
      <c r="G39" s="1">
        <v>0.83399999999999996</v>
      </c>
      <c r="H39" s="3" t="str">
        <f>IF(LOG10(Table1[[#This Row],[Fup.High]])-LOG10(Table1[[#This Row],[Fup.Med]])&gt;3,"Y","")</f>
        <v/>
      </c>
      <c r="I39" s="4">
        <f>(Table1[[#This Row],[Fup.High]]-Table1[[#This Row],[Fup.Low]])/1.96/Table1[[#This Row],[Fup.Med]]</f>
        <v>0.26458724389951677</v>
      </c>
    </row>
    <row r="40" spans="1:9" x14ac:dyDescent="0.35">
      <c r="A40" s="1" t="s">
        <v>91</v>
      </c>
      <c r="B40" s="1" t="s">
        <v>92</v>
      </c>
      <c r="C40" s="1">
        <v>3117</v>
      </c>
      <c r="D40" s="1">
        <v>1.9E-2</v>
      </c>
      <c r="E40" s="1">
        <v>1.6299999999999999E-2</v>
      </c>
      <c r="F40" s="1">
        <v>2.2700000000000001E-2</v>
      </c>
      <c r="G40" s="1">
        <v>2.63E-2</v>
      </c>
      <c r="H40" s="3" t="str">
        <f>IF(LOG10(Table1[[#This Row],[Fup.High]])-LOG10(Table1[[#This Row],[Fup.Med]])&gt;3,"Y","")</f>
        <v/>
      </c>
      <c r="I40" s="4">
        <f>(Table1[[#This Row],[Fup.High]]-Table1[[#This Row],[Fup.Low]])/1.96/Table1[[#This Row],[Fup.Med]]</f>
        <v>0.17185821697099901</v>
      </c>
    </row>
    <row r="41" spans="1:9" x14ac:dyDescent="0.35">
      <c r="A41" s="1" t="s">
        <v>93</v>
      </c>
      <c r="B41" s="1" t="s">
        <v>94</v>
      </c>
      <c r="C41" s="1">
        <v>915</v>
      </c>
      <c r="D41" s="1">
        <v>8.3199999999999996E-2</v>
      </c>
      <c r="E41" s="1">
        <v>6.3399999999999998E-2</v>
      </c>
      <c r="F41" s="1">
        <v>0.11799999999999999</v>
      </c>
      <c r="G41" s="1">
        <v>0.497</v>
      </c>
      <c r="H41" s="3" t="str">
        <f>IF(LOG10(Table1[[#This Row],[Fup.High]])-LOG10(Table1[[#This Row],[Fup.Med]])&gt;3,"Y","")</f>
        <v/>
      </c>
      <c r="I41" s="4">
        <f>(Table1[[#This Row],[Fup.High]]-Table1[[#This Row],[Fup.Low]])/1.96/Table1[[#This Row],[Fup.Med]]</f>
        <v>0.33482142857142855</v>
      </c>
    </row>
    <row r="42" spans="1:9" x14ac:dyDescent="0.35">
      <c r="A42" s="1" t="s">
        <v>95</v>
      </c>
      <c r="B42" s="1" t="s">
        <v>96</v>
      </c>
      <c r="C42" s="1">
        <v>965</v>
      </c>
      <c r="D42" s="1">
        <v>3.95E-2</v>
      </c>
      <c r="E42" s="1">
        <v>3.0499999999999999E-2</v>
      </c>
      <c r="F42" s="1">
        <v>5.57E-2</v>
      </c>
      <c r="G42" s="1">
        <v>0.20499999999999999</v>
      </c>
      <c r="H42" s="3" t="str">
        <f>IF(LOG10(Table1[[#This Row],[Fup.High]])-LOG10(Table1[[#This Row],[Fup.Med]])&gt;3,"Y","")</f>
        <v/>
      </c>
      <c r="I42" s="4">
        <f>(Table1[[#This Row],[Fup.High]]-Table1[[#This Row],[Fup.Low]])/1.96/Table1[[#This Row],[Fup.Med]]</f>
        <v>0.32549728752260398</v>
      </c>
    </row>
    <row r="43" spans="1:9" x14ac:dyDescent="0.35">
      <c r="A43" s="1" t="s">
        <v>97</v>
      </c>
      <c r="B43" s="1" t="s">
        <v>98</v>
      </c>
      <c r="C43" s="1">
        <v>476</v>
      </c>
      <c r="D43" s="1">
        <v>0.14799999999999999</v>
      </c>
      <c r="E43" s="1">
        <v>0.11799999999999999</v>
      </c>
      <c r="F43" s="1">
        <v>0.19500000000000001</v>
      </c>
      <c r="G43" s="1">
        <v>0.54500000000000004</v>
      </c>
      <c r="H43" s="3" t="str">
        <f>IF(LOG10(Table1[[#This Row],[Fup.High]])-LOG10(Table1[[#This Row],[Fup.Med]])&gt;3,"Y","")</f>
        <v/>
      </c>
      <c r="I43" s="4">
        <f>(Table1[[#This Row],[Fup.High]]-Table1[[#This Row],[Fup.Low]])/1.96/Table1[[#This Row],[Fup.Med]]</f>
        <v>0.26544401544401552</v>
      </c>
    </row>
    <row r="44" spans="1:9" x14ac:dyDescent="0.35">
      <c r="A44" s="1" t="s">
        <v>99</v>
      </c>
      <c r="B44" s="1" t="s">
        <v>100</v>
      </c>
      <c r="C44" s="1">
        <v>267</v>
      </c>
      <c r="D44" s="1">
        <v>9.3799999999999994E-3</v>
      </c>
      <c r="E44" s="1">
        <v>7.4900000000000001E-3</v>
      </c>
      <c r="F44" s="1">
        <v>1.23E-2</v>
      </c>
      <c r="G44" s="1">
        <v>3.5200000000000002E-2</v>
      </c>
      <c r="H44" s="3" t="str">
        <f>IF(LOG10(Table1[[#This Row],[Fup.High]])-LOG10(Table1[[#This Row],[Fup.Med]])&gt;3,"Y","")</f>
        <v/>
      </c>
      <c r="I44" s="4">
        <f>(Table1[[#This Row],[Fup.High]]-Table1[[#This Row],[Fup.Low]])/1.96/Table1[[#This Row],[Fup.Med]]</f>
        <v>0.26162917192463342</v>
      </c>
    </row>
    <row r="45" spans="1:9" x14ac:dyDescent="0.35">
      <c r="A45" s="1" t="s">
        <v>101</v>
      </c>
      <c r="B45" s="1" t="s">
        <v>102</v>
      </c>
      <c r="C45" s="1">
        <v>3125</v>
      </c>
      <c r="D45" s="2">
        <v>1.5E-9</v>
      </c>
      <c r="E45" s="2">
        <v>2.2200000000000002E-15</v>
      </c>
      <c r="F45" s="1">
        <v>7.8700000000000005E-4</v>
      </c>
      <c r="G45" s="1">
        <v>2.6100000000000002E-2</v>
      </c>
      <c r="H45" s="3" t="str">
        <f>IF(LOG10(Table1[[#This Row],[Fup.High]])-LOG10(Table1[[#This Row],[Fup.Med]])&gt;3,"Y","")</f>
        <v>Y</v>
      </c>
      <c r="I45" s="4">
        <f>(Table1[[#This Row],[Fup.High]]-Table1[[#This Row],[Fup.Low]])/1.96/Table1[[#This Row],[Fup.Med]]</f>
        <v>267687.07482917688</v>
      </c>
    </row>
    <row r="46" spans="1:9" x14ac:dyDescent="0.35">
      <c r="A46" s="1" t="s">
        <v>103</v>
      </c>
      <c r="B46" s="1" t="s">
        <v>104</v>
      </c>
      <c r="C46" s="1">
        <v>906</v>
      </c>
      <c r="D46" s="1">
        <v>1.11E-2</v>
      </c>
      <c r="E46" s="1">
        <v>8.1300000000000001E-3</v>
      </c>
      <c r="F46" s="1">
        <v>1.67E-2</v>
      </c>
      <c r="G46" s="1">
        <v>5.4899999999999997E-2</v>
      </c>
      <c r="H46" s="3" t="str">
        <f>IF(LOG10(Table1[[#This Row],[Fup.High]])-LOG10(Table1[[#This Row],[Fup.Med]])&gt;3,"Y","")</f>
        <v/>
      </c>
      <c r="I46" s="4">
        <f>(Table1[[#This Row],[Fup.High]]-Table1[[#This Row],[Fup.Low]])/1.96/Table1[[#This Row],[Fup.Med]]</f>
        <v>0.39391432248575103</v>
      </c>
    </row>
    <row r="47" spans="1:9" x14ac:dyDescent="0.35">
      <c r="A47" s="1" t="s">
        <v>105</v>
      </c>
      <c r="B47" s="1" t="s">
        <v>106</v>
      </c>
      <c r="C47" s="1">
        <v>273</v>
      </c>
      <c r="D47" s="1">
        <v>0.14099999999999999</v>
      </c>
      <c r="E47" s="1">
        <v>0.111</v>
      </c>
      <c r="F47" s="1">
        <v>0.19</v>
      </c>
      <c r="G47" s="1">
        <v>0.78900000000000003</v>
      </c>
      <c r="H47" s="3" t="str">
        <f>IF(LOG10(Table1[[#This Row],[Fup.High]])-LOG10(Table1[[#This Row],[Fup.Med]])&gt;3,"Y","")</f>
        <v/>
      </c>
      <c r="I47" s="4">
        <f>(Table1[[#This Row],[Fup.High]]-Table1[[#This Row],[Fup.Low]])/1.96/Table1[[#This Row],[Fup.Med]]</f>
        <v>0.28585902446084821</v>
      </c>
    </row>
    <row r="48" spans="1:9" x14ac:dyDescent="0.35">
      <c r="A48" s="1" t="s">
        <v>107</v>
      </c>
      <c r="B48" s="1" t="s">
        <v>108</v>
      </c>
      <c r="C48" s="1">
        <v>913</v>
      </c>
      <c r="D48" s="1">
        <v>8.3199999999999996E-2</v>
      </c>
      <c r="E48" s="1">
        <v>6.4299999999999996E-2</v>
      </c>
      <c r="F48" s="1">
        <v>0.11600000000000001</v>
      </c>
      <c r="G48" s="1">
        <v>0.36899999999999999</v>
      </c>
      <c r="H48" s="3" t="str">
        <f>IF(LOG10(Table1[[#This Row],[Fup.High]])-LOG10(Table1[[#This Row],[Fup.Med]])&gt;3,"Y","")</f>
        <v/>
      </c>
      <c r="I48" s="4">
        <f>(Table1[[#This Row],[Fup.High]]-Table1[[#This Row],[Fup.Low]])/1.96/Table1[[#This Row],[Fup.Med]]</f>
        <v>0.31703787284144436</v>
      </c>
    </row>
    <row r="49" spans="1:9" x14ac:dyDescent="0.35">
      <c r="A49" s="1" t="s">
        <v>109</v>
      </c>
      <c r="B49" s="1" t="s">
        <v>110</v>
      </c>
      <c r="C49" s="1">
        <v>899</v>
      </c>
      <c r="D49" s="1">
        <v>0.22</v>
      </c>
      <c r="E49" s="1">
        <v>0.16200000000000001</v>
      </c>
      <c r="F49" s="1">
        <v>0.33500000000000002</v>
      </c>
      <c r="G49" s="1">
        <v>0.96299999999999997</v>
      </c>
      <c r="H49" s="3" t="str">
        <f>IF(LOG10(Table1[[#This Row],[Fup.High]])-LOG10(Table1[[#This Row],[Fup.Med]])&gt;3,"Y","")</f>
        <v/>
      </c>
      <c r="I49" s="4">
        <f>(Table1[[#This Row],[Fup.High]]-Table1[[#This Row],[Fup.Low]])/1.96/Table1[[#This Row],[Fup.Med]]</f>
        <v>0.40120593692022266</v>
      </c>
    </row>
    <row r="50" spans="1:9" x14ac:dyDescent="0.35">
      <c r="A50" s="1" t="s">
        <v>111</v>
      </c>
      <c r="B50" s="1" t="s">
        <v>112</v>
      </c>
      <c r="C50" s="1">
        <v>900</v>
      </c>
      <c r="D50" s="2">
        <v>3.3799999999999998E-8</v>
      </c>
      <c r="E50" s="2">
        <v>2.38E-15</v>
      </c>
      <c r="F50" s="1">
        <v>0.46500000000000002</v>
      </c>
      <c r="G50" s="1">
        <v>0.35499999999999998</v>
      </c>
      <c r="H50" s="3" t="str">
        <f>IF(LOG10(Table1[[#This Row],[Fup.High]])-LOG10(Table1[[#This Row],[Fup.Med]])&gt;3,"Y","")</f>
        <v>Y</v>
      </c>
      <c r="I50" s="4">
        <f>(Table1[[#This Row],[Fup.High]]-Table1[[#This Row],[Fup.Low]])/1.96/Table1[[#This Row],[Fup.Med]]</f>
        <v>7019079.8212775877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KreutzPFAS-PPB-UC-Level4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Wambaugh, John</cp:lastModifiedBy>
  <dcterms:created xsi:type="dcterms:W3CDTF">2023-02-06T13:02:35Z</dcterms:created>
  <dcterms:modified xsi:type="dcterms:W3CDTF">2023-02-06T13:02:35Z</dcterms:modified>
</cp:coreProperties>
</file>