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KreutzPFAS\"/>
    </mc:Choice>
  </mc:AlternateContent>
  <xr:revisionPtr revIDLastSave="0" documentId="8_{5741B4BE-07C8-4658-9AC0-681950103E8F}" xr6:coauthVersionLast="47" xr6:coauthVersionMax="47" xr10:uidLastSave="{00000000-0000-0000-0000-000000000000}"/>
  <bookViews>
    <workbookView xWindow="28680" yWindow="-120" windowWidth="29040" windowHeight="16440"/>
  </bookViews>
  <sheets>
    <sheet name="KreutzPFAS-fup-UC-Level4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</calcChain>
</file>

<file path=xl/sharedStrings.xml><?xml version="1.0" encoding="utf-8"?>
<sst xmlns="http://schemas.openxmlformats.org/spreadsheetml/2006/main" count="125" uniqueCount="125">
  <si>
    <t>Compound</t>
  </si>
  <si>
    <t>DTXSID</t>
  </si>
  <si>
    <t>Lab.Compound.Name</t>
  </si>
  <si>
    <t>Fstable.Med</t>
  </si>
  <si>
    <t>Fstable.Low</t>
  </si>
  <si>
    <t>Fstable.High</t>
  </si>
  <si>
    <t>Fup.Med</t>
  </si>
  <si>
    <t>Fup.Low</t>
  </si>
  <si>
    <t>Fup.High</t>
  </si>
  <si>
    <t>Fup.point</t>
  </si>
  <si>
    <t>1,6-Dibromododecafluorohexane</t>
  </si>
  <si>
    <t>DTXSID20335129</t>
  </si>
  <si>
    <t>1H,1H,5H-Perfluoropentyl methacrylate</t>
  </si>
  <si>
    <t>DTXSID90880131</t>
  </si>
  <si>
    <t>Perfluoro-1,4-diiodobutane</t>
  </si>
  <si>
    <t>DTXSID30190948</t>
  </si>
  <si>
    <t>1,6-Diiodoperfluorohexane</t>
  </si>
  <si>
    <t>DTXSID90190949</t>
  </si>
  <si>
    <t>1H,1H-Perfluoroheptylamine</t>
  </si>
  <si>
    <t>DTXSID10379835</t>
  </si>
  <si>
    <t>1H,1H-Perfluorooctylamine</t>
  </si>
  <si>
    <t>DTXSID50184723</t>
  </si>
  <si>
    <t>1H,1H-Perfluorononylamine</t>
  </si>
  <si>
    <t>DTXSID50379930</t>
  </si>
  <si>
    <t>4-nitrotoluene</t>
  </si>
  <si>
    <t>DTXSID5023792</t>
  </si>
  <si>
    <t>4NT</t>
  </si>
  <si>
    <t>1-Iodopentadecafluoroheptane</t>
  </si>
  <si>
    <t>DTXSID5059828</t>
  </si>
  <si>
    <t>(Perfluorobutyryl)-2-thenoylmethane</t>
  </si>
  <si>
    <t>DTXSID7060332</t>
  </si>
  <si>
    <t>1-Iodo-1H,1H,2H,2H-perfluorononane</t>
  </si>
  <si>
    <t>DTXSID90880156</t>
  </si>
  <si>
    <t>(Perfluoro-5-methylhexyl)ethyl 2-methylprop-2-enoate</t>
  </si>
  <si>
    <t>DTXSID60379901</t>
  </si>
  <si>
    <t>((2,2,3,3-Tetrafluoropropoxy)methyl)oxirane</t>
  </si>
  <si>
    <t>DTXSID70880230</t>
  </si>
  <si>
    <t>1H,1H,7H-Perfluoroheptyl 4-methylbenzenesulfonate</t>
  </si>
  <si>
    <t>DTXSID30340244</t>
  </si>
  <si>
    <t>tris(Trifluoroethoxy)methane</t>
  </si>
  <si>
    <t>DTXSID30395037</t>
  </si>
  <si>
    <t>1H,1H,11H,11H-Perfluorotetraethylene glycol</t>
  </si>
  <si>
    <t>DTXSID00380798</t>
  </si>
  <si>
    <t>1H,1H,8H,8H-Perfluorooctane-1,8-diol</t>
  </si>
  <si>
    <t>DTXSID30396867</t>
  </si>
  <si>
    <t>1H,1H,2H,2H-Perfluorohexyl iodide</t>
  </si>
  <si>
    <t>DTXSID1047578</t>
  </si>
  <si>
    <t>Hexafluoroamylene</t>
  </si>
  <si>
    <t>DTXSID3059927</t>
  </si>
  <si>
    <t>1H,1H,10H,10H-Perfluorodecane-1,10-diol</t>
  </si>
  <si>
    <t>DTXSID50369896</t>
  </si>
  <si>
    <t>Bis(1H,1H-perfluoropropyl)amine</t>
  </si>
  <si>
    <t>DTXSID50381992</t>
  </si>
  <si>
    <t>1H,1H,8H,8H-Perfluoro-3,6-dioxaoctane-1,8-diol</t>
  </si>
  <si>
    <t>DTXSID70381090</t>
  </si>
  <si>
    <t>4:2 Fluorotelomer alcohol</t>
  </si>
  <si>
    <t>DTXSID1062122</t>
  </si>
  <si>
    <t>4:2 FTOH aka 971</t>
  </si>
  <si>
    <t>6:1 Fluorotelomer alcohol</t>
  </si>
  <si>
    <t>DTXSID00190950</t>
  </si>
  <si>
    <t>6:1 FTOH aka 3135</t>
  </si>
  <si>
    <t>6:2 Fluorotelomer alcohol</t>
  </si>
  <si>
    <t>DTXSID5044572</t>
  </si>
  <si>
    <t>6:2 FTOH aka 941</t>
  </si>
  <si>
    <t>4:4 Fluorotelomer alcohol</t>
  </si>
  <si>
    <t>DTXSID60377821</t>
  </si>
  <si>
    <t>4:4 FTOH aka 902</t>
  </si>
  <si>
    <t>8:2 Fluorotelomer alcohol</t>
  </si>
  <si>
    <t>DTXSID7029904</t>
  </si>
  <si>
    <t>8:2 FTOH aka 956</t>
  </si>
  <si>
    <t>Methyl perfluoro(3-(1-ethenyloxypropan-2-yloxy)propanoate)</t>
  </si>
  <si>
    <t>DTXSID50382621</t>
  </si>
  <si>
    <t>7:3 FTOH aka 3145</t>
  </si>
  <si>
    <t>11:1 Fluorotelomer alcohol</t>
  </si>
  <si>
    <t>DTXSID80375107</t>
  </si>
  <si>
    <t>11:1 FTOH aka 969</t>
  </si>
  <si>
    <t>6:2 Fluorotelomer methacrylate</t>
  </si>
  <si>
    <t>DTXSID3047558</t>
  </si>
  <si>
    <t>1H,1H-Perfluorobutyl methacrylate</t>
  </si>
  <si>
    <t>DTXSID3065586</t>
  </si>
  <si>
    <t>1H,1H,9H-Perfluorononyl acrylate</t>
  </si>
  <si>
    <t>DTXSID00194615</t>
  </si>
  <si>
    <t>2,2,3,3-Tetrafluoropropyl acrylate</t>
  </si>
  <si>
    <t>DTXSID10224331</t>
  </si>
  <si>
    <t>2-(Perfluorobutyl)ethyl acrylate</t>
  </si>
  <si>
    <t>DTXSID1068772</t>
  </si>
  <si>
    <t>1H,1H,5H,5H-Perfluoro-1,5-pentanediol diacrylate</t>
  </si>
  <si>
    <t>DTXSID5060986</t>
  </si>
  <si>
    <t>1H,1H-Perfluorooctyl methacrylate</t>
  </si>
  <si>
    <t>DTXSID5063235</t>
  </si>
  <si>
    <t>8:2 Fluorotelomer methacrylate</t>
  </si>
  <si>
    <t>DTXSID8062101</t>
  </si>
  <si>
    <t>Heptafluorobutyramide</t>
  </si>
  <si>
    <t>DTXSID2060965</t>
  </si>
  <si>
    <t>Nonafluoropentanamide</t>
  </si>
  <si>
    <t>DTXSID60400587</t>
  </si>
  <si>
    <t>Perfluoropentanamide</t>
  </si>
  <si>
    <t>DTXSID70366226</t>
  </si>
  <si>
    <t>Octafluoroadipamide</t>
  </si>
  <si>
    <t>DTXSID80310730</t>
  </si>
  <si>
    <t>Perfluorooctanamide</t>
  </si>
  <si>
    <t>DTXSID60195123</t>
  </si>
  <si>
    <t>Heptafluorobutanol</t>
  </si>
  <si>
    <t>DTXSID4059914</t>
  </si>
  <si>
    <t>3-(Perfluoropropyl)propanol</t>
  </si>
  <si>
    <t>DTXSID60379269</t>
  </si>
  <si>
    <t>N-Methyl-N-trimethylsilylheptafluorobutyramide</t>
  </si>
  <si>
    <t>DTXSID40379666</t>
  </si>
  <si>
    <t>3-(Perfluorooctyl)propanol</t>
  </si>
  <si>
    <t>DTXSID10379991</t>
  </si>
  <si>
    <t>Perfluorooctanamidine</t>
  </si>
  <si>
    <t>DTXSID70381151</t>
  </si>
  <si>
    <t>Dodecafluoroheptanol</t>
  </si>
  <si>
    <t>DTXSID9059832</t>
  </si>
  <si>
    <t>Pentafluoropropionamide</t>
  </si>
  <si>
    <t>DTXSID0059871</t>
  </si>
  <si>
    <t>3-(Perfluoro-2-butyl)propane-1,2-diol</t>
  </si>
  <si>
    <t>DTXSID10382147</t>
  </si>
  <si>
    <t>2-Aminohexafluoropropan-2-ol</t>
  </si>
  <si>
    <t>DTXSID80382093</t>
  </si>
  <si>
    <t>1H,1H,5H-Perfluoropentanol</t>
  </si>
  <si>
    <t>DTXSID0059879</t>
  </si>
  <si>
    <t>Unstable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</si>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</sst>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" formatCode="0.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3" totalsRowShown="0">
  <autoFilter ref="A1:M53"/>
  <tableColumns count="13">
    <tableColumn id="1" name="Compound"/>
    <tableColumn id="2" name="DTXSID"/>
    <tableColumn id="3" name="Lab.Compound.Name"/>
    <tableColumn id="4" name="Fstable.Med"/>
    <tableColumn id="5" name="Fstable.Low"/>
    <tableColumn id="6" name="Fstable.High"/>
    <tableColumn id="7" name="Fup.Med"/>
    <tableColumn id="8" name="Fup.Low"/>
    <tableColumn id="9" name="Fup.High"/>
    <tableColumn id="10" name="Fup.point"/>
    <tableColumn id="11" name="Unstable" dataDxfId="0">
      <calculatedColumnFormula>IF(Table1[[#This Row],[Fstable.High]]&lt;0.4,"Y","")</calculatedColumnFormula>
    </tableColumn>
    <tableColumn id="12" name="Uncertain" dataDxfId="2">
      <calculatedColumnFormula>IF(LOG10(Table1[[#This Row],[Fup.High]])-LOG10(Table1[[#This Row],[Fup.Low]])&gt;3,"Y","")</calculatedColumnFormula>
    </tableColumn>
    <tableColumn id="13" name="CV" dataDxfId="1">
      <calculatedColumnFormula>(Table1[[#This Row],[Fup.High]]-Table1[[#This Row],[Fup.Low]])/1.96/Table1[[#This Row],[Fup.Med]]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0" workbookViewId="0">
      <selection activeCell="B24" sqref="B24"/>
    </sheetView>
  </sheetViews>
  <sheetFormatPr defaultRowHeight="14.5" x14ac:dyDescent="0.35"/>
  <cols>
    <col min="1" max="1" width="12.1796875" customWidth="1"/>
    <col min="2" max="2" width="8.90625" customWidth="1"/>
    <col min="3" max="3" width="21.1796875" customWidth="1"/>
    <col min="4" max="4" width="13.36328125" customWidth="1"/>
    <col min="5" max="5" width="13" customWidth="1"/>
    <col min="6" max="6" width="13.36328125" customWidth="1"/>
    <col min="7" max="7" width="10.36328125" customWidth="1"/>
    <col min="8" max="8" width="10" customWidth="1"/>
    <col min="9" max="9" width="10.36328125" customWidth="1"/>
    <col min="10" max="10" width="11.08984375" customWidth="1"/>
    <col min="13" max="13" width="11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122</v>
      </c>
      <c r="L1" s="6" t="s">
        <v>123</v>
      </c>
      <c r="M1" s="3" t="s">
        <v>124</v>
      </c>
    </row>
    <row r="2" spans="1:13" x14ac:dyDescent="0.35">
      <c r="A2" t="s">
        <v>10</v>
      </c>
      <c r="B2" t="s">
        <v>11</v>
      </c>
      <c r="C2">
        <v>30503</v>
      </c>
      <c r="D2">
        <v>0.312</v>
      </c>
      <c r="E2">
        <v>0.23200000000000001</v>
      </c>
      <c r="F2">
        <v>0.47699999999999998</v>
      </c>
      <c r="G2" s="1">
        <v>1.7800000000000001E-9</v>
      </c>
      <c r="H2" s="1">
        <v>2.1299999999999999E-15</v>
      </c>
      <c r="I2">
        <v>1.1199999999999999E-3</v>
      </c>
      <c r="J2">
        <v>0</v>
      </c>
      <c r="K2" t="str">
        <f>IF(Table1[[#This Row],[Fstable.High]]&lt;0.4,"Y","")</f>
        <v/>
      </c>
      <c r="L2" s="2" t="str">
        <f>IF(LOG10(Table1[[#This Row],[Fup.High]])-LOG10(Table1[[#This Row],[Fup.Low]])&gt;3,"Y","")</f>
        <v>Y</v>
      </c>
      <c r="M2" s="3">
        <f>(Table1[[#This Row],[Fup.High]]-Table1[[#This Row],[Fup.Low]])/1.96/Table1[[#This Row],[Fup.Med]]</f>
        <v>321027.28731881158</v>
      </c>
    </row>
    <row r="3" spans="1:13" x14ac:dyDescent="0.35">
      <c r="A3" t="s">
        <v>12</v>
      </c>
      <c r="B3" t="s">
        <v>13</v>
      </c>
      <c r="C3">
        <v>30507</v>
      </c>
      <c r="D3">
        <v>6.2300000000000003E-3</v>
      </c>
      <c r="E3">
        <v>4.2199999999999998E-3</v>
      </c>
      <c r="F3">
        <v>1.15E-2</v>
      </c>
      <c r="G3">
        <v>0.26700000000000002</v>
      </c>
      <c r="H3">
        <v>0.13700000000000001</v>
      </c>
      <c r="I3">
        <v>0.51</v>
      </c>
      <c r="J3">
        <v>0.249</v>
      </c>
      <c r="K3" t="str">
        <f>IF(Table1[[#This Row],[Fstable.High]]&lt;0.4,"Y","")</f>
        <v>Y</v>
      </c>
      <c r="L3" s="4" t="str">
        <f>IF(LOG10(Table1[[#This Row],[Fup.High]])-LOG10(Table1[[#This Row],[Fup.Low]])&gt;3,"Y","")</f>
        <v/>
      </c>
      <c r="M3" s="5">
        <f>(Table1[[#This Row],[Fup.High]]-Table1[[#This Row],[Fup.Low]])/1.96/Table1[[#This Row],[Fup.Med]]</f>
        <v>0.71275701291752658</v>
      </c>
    </row>
    <row r="4" spans="1:13" x14ac:dyDescent="0.35">
      <c r="A4" t="s">
        <v>14</v>
      </c>
      <c r="B4" t="s">
        <v>15</v>
      </c>
      <c r="C4">
        <v>30516</v>
      </c>
      <c r="D4">
        <v>0.11</v>
      </c>
      <c r="E4">
        <v>7.5800000000000006E-2</v>
      </c>
      <c r="F4">
        <v>0.19</v>
      </c>
      <c r="G4">
        <v>7.2300000000000003E-3</v>
      </c>
      <c r="H4">
        <v>3.6800000000000001E-3</v>
      </c>
      <c r="I4">
        <v>1.23E-2</v>
      </c>
      <c r="J4">
        <v>5.3299999999999997E-3</v>
      </c>
      <c r="K4" t="str">
        <f>IF(Table1[[#This Row],[Fstable.High]]&lt;0.4,"Y","")</f>
        <v>Y</v>
      </c>
      <c r="L4" s="4" t="str">
        <f>IF(LOG10(Table1[[#This Row],[Fup.High]])-LOG10(Table1[[#This Row],[Fup.Low]])&gt;3,"Y","")</f>
        <v/>
      </c>
      <c r="M4" s="5">
        <f>(Table1[[#This Row],[Fup.High]]-Table1[[#This Row],[Fup.Low]])/1.96/Table1[[#This Row],[Fup.Med]]</f>
        <v>0.60829310977503026</v>
      </c>
    </row>
    <row r="5" spans="1:13" x14ac:dyDescent="0.35">
      <c r="A5" t="s">
        <v>16</v>
      </c>
      <c r="B5" t="s">
        <v>17</v>
      </c>
      <c r="C5">
        <v>30501</v>
      </c>
      <c r="D5">
        <v>0.57699999999999996</v>
      </c>
      <c r="E5">
        <v>0.433</v>
      </c>
      <c r="F5">
        <v>1</v>
      </c>
      <c r="G5">
        <v>0.29499999999999998</v>
      </c>
      <c r="H5">
        <v>0.16300000000000001</v>
      </c>
      <c r="I5">
        <v>0.47899999999999998</v>
      </c>
      <c r="J5">
        <v>0.26700000000000002</v>
      </c>
      <c r="K5" t="str">
        <f>IF(Table1[[#This Row],[Fstable.High]]&lt;0.4,"Y","")</f>
        <v/>
      </c>
      <c r="L5" s="4" t="str">
        <f>IF(LOG10(Table1[[#This Row],[Fup.High]])-LOG10(Table1[[#This Row],[Fup.Low]])&gt;3,"Y","")</f>
        <v/>
      </c>
      <c r="M5" s="5">
        <f>(Table1[[#This Row],[Fup.High]]-Table1[[#This Row],[Fup.Low]])/1.96/Table1[[#This Row],[Fup.Med]]</f>
        <v>0.54652369422345204</v>
      </c>
    </row>
    <row r="6" spans="1:13" x14ac:dyDescent="0.35">
      <c r="A6" t="s">
        <v>18</v>
      </c>
      <c r="B6" t="s">
        <v>19</v>
      </c>
      <c r="C6">
        <v>30505</v>
      </c>
      <c r="D6">
        <v>9.4600000000000004E-2</v>
      </c>
      <c r="E6">
        <v>5.8400000000000001E-2</v>
      </c>
      <c r="F6">
        <v>0.21199999999999999</v>
      </c>
      <c r="G6">
        <v>0.129</v>
      </c>
      <c r="H6">
        <v>5.21E-2</v>
      </c>
      <c r="I6">
        <v>0.34300000000000003</v>
      </c>
      <c r="J6">
        <v>0.121</v>
      </c>
      <c r="K6" t="str">
        <f>IF(Table1[[#This Row],[Fstable.High]]&lt;0.4,"Y","")</f>
        <v>Y</v>
      </c>
      <c r="L6" s="4" t="str">
        <f>IF(LOG10(Table1[[#This Row],[Fup.High]])-LOG10(Table1[[#This Row],[Fup.Low]])&gt;3,"Y","")</f>
        <v/>
      </c>
      <c r="M6" s="5">
        <f>(Table1[[#This Row],[Fup.High]]-Table1[[#This Row],[Fup.Low]])/1.96/Table1[[#This Row],[Fup.Med]]</f>
        <v>1.1505299794336341</v>
      </c>
    </row>
    <row r="7" spans="1:13" x14ac:dyDescent="0.35">
      <c r="A7" t="s">
        <v>20</v>
      </c>
      <c r="B7" t="s">
        <v>21</v>
      </c>
      <c r="C7">
        <v>30521</v>
      </c>
      <c r="D7">
        <v>9.7699999999999995E-2</v>
      </c>
      <c r="E7">
        <v>7.0800000000000002E-2</v>
      </c>
      <c r="F7">
        <v>0.14699999999999999</v>
      </c>
      <c r="G7">
        <v>0.60499999999999998</v>
      </c>
      <c r="H7">
        <v>0.34799999999999998</v>
      </c>
      <c r="I7">
        <v>0.94099999999999995</v>
      </c>
      <c r="J7">
        <v>0.34499999999999997</v>
      </c>
      <c r="K7" t="str">
        <f>IF(Table1[[#This Row],[Fstable.High]]&lt;0.4,"Y","")</f>
        <v>Y</v>
      </c>
      <c r="L7" s="4" t="str">
        <f>IF(LOG10(Table1[[#This Row],[Fup.High]])-LOG10(Table1[[#This Row],[Fup.Low]])&gt;3,"Y","")</f>
        <v/>
      </c>
      <c r="M7" s="5">
        <f>(Table1[[#This Row],[Fup.High]]-Table1[[#This Row],[Fup.Low]])/1.96/Table1[[#This Row],[Fup.Med]]</f>
        <v>0.50008433125316243</v>
      </c>
    </row>
    <row r="8" spans="1:13" x14ac:dyDescent="0.35">
      <c r="A8" t="s">
        <v>22</v>
      </c>
      <c r="B8" t="s">
        <v>23</v>
      </c>
      <c r="C8">
        <v>30510</v>
      </c>
      <c r="D8">
        <v>0.17699999999999999</v>
      </c>
      <c r="E8">
        <v>0.10299999999999999</v>
      </c>
      <c r="F8">
        <v>0.79</v>
      </c>
      <c r="G8">
        <v>4.02E-2</v>
      </c>
      <c r="H8">
        <v>1.0200000000000001E-2</v>
      </c>
      <c r="I8">
        <v>0.112</v>
      </c>
      <c r="J8">
        <v>3.5900000000000001E-2</v>
      </c>
      <c r="K8" t="str">
        <f>IF(Table1[[#This Row],[Fstable.High]]&lt;0.4,"Y","")</f>
        <v/>
      </c>
      <c r="L8" s="4" t="str">
        <f>IF(LOG10(Table1[[#This Row],[Fup.High]])-LOG10(Table1[[#This Row],[Fup.Low]])&gt;3,"Y","")</f>
        <v/>
      </c>
      <c r="M8" s="5">
        <f>(Table1[[#This Row],[Fup.High]]-Table1[[#This Row],[Fup.Low]])/1.96/Table1[[#This Row],[Fup.Med]]</f>
        <v>1.292009341049853</v>
      </c>
    </row>
    <row r="9" spans="1:13" x14ac:dyDescent="0.35">
      <c r="A9" t="s">
        <v>24</v>
      </c>
      <c r="B9" t="s">
        <v>25</v>
      </c>
      <c r="C9" t="s">
        <v>26</v>
      </c>
      <c r="D9">
        <v>0.77900000000000003</v>
      </c>
      <c r="E9">
        <v>0.70499999999999996</v>
      </c>
      <c r="F9">
        <v>0.83</v>
      </c>
      <c r="G9">
        <v>6.7900000000000002E-2</v>
      </c>
      <c r="H9">
        <v>5.9799999999999999E-2</v>
      </c>
      <c r="I9">
        <v>7.5700000000000003E-2</v>
      </c>
      <c r="J9">
        <v>6.1199999999999997E-2</v>
      </c>
      <c r="K9" t="str">
        <f>IF(Table1[[#This Row],[Fstable.High]]&lt;0.4,"Y","")</f>
        <v/>
      </c>
      <c r="L9" s="4" t="str">
        <f>IF(LOG10(Table1[[#This Row],[Fup.High]])-LOG10(Table1[[#This Row],[Fup.Low]])&gt;3,"Y","")</f>
        <v/>
      </c>
      <c r="M9" s="5">
        <f>(Table1[[#This Row],[Fup.High]]-Table1[[#This Row],[Fup.Low]])/1.96/Table1[[#This Row],[Fup.Med]]</f>
        <v>0.11947341528658594</v>
      </c>
    </row>
    <row r="10" spans="1:13" x14ac:dyDescent="0.35">
      <c r="A10" t="s">
        <v>27</v>
      </c>
      <c r="B10" t="s">
        <v>28</v>
      </c>
      <c r="C10">
        <v>513</v>
      </c>
      <c r="D10">
        <v>0.20200000000000001</v>
      </c>
      <c r="E10">
        <v>0.14699999999999999</v>
      </c>
      <c r="F10">
        <v>0.374</v>
      </c>
      <c r="G10">
        <v>0.90700000000000003</v>
      </c>
      <c r="H10">
        <v>0.54200000000000004</v>
      </c>
      <c r="I10">
        <v>0.997</v>
      </c>
      <c r="J10">
        <v>1.75</v>
      </c>
      <c r="K10" t="str">
        <f>IF(Table1[[#This Row],[Fstable.High]]&lt;0.4,"Y","")</f>
        <v>Y</v>
      </c>
      <c r="L10" s="4" t="str">
        <f>IF(LOG10(Table1[[#This Row],[Fup.High]])-LOG10(Table1[[#This Row],[Fup.Low]])&gt;3,"Y","")</f>
        <v/>
      </c>
      <c r="M10" s="5">
        <f>(Table1[[#This Row],[Fup.High]]-Table1[[#This Row],[Fup.Low]])/1.96/Table1[[#This Row],[Fup.Med]]</f>
        <v>0.25594581823909274</v>
      </c>
    </row>
    <row r="11" spans="1:13" x14ac:dyDescent="0.35">
      <c r="A11" t="s">
        <v>29</v>
      </c>
      <c r="B11" t="s">
        <v>30</v>
      </c>
      <c r="C11">
        <v>812</v>
      </c>
      <c r="D11">
        <v>0.95899999999999996</v>
      </c>
      <c r="E11">
        <v>0.27900000000000003</v>
      </c>
      <c r="F11">
        <v>1</v>
      </c>
      <c r="G11">
        <v>9.4400000000000005E-3</v>
      </c>
      <c r="H11">
        <v>4.81E-3</v>
      </c>
      <c r="I11">
        <v>3.2399999999999998E-2</v>
      </c>
      <c r="J11">
        <v>5.7600000000000004E-3</v>
      </c>
      <c r="K11" t="str">
        <f>IF(Table1[[#This Row],[Fstable.High]]&lt;0.4,"Y","")</f>
        <v/>
      </c>
      <c r="L11" s="4" t="str">
        <f>IF(LOG10(Table1[[#This Row],[Fup.High]])-LOG10(Table1[[#This Row],[Fup.Low]])&gt;3,"Y","")</f>
        <v/>
      </c>
      <c r="M11" s="5">
        <f>(Table1[[#This Row],[Fup.High]]-Table1[[#This Row],[Fup.Low]])/1.96/Table1[[#This Row],[Fup.Med]]</f>
        <v>1.4911579038395015</v>
      </c>
    </row>
    <row r="12" spans="1:13" x14ac:dyDescent="0.35">
      <c r="A12" t="s">
        <v>31</v>
      </c>
      <c r="B12" t="s">
        <v>32</v>
      </c>
      <c r="C12">
        <v>474</v>
      </c>
      <c r="D12">
        <v>0.35799999999999998</v>
      </c>
      <c r="E12">
        <v>0.22500000000000001</v>
      </c>
      <c r="F12">
        <v>1</v>
      </c>
      <c r="G12">
        <v>0.108</v>
      </c>
      <c r="H12">
        <v>3.5999999999999997E-2</v>
      </c>
      <c r="I12">
        <v>0.223</v>
      </c>
      <c r="J12">
        <v>0.112</v>
      </c>
      <c r="K12" t="str">
        <f>IF(Table1[[#This Row],[Fstable.High]]&lt;0.4,"Y","")</f>
        <v/>
      </c>
      <c r="L12" s="4" t="str">
        <f>IF(LOG10(Table1[[#This Row],[Fup.High]])-LOG10(Table1[[#This Row],[Fup.Low]])&gt;3,"Y","")</f>
        <v/>
      </c>
      <c r="M12" s="5">
        <f>(Table1[[#This Row],[Fup.High]]-Table1[[#This Row],[Fup.Low]])/1.96/Table1[[#This Row],[Fup.Med]]</f>
        <v>0.88340891912320485</v>
      </c>
    </row>
    <row r="13" spans="1:13" x14ac:dyDescent="0.35">
      <c r="A13" t="s">
        <v>33</v>
      </c>
      <c r="B13" t="s">
        <v>34</v>
      </c>
      <c r="C13">
        <v>760</v>
      </c>
      <c r="D13">
        <v>0.43</v>
      </c>
      <c r="E13">
        <v>0.254</v>
      </c>
      <c r="F13">
        <v>1</v>
      </c>
      <c r="G13" s="1">
        <v>4.3000000000000003E-6</v>
      </c>
      <c r="H13" s="1">
        <v>2.91E-15</v>
      </c>
      <c r="I13">
        <v>0.106</v>
      </c>
      <c r="J13">
        <v>6.0299999999999999E-2</v>
      </c>
      <c r="K13" t="str">
        <f>IF(Table1[[#This Row],[Fstable.High]]&lt;0.4,"Y","")</f>
        <v/>
      </c>
      <c r="L13" s="4" t="str">
        <f>IF(LOG10(Table1[[#This Row],[Fup.High]])-LOG10(Table1[[#This Row],[Fup.Low]])&gt;3,"Y","")</f>
        <v>Y</v>
      </c>
      <c r="M13" s="5">
        <f>(Table1[[#This Row],[Fup.High]]-Table1[[#This Row],[Fup.Low]])/1.96/Table1[[#This Row],[Fup.Med]]</f>
        <v>12577.123872804588</v>
      </c>
    </row>
    <row r="14" spans="1:13" x14ac:dyDescent="0.35">
      <c r="A14" t="s">
        <v>35</v>
      </c>
      <c r="B14" t="s">
        <v>36</v>
      </c>
      <c r="C14">
        <v>3096</v>
      </c>
      <c r="D14">
        <v>0.53100000000000003</v>
      </c>
      <c r="E14">
        <v>0.34499999999999997</v>
      </c>
      <c r="F14">
        <v>1</v>
      </c>
      <c r="G14">
        <v>0.63</v>
      </c>
      <c r="H14">
        <v>0.28799999999999998</v>
      </c>
      <c r="I14">
        <v>0.96099999999999997</v>
      </c>
      <c r="J14">
        <v>0.76200000000000001</v>
      </c>
      <c r="K14" t="str">
        <f>IF(Table1[[#This Row],[Fstable.High]]&lt;0.4,"Y","")</f>
        <v/>
      </c>
      <c r="L14" s="4" t="str">
        <f>IF(LOG10(Table1[[#This Row],[Fup.High]])-LOG10(Table1[[#This Row],[Fup.Low]])&gt;3,"Y","")</f>
        <v/>
      </c>
      <c r="M14" s="5">
        <f>(Table1[[#This Row],[Fup.High]]-Table1[[#This Row],[Fup.Low]])/1.96/Table1[[#This Row],[Fup.Med]]</f>
        <v>0.54502753482345323</v>
      </c>
    </row>
    <row r="15" spans="1:13" x14ac:dyDescent="0.35">
      <c r="A15" t="s">
        <v>37</v>
      </c>
      <c r="B15" t="s">
        <v>38</v>
      </c>
      <c r="C15">
        <v>477</v>
      </c>
      <c r="D15">
        <v>1</v>
      </c>
      <c r="E15">
        <v>0.90200000000000002</v>
      </c>
      <c r="F15">
        <v>1</v>
      </c>
      <c r="G15">
        <v>0.11600000000000001</v>
      </c>
      <c r="H15">
        <v>0.1</v>
      </c>
      <c r="I15">
        <v>0.14499999999999999</v>
      </c>
      <c r="J15">
        <v>2.75E-2</v>
      </c>
      <c r="K15" t="str">
        <f>IF(Table1[[#This Row],[Fstable.High]]&lt;0.4,"Y","")</f>
        <v/>
      </c>
      <c r="L15" s="4" t="str">
        <f>IF(LOG10(Table1[[#This Row],[Fup.High]])-LOG10(Table1[[#This Row],[Fup.Low]])&gt;3,"Y","")</f>
        <v/>
      </c>
      <c r="M15" s="5">
        <f>(Table1[[#This Row],[Fup.High]]-Table1[[#This Row],[Fup.Low]])/1.96/Table1[[#This Row],[Fup.Med]]</f>
        <v>0.19792399718508083</v>
      </c>
    </row>
    <row r="16" spans="1:13" x14ac:dyDescent="0.35">
      <c r="A16" t="s">
        <v>39</v>
      </c>
      <c r="B16" t="s">
        <v>40</v>
      </c>
      <c r="C16">
        <v>964</v>
      </c>
      <c r="D16">
        <v>0.36199999999999999</v>
      </c>
      <c r="E16">
        <v>0.24199999999999999</v>
      </c>
      <c r="F16">
        <v>0.998</v>
      </c>
      <c r="G16">
        <v>0.13200000000000001</v>
      </c>
      <c r="H16">
        <v>4.9599999999999998E-2</v>
      </c>
      <c r="I16">
        <v>0.217</v>
      </c>
      <c r="J16">
        <v>9.9400000000000002E-2</v>
      </c>
      <c r="K16" t="str">
        <f>IF(Table1[[#This Row],[Fstable.High]]&lt;0.4,"Y","")</f>
        <v/>
      </c>
      <c r="L16" s="4" t="str">
        <f>IF(LOG10(Table1[[#This Row],[Fup.High]])-LOG10(Table1[[#This Row],[Fup.Low]])&gt;3,"Y","")</f>
        <v/>
      </c>
      <c r="M16" s="5">
        <f>(Table1[[#This Row],[Fup.High]]-Table1[[#This Row],[Fup.Low]])/1.96/Table1[[#This Row],[Fup.Med]]</f>
        <v>0.64703153988868267</v>
      </c>
    </row>
    <row r="17" spans="1:13" x14ac:dyDescent="0.35">
      <c r="A17" t="s">
        <v>41</v>
      </c>
      <c r="B17" t="s">
        <v>42</v>
      </c>
      <c r="C17">
        <v>464</v>
      </c>
      <c r="D17">
        <v>0.98899999999999999</v>
      </c>
      <c r="E17">
        <v>0.83399999999999996</v>
      </c>
      <c r="F17">
        <v>1</v>
      </c>
      <c r="G17">
        <v>1.15E-2</v>
      </c>
      <c r="H17">
        <v>9.8300000000000002E-3</v>
      </c>
      <c r="I17">
        <v>1.3899999999999999E-2</v>
      </c>
      <c r="J17">
        <v>1.2699999999999999E-2</v>
      </c>
      <c r="K17" t="str">
        <f>IF(Table1[[#This Row],[Fstable.High]]&lt;0.4,"Y","")</f>
        <v/>
      </c>
      <c r="L17" s="4" t="str">
        <f>IF(LOG10(Table1[[#This Row],[Fup.High]])-LOG10(Table1[[#This Row],[Fup.Low]])&gt;3,"Y","")</f>
        <v/>
      </c>
      <c r="M17" s="5">
        <f>(Table1[[#This Row],[Fup.High]]-Table1[[#This Row],[Fup.Low]])/1.96/Table1[[#This Row],[Fup.Med]]</f>
        <v>0.18056787932564328</v>
      </c>
    </row>
    <row r="18" spans="1:13" x14ac:dyDescent="0.35">
      <c r="A18" t="s">
        <v>43</v>
      </c>
      <c r="B18" t="s">
        <v>44</v>
      </c>
      <c r="C18">
        <v>479</v>
      </c>
      <c r="D18">
        <v>0.98899999999999999</v>
      </c>
      <c r="E18">
        <v>0.81699999999999995</v>
      </c>
      <c r="F18">
        <v>1</v>
      </c>
      <c r="G18">
        <v>4.65E-2</v>
      </c>
      <c r="H18">
        <v>3.9800000000000002E-2</v>
      </c>
      <c r="I18">
        <v>5.6399999999999999E-2</v>
      </c>
      <c r="J18">
        <v>5.0599999999999999E-2</v>
      </c>
      <c r="K18" t="str">
        <f>IF(Table1[[#This Row],[Fstable.High]]&lt;0.4,"Y","")</f>
        <v/>
      </c>
      <c r="L18" s="4" t="str">
        <f>IF(LOG10(Table1[[#This Row],[Fup.High]])-LOG10(Table1[[#This Row],[Fup.Low]])&gt;3,"Y","")</f>
        <v/>
      </c>
      <c r="M18" s="5">
        <f>(Table1[[#This Row],[Fup.High]]-Table1[[#This Row],[Fup.Low]])/1.96/Table1[[#This Row],[Fup.Med]]</f>
        <v>0.18213737107746322</v>
      </c>
    </row>
    <row r="19" spans="1:13" x14ac:dyDescent="0.35">
      <c r="A19" t="s">
        <v>45</v>
      </c>
      <c r="B19" t="s">
        <v>46</v>
      </c>
      <c r="C19">
        <v>763</v>
      </c>
      <c r="D19">
        <v>0.99</v>
      </c>
      <c r="E19">
        <v>0.76500000000000001</v>
      </c>
      <c r="F19">
        <v>1</v>
      </c>
      <c r="G19">
        <v>8.2400000000000001E-2</v>
      </c>
      <c r="H19">
        <v>6.0100000000000001E-2</v>
      </c>
      <c r="I19">
        <v>0.112</v>
      </c>
      <c r="J19">
        <v>9.0499999999999997E-2</v>
      </c>
      <c r="K19" t="str">
        <f>IF(Table1[[#This Row],[Fstable.High]]&lt;0.4,"Y","")</f>
        <v/>
      </c>
      <c r="L19" s="4" t="str">
        <f>IF(LOG10(Table1[[#This Row],[Fup.High]])-LOG10(Table1[[#This Row],[Fup.Low]])&gt;3,"Y","")</f>
        <v/>
      </c>
      <c r="M19" s="5">
        <f>(Table1[[#This Row],[Fup.High]]-Table1[[#This Row],[Fup.Low]])/1.96/Table1[[#This Row],[Fup.Med]]</f>
        <v>0.32135426986328514</v>
      </c>
    </row>
    <row r="20" spans="1:13" x14ac:dyDescent="0.35">
      <c r="A20" t="s">
        <v>47</v>
      </c>
      <c r="B20" t="s">
        <v>48</v>
      </c>
      <c r="C20">
        <v>945</v>
      </c>
      <c r="D20">
        <v>0.98799999999999999</v>
      </c>
      <c r="E20">
        <v>0.79900000000000004</v>
      </c>
      <c r="F20">
        <v>1</v>
      </c>
      <c r="G20">
        <v>0.627</v>
      </c>
      <c r="H20">
        <v>0.52900000000000003</v>
      </c>
      <c r="I20">
        <v>0.76500000000000001</v>
      </c>
      <c r="J20">
        <v>0.67500000000000004</v>
      </c>
      <c r="K20" t="str">
        <f>IF(Table1[[#This Row],[Fstable.High]]&lt;0.4,"Y","")</f>
        <v/>
      </c>
      <c r="L20" s="4" t="str">
        <f>IF(LOG10(Table1[[#This Row],[Fup.High]])-LOG10(Table1[[#This Row],[Fup.Low]])&gt;3,"Y","")</f>
        <v/>
      </c>
      <c r="M20" s="5">
        <f>(Table1[[#This Row],[Fup.High]]-Table1[[#This Row],[Fup.Low]])/1.96/Table1[[#This Row],[Fup.Med]]</f>
        <v>0.19203853790319955</v>
      </c>
    </row>
    <row r="21" spans="1:13" x14ac:dyDescent="0.35">
      <c r="A21" t="s">
        <v>49</v>
      </c>
      <c r="B21" t="s">
        <v>50</v>
      </c>
      <c r="C21">
        <v>274</v>
      </c>
      <c r="D21">
        <v>0.997</v>
      </c>
      <c r="E21">
        <v>0.81599999999999995</v>
      </c>
      <c r="F21">
        <v>1</v>
      </c>
      <c r="G21">
        <v>4.0800000000000003E-3</v>
      </c>
      <c r="H21" s="1">
        <v>4.4800000000000003E-12</v>
      </c>
      <c r="I21">
        <v>5.4999999999999997E-3</v>
      </c>
      <c r="J21">
        <v>4.96E-3</v>
      </c>
      <c r="K21" t="str">
        <f>IF(Table1[[#This Row],[Fstable.High]]&lt;0.4,"Y","")</f>
        <v/>
      </c>
      <c r="L21" s="4" t="str">
        <f>IF(LOG10(Table1[[#This Row],[Fup.High]])-LOG10(Table1[[#This Row],[Fup.Low]])&gt;3,"Y","")</f>
        <v>Y</v>
      </c>
      <c r="M21" s="5">
        <f>(Table1[[#This Row],[Fup.High]]-Table1[[#This Row],[Fup.Low]])/1.96/Table1[[#This Row],[Fup.Med]]</f>
        <v>0.6877751094837935</v>
      </c>
    </row>
    <row r="22" spans="1:13" x14ac:dyDescent="0.35">
      <c r="A22" t="s">
        <v>51</v>
      </c>
      <c r="B22" t="s">
        <v>52</v>
      </c>
      <c r="C22">
        <v>959</v>
      </c>
      <c r="D22">
        <v>0.999</v>
      </c>
      <c r="E22">
        <v>0.76400000000000001</v>
      </c>
      <c r="F22">
        <v>1</v>
      </c>
      <c r="G22">
        <v>4.1200000000000001E-2</v>
      </c>
      <c r="H22">
        <v>2.7900000000000001E-2</v>
      </c>
      <c r="I22">
        <v>7.1599999999999997E-2</v>
      </c>
      <c r="J22">
        <v>4.3299999999999998E-2</v>
      </c>
      <c r="K22" t="str">
        <f>IF(Table1[[#This Row],[Fstable.High]]&lt;0.4,"Y","")</f>
        <v/>
      </c>
      <c r="L22" s="4" t="str">
        <f>IF(LOG10(Table1[[#This Row],[Fup.High]])-LOG10(Table1[[#This Row],[Fup.Low]])&gt;3,"Y","")</f>
        <v/>
      </c>
      <c r="M22" s="5">
        <f>(Table1[[#This Row],[Fup.High]]-Table1[[#This Row],[Fup.Low]])/1.96/Table1[[#This Row],[Fup.Med]]</f>
        <v>0.54116306716861495</v>
      </c>
    </row>
    <row r="23" spans="1:13" x14ac:dyDescent="0.35">
      <c r="A23" t="s">
        <v>53</v>
      </c>
      <c r="B23" t="s">
        <v>54</v>
      </c>
      <c r="C23">
        <v>949</v>
      </c>
      <c r="D23">
        <v>0.999</v>
      </c>
      <c r="E23">
        <v>0.71399999999999997</v>
      </c>
      <c r="F23">
        <v>1</v>
      </c>
      <c r="G23">
        <v>0.191</v>
      </c>
      <c r="H23">
        <v>0.124</v>
      </c>
      <c r="I23">
        <v>0.33500000000000002</v>
      </c>
      <c r="J23">
        <v>0.20699999999999999</v>
      </c>
      <c r="K23" t="str">
        <f>IF(Table1[[#This Row],[Fstable.High]]&lt;0.4,"Y","")</f>
        <v/>
      </c>
      <c r="L23" s="4" t="str">
        <f>IF(LOG10(Table1[[#This Row],[Fup.High]])-LOG10(Table1[[#This Row],[Fup.Low]])&gt;3,"Y","")</f>
        <v/>
      </c>
      <c r="M23" s="5">
        <f>(Table1[[#This Row],[Fup.High]]-Table1[[#This Row],[Fup.Low]])/1.96/Table1[[#This Row],[Fup.Med]]</f>
        <v>0.56362859279837596</v>
      </c>
    </row>
    <row r="24" spans="1:13" x14ac:dyDescent="0.35">
      <c r="A24" t="s">
        <v>55</v>
      </c>
      <c r="B24" t="s">
        <v>56</v>
      </c>
      <c r="C24" t="s">
        <v>57</v>
      </c>
      <c r="D24">
        <v>0.21</v>
      </c>
      <c r="E24">
        <v>0.14199999999999999</v>
      </c>
      <c r="F24">
        <v>0.34899999999999998</v>
      </c>
      <c r="G24">
        <v>0.23499999999999999</v>
      </c>
      <c r="H24">
        <v>0.13</v>
      </c>
      <c r="I24">
        <v>0.42799999999999999</v>
      </c>
      <c r="J24">
        <v>0.23100000000000001</v>
      </c>
      <c r="K24" t="str">
        <f>IF(Table1[[#This Row],[Fstable.High]]&lt;0.4,"Y","")</f>
        <v>Y</v>
      </c>
      <c r="L24" s="4" t="str">
        <f>IF(LOG10(Table1[[#This Row],[Fup.High]])-LOG10(Table1[[#This Row],[Fup.Low]])&gt;3,"Y","")</f>
        <v/>
      </c>
      <c r="M24" s="5">
        <f>(Table1[[#This Row],[Fup.High]]-Table1[[#This Row],[Fup.Low]])/1.96/Table1[[#This Row],[Fup.Med]]</f>
        <v>0.64698219713417282</v>
      </c>
    </row>
    <row r="25" spans="1:13" x14ac:dyDescent="0.35">
      <c r="A25" t="s">
        <v>58</v>
      </c>
      <c r="B25" t="s">
        <v>59</v>
      </c>
      <c r="C25" t="s">
        <v>60</v>
      </c>
      <c r="D25">
        <v>0.20399999999999999</v>
      </c>
      <c r="E25">
        <v>0.13800000000000001</v>
      </c>
      <c r="F25">
        <v>0.33200000000000002</v>
      </c>
      <c r="G25">
        <v>1.8700000000000001E-2</v>
      </c>
      <c r="H25">
        <v>1.0800000000000001E-2</v>
      </c>
      <c r="I25">
        <v>3.0499999999999999E-2</v>
      </c>
      <c r="J25">
        <v>3.8600000000000002E-2</v>
      </c>
      <c r="K25" t="str">
        <f>IF(Table1[[#This Row],[Fstable.High]]&lt;0.4,"Y","")</f>
        <v>Y</v>
      </c>
      <c r="L25" s="4" t="str">
        <f>IF(LOG10(Table1[[#This Row],[Fup.High]])-LOG10(Table1[[#This Row],[Fup.Low]])&gt;3,"Y","")</f>
        <v/>
      </c>
      <c r="M25" s="5">
        <f>(Table1[[#This Row],[Fup.High]]-Table1[[#This Row],[Fup.Low]])/1.96/Table1[[#This Row],[Fup.Med]]</f>
        <v>0.53748772236167186</v>
      </c>
    </row>
    <row r="26" spans="1:13" x14ac:dyDescent="0.35">
      <c r="A26" t="s">
        <v>61</v>
      </c>
      <c r="B26" t="s">
        <v>62</v>
      </c>
      <c r="C26" t="s">
        <v>63</v>
      </c>
      <c r="D26">
        <v>0.20499999999999999</v>
      </c>
      <c r="E26">
        <v>0.13700000000000001</v>
      </c>
      <c r="F26">
        <v>0.34399999999999997</v>
      </c>
      <c r="G26">
        <v>0.23200000000000001</v>
      </c>
      <c r="H26">
        <v>0.126</v>
      </c>
      <c r="I26">
        <v>0.433</v>
      </c>
      <c r="J26">
        <v>0.152</v>
      </c>
      <c r="K26" t="str">
        <f>IF(Table1[[#This Row],[Fstable.High]]&lt;0.4,"Y","")</f>
        <v>Y</v>
      </c>
      <c r="L26" s="4" t="str">
        <f>IF(LOG10(Table1[[#This Row],[Fup.High]])-LOG10(Table1[[#This Row],[Fup.Low]])&gt;3,"Y","")</f>
        <v/>
      </c>
      <c r="M26" s="5">
        <f>(Table1[[#This Row],[Fup.High]]-Table1[[#This Row],[Fup.Low]])/1.96/Table1[[#This Row],[Fup.Med]]</f>
        <v>0.67514074595355378</v>
      </c>
    </row>
    <row r="27" spans="1:13" x14ac:dyDescent="0.35">
      <c r="A27" t="s">
        <v>64</v>
      </c>
      <c r="B27" t="s">
        <v>65</v>
      </c>
      <c r="C27" t="s">
        <v>66</v>
      </c>
      <c r="D27">
        <v>0.18099999999999999</v>
      </c>
      <c r="E27">
        <v>0.121</v>
      </c>
      <c r="F27">
        <v>0.30599999999999999</v>
      </c>
      <c r="G27">
        <v>6.08E-2</v>
      </c>
      <c r="H27">
        <v>3.3599999999999998E-2</v>
      </c>
      <c r="I27">
        <v>0.106</v>
      </c>
      <c r="J27">
        <v>7.0400000000000004E-2</v>
      </c>
      <c r="K27" t="str">
        <f>IF(Table1[[#This Row],[Fstable.High]]&lt;0.4,"Y","")</f>
        <v>Y</v>
      </c>
      <c r="L27" s="4" t="str">
        <f>IF(LOG10(Table1[[#This Row],[Fup.High]])-LOG10(Table1[[#This Row],[Fup.Low]])&gt;3,"Y","")</f>
        <v/>
      </c>
      <c r="M27" s="5">
        <f>(Table1[[#This Row],[Fup.High]]-Table1[[#This Row],[Fup.Low]])/1.96/Table1[[#This Row],[Fup.Med]]</f>
        <v>0.60754564983888293</v>
      </c>
    </row>
    <row r="28" spans="1:13" x14ac:dyDescent="0.35">
      <c r="A28" t="s">
        <v>67</v>
      </c>
      <c r="B28" t="s">
        <v>68</v>
      </c>
      <c r="C28" t="s">
        <v>69</v>
      </c>
      <c r="D28">
        <v>0.16200000000000001</v>
      </c>
      <c r="E28">
        <v>0.108</v>
      </c>
      <c r="F28">
        <v>0.26900000000000002</v>
      </c>
      <c r="G28">
        <v>1.6799999999999999E-2</v>
      </c>
      <c r="H28">
        <v>9.3900000000000008E-3</v>
      </c>
      <c r="I28">
        <v>2.9100000000000001E-2</v>
      </c>
      <c r="J28">
        <v>2.4299999999999999E-2</v>
      </c>
      <c r="K28" t="str">
        <f>IF(Table1[[#This Row],[Fstable.High]]&lt;0.4,"Y","")</f>
        <v>Y</v>
      </c>
      <c r="L28" s="4" t="str">
        <f>IF(LOG10(Table1[[#This Row],[Fup.High]])-LOG10(Table1[[#This Row],[Fup.Low]])&gt;3,"Y","")</f>
        <v/>
      </c>
      <c r="M28" s="5">
        <f>(Table1[[#This Row],[Fup.High]]-Table1[[#This Row],[Fup.Low]])/1.96/Table1[[#This Row],[Fup.Med]]</f>
        <v>0.59857871720116618</v>
      </c>
    </row>
    <row r="29" spans="1:13" x14ac:dyDescent="0.35">
      <c r="A29" t="s">
        <v>70</v>
      </c>
      <c r="B29" t="s">
        <v>71</v>
      </c>
      <c r="C29" t="s">
        <v>72</v>
      </c>
      <c r="D29">
        <v>0.224</v>
      </c>
      <c r="E29">
        <v>0.14799999999999999</v>
      </c>
      <c r="F29">
        <v>0.372</v>
      </c>
      <c r="G29">
        <v>1.61E-2</v>
      </c>
      <c r="H29">
        <v>8.9499999999999996E-3</v>
      </c>
      <c r="I29">
        <v>2.76E-2</v>
      </c>
      <c r="J29">
        <v>2.35E-2</v>
      </c>
      <c r="K29" t="str">
        <f>IF(Table1[[#This Row],[Fstable.High]]&lt;0.4,"Y","")</f>
        <v>Y</v>
      </c>
      <c r="L29" s="4" t="str">
        <f>IF(LOG10(Table1[[#This Row],[Fup.High]])-LOG10(Table1[[#This Row],[Fup.Low]])&gt;3,"Y","")</f>
        <v/>
      </c>
      <c r="M29" s="5">
        <f>(Table1[[#This Row],[Fup.High]]-Table1[[#This Row],[Fup.Low]])/1.96/Table1[[#This Row],[Fup.Med]]</f>
        <v>0.59101280263658262</v>
      </c>
    </row>
    <row r="30" spans="1:13" x14ac:dyDescent="0.35">
      <c r="A30" t="s">
        <v>73</v>
      </c>
      <c r="B30" t="s">
        <v>74</v>
      </c>
      <c r="C30" t="s">
        <v>75</v>
      </c>
      <c r="D30">
        <v>0.34100000000000003</v>
      </c>
      <c r="E30">
        <v>0.221</v>
      </c>
      <c r="F30">
        <v>0.60399999999999998</v>
      </c>
      <c r="G30">
        <v>5.7799999999999997E-2</v>
      </c>
      <c r="H30">
        <v>3.0700000000000002E-2</v>
      </c>
      <c r="I30">
        <v>0.104</v>
      </c>
      <c r="J30">
        <v>6.2100000000000002E-2</v>
      </c>
      <c r="K30" t="str">
        <f>IF(Table1[[#This Row],[Fstable.High]]&lt;0.4,"Y","")</f>
        <v/>
      </c>
      <c r="L30" s="4" t="str">
        <f>IF(LOG10(Table1[[#This Row],[Fup.High]])-LOG10(Table1[[#This Row],[Fup.Low]])&gt;3,"Y","")</f>
        <v/>
      </c>
      <c r="M30" s="5">
        <f>(Table1[[#This Row],[Fup.High]]-Table1[[#This Row],[Fup.Low]])/1.96/Table1[[#This Row],[Fup.Med]]</f>
        <v>0.64702351528846835</v>
      </c>
    </row>
    <row r="31" spans="1:13" x14ac:dyDescent="0.35">
      <c r="A31" t="s">
        <v>76</v>
      </c>
      <c r="B31" t="s">
        <v>77</v>
      </c>
      <c r="C31">
        <v>940</v>
      </c>
      <c r="D31">
        <v>5.6599999999999998E-2</v>
      </c>
      <c r="E31">
        <v>3.1800000000000002E-2</v>
      </c>
      <c r="F31">
        <v>0.14599999999999999</v>
      </c>
      <c r="G31">
        <v>0.10199999999999999</v>
      </c>
      <c r="H31">
        <v>4.02E-2</v>
      </c>
      <c r="I31">
        <v>0.186</v>
      </c>
      <c r="J31">
        <v>8.5599999999999996E-2</v>
      </c>
      <c r="K31" t="str">
        <f>IF(Table1[[#This Row],[Fstable.High]]&lt;0.4,"Y","")</f>
        <v>Y</v>
      </c>
      <c r="L31" s="4" t="str">
        <f>IF(LOG10(Table1[[#This Row],[Fup.High]])-LOG10(Table1[[#This Row],[Fup.Low]])&gt;3,"Y","")</f>
        <v/>
      </c>
      <c r="M31" s="5">
        <f>(Table1[[#This Row],[Fup.High]]-Table1[[#This Row],[Fup.Low]])/1.96/Table1[[#This Row],[Fup.Med]]</f>
        <v>0.72929171668667458</v>
      </c>
    </row>
    <row r="32" spans="1:13" x14ac:dyDescent="0.35">
      <c r="A32" t="s">
        <v>78</v>
      </c>
      <c r="B32" t="s">
        <v>79</v>
      </c>
      <c r="C32">
        <v>3203</v>
      </c>
      <c r="D32">
        <v>1.8E-3</v>
      </c>
      <c r="E32">
        <v>1.1199999999999999E-3</v>
      </c>
      <c r="F32">
        <v>4.3299999999999996E-3</v>
      </c>
      <c r="G32">
        <v>0.71599999999999997</v>
      </c>
      <c r="H32">
        <v>0.29399999999999998</v>
      </c>
      <c r="I32">
        <v>0.98199999999999998</v>
      </c>
      <c r="J32">
        <v>0.70599999999999996</v>
      </c>
      <c r="K32" t="str">
        <f>IF(Table1[[#This Row],[Fstable.High]]&lt;0.4,"Y","")</f>
        <v>Y</v>
      </c>
      <c r="L32" s="4" t="str">
        <f>IF(LOG10(Table1[[#This Row],[Fup.High]])-LOG10(Table1[[#This Row],[Fup.Low]])&gt;3,"Y","")</f>
        <v/>
      </c>
      <c r="M32" s="5">
        <f>(Table1[[#This Row],[Fup.High]]-Table1[[#This Row],[Fup.Low]])/1.96/Table1[[#This Row],[Fup.Med]]</f>
        <v>0.4902519667084711</v>
      </c>
    </row>
    <row r="33" spans="1:13" x14ac:dyDescent="0.35">
      <c r="A33" t="s">
        <v>80</v>
      </c>
      <c r="B33" t="s">
        <v>81</v>
      </c>
      <c r="C33">
        <v>3142</v>
      </c>
      <c r="D33">
        <v>1.16E-4</v>
      </c>
      <c r="E33" s="1">
        <v>4.7500000000000003E-5</v>
      </c>
      <c r="F33">
        <v>3.5500000000000001E-4</v>
      </c>
      <c r="G33" s="1">
        <v>2.0199999999999999E-8</v>
      </c>
      <c r="H33" s="1">
        <v>2.4199999999999999E-15</v>
      </c>
      <c r="I33">
        <v>9.6100000000000005E-2</v>
      </c>
      <c r="J33">
        <v>0.315</v>
      </c>
      <c r="K33" t="str">
        <f>IF(Table1[[#This Row],[Fstable.High]]&lt;0.4,"Y","")</f>
        <v>Y</v>
      </c>
      <c r="L33" s="4" t="str">
        <f>IF(LOG10(Table1[[#This Row],[Fup.High]])-LOG10(Table1[[#This Row],[Fup.Low]])&gt;3,"Y","")</f>
        <v>Y</v>
      </c>
      <c r="M33" s="5">
        <f>(Table1[[#This Row],[Fup.High]]-Table1[[#This Row],[Fup.Low]])/1.96/Table1[[#This Row],[Fup.Med]]</f>
        <v>2427258.0319255809</v>
      </c>
    </row>
    <row r="34" spans="1:13" x14ac:dyDescent="0.35">
      <c r="A34" t="s">
        <v>82</v>
      </c>
      <c r="B34" t="s">
        <v>83</v>
      </c>
      <c r="C34">
        <v>471</v>
      </c>
      <c r="D34">
        <v>7.1199999999999996E-4</v>
      </c>
      <c r="E34">
        <v>3.5100000000000002E-4</v>
      </c>
      <c r="F34">
        <v>3.2399999999999998E-3</v>
      </c>
      <c r="G34" s="1">
        <v>1.9300000000000001E-8</v>
      </c>
      <c r="H34" s="1">
        <v>2.1700000000000002E-15</v>
      </c>
      <c r="I34">
        <v>0.14599999999999999</v>
      </c>
      <c r="J34">
        <v>0.23400000000000001</v>
      </c>
      <c r="K34" t="str">
        <f>IF(Table1[[#This Row],[Fstable.High]]&lt;0.4,"Y","")</f>
        <v>Y</v>
      </c>
      <c r="L34" s="4" t="str">
        <f>IF(LOG10(Table1[[#This Row],[Fup.High]])-LOG10(Table1[[#This Row],[Fup.Low]])&gt;3,"Y","")</f>
        <v>Y</v>
      </c>
      <c r="M34" s="5">
        <f>(Table1[[#This Row],[Fup.High]]-Table1[[#This Row],[Fup.Low]])/1.96/Table1[[#This Row],[Fup.Med]]</f>
        <v>3859574.9180500642</v>
      </c>
    </row>
    <row r="35" spans="1:13" x14ac:dyDescent="0.35">
      <c r="A35" t="s">
        <v>84</v>
      </c>
      <c r="B35" t="s">
        <v>85</v>
      </c>
      <c r="C35">
        <v>478</v>
      </c>
      <c r="D35">
        <v>4.8500000000000003E-4</v>
      </c>
      <c r="E35">
        <v>2.7999999999999998E-4</v>
      </c>
      <c r="F35">
        <v>1.56E-3</v>
      </c>
      <c r="G35" s="1">
        <v>2.26E-6</v>
      </c>
      <c r="H35" s="1">
        <v>3.0400000000000001E-15</v>
      </c>
      <c r="I35">
        <v>0.123</v>
      </c>
      <c r="J35">
        <v>7.8E-2</v>
      </c>
      <c r="K35" t="str">
        <f>IF(Table1[[#This Row],[Fstable.High]]&lt;0.4,"Y","")</f>
        <v>Y</v>
      </c>
      <c r="L35" s="4" t="str">
        <f>IF(LOG10(Table1[[#This Row],[Fup.High]])-LOG10(Table1[[#This Row],[Fup.Low]])&gt;3,"Y","")</f>
        <v>Y</v>
      </c>
      <c r="M35" s="5">
        <f>(Table1[[#This Row],[Fup.High]]-Table1[[#This Row],[Fup.Low]])/1.96/Table1[[#This Row],[Fup.Med]]</f>
        <v>27767.744265847246</v>
      </c>
    </row>
    <row r="36" spans="1:13" x14ac:dyDescent="0.35">
      <c r="A36" t="s">
        <v>86</v>
      </c>
      <c r="B36" t="s">
        <v>87</v>
      </c>
      <c r="C36">
        <v>468</v>
      </c>
      <c r="D36">
        <v>4.6600000000000001E-3</v>
      </c>
      <c r="E36">
        <v>1.98E-3</v>
      </c>
      <c r="F36">
        <v>2.9000000000000001E-2</v>
      </c>
      <c r="G36" s="1">
        <v>7.6199999999999997E-9</v>
      </c>
      <c r="H36" s="1">
        <v>2.2900000000000001E-15</v>
      </c>
      <c r="I36">
        <v>4.9000000000000002E-2</v>
      </c>
      <c r="J36">
        <v>0.17699999999999999</v>
      </c>
      <c r="K36" t="str">
        <f>IF(Table1[[#This Row],[Fstable.High]]&lt;0.4,"Y","")</f>
        <v>Y</v>
      </c>
      <c r="L36" s="4" t="str">
        <f>IF(LOG10(Table1[[#This Row],[Fup.High]])-LOG10(Table1[[#This Row],[Fup.Low]])&gt;3,"Y","")</f>
        <v>Y</v>
      </c>
      <c r="M36" s="5">
        <f>(Table1[[#This Row],[Fup.High]]-Table1[[#This Row],[Fup.Low]])/1.96/Table1[[#This Row],[Fup.Med]]</f>
        <v>3280839.8950129701</v>
      </c>
    </row>
    <row r="37" spans="1:13" x14ac:dyDescent="0.35">
      <c r="A37" t="s">
        <v>88</v>
      </c>
      <c r="B37" t="s">
        <v>89</v>
      </c>
      <c r="C37">
        <v>276</v>
      </c>
      <c r="D37">
        <v>4.2000000000000003E-2</v>
      </c>
      <c r="E37">
        <v>2.53E-2</v>
      </c>
      <c r="F37">
        <v>0.109</v>
      </c>
      <c r="G37">
        <v>6.3799999999999996E-2</v>
      </c>
      <c r="H37">
        <v>2.4500000000000001E-2</v>
      </c>
      <c r="I37">
        <v>0.112</v>
      </c>
      <c r="J37">
        <v>6.6500000000000004E-2</v>
      </c>
      <c r="K37" t="str">
        <f>IF(Table1[[#This Row],[Fstable.High]]&lt;0.4,"Y","")</f>
        <v>Y</v>
      </c>
      <c r="L37" s="4" t="str">
        <f>IF(LOG10(Table1[[#This Row],[Fup.High]])-LOG10(Table1[[#This Row],[Fup.Low]])&gt;3,"Y","")</f>
        <v/>
      </c>
      <c r="M37" s="5">
        <f>(Table1[[#This Row],[Fup.High]]-Table1[[#This Row],[Fup.Low]])/1.96/Table1[[#This Row],[Fup.Med]]</f>
        <v>0.6997313031795791</v>
      </c>
    </row>
    <row r="38" spans="1:13" x14ac:dyDescent="0.35">
      <c r="A38" t="s">
        <v>90</v>
      </c>
      <c r="B38" t="s">
        <v>91</v>
      </c>
      <c r="C38">
        <v>467</v>
      </c>
      <c r="D38">
        <v>7.9699999999999993E-2</v>
      </c>
      <c r="E38">
        <v>4.5499999999999999E-2</v>
      </c>
      <c r="F38">
        <v>0.247</v>
      </c>
      <c r="G38">
        <v>4.6100000000000002E-2</v>
      </c>
      <c r="H38">
        <v>1.46E-2</v>
      </c>
      <c r="I38">
        <v>8.4599999999999995E-2</v>
      </c>
      <c r="J38">
        <v>5.0299999999999997E-2</v>
      </c>
      <c r="K38" t="str">
        <f>IF(Table1[[#This Row],[Fstable.High]]&lt;0.4,"Y","")</f>
        <v>Y</v>
      </c>
      <c r="L38" s="4" t="str">
        <f>IF(LOG10(Table1[[#This Row],[Fup.High]])-LOG10(Table1[[#This Row],[Fup.Low]])&gt;3,"Y","")</f>
        <v/>
      </c>
      <c r="M38" s="5">
        <f>(Table1[[#This Row],[Fup.High]]-Table1[[#This Row],[Fup.Low]])/1.96/Table1[[#This Row],[Fup.Med]]</f>
        <v>0.77471335605825842</v>
      </c>
    </row>
    <row r="39" spans="1:13" x14ac:dyDescent="0.35">
      <c r="A39" t="s">
        <v>92</v>
      </c>
      <c r="B39" t="s">
        <v>93</v>
      </c>
      <c r="C39">
        <v>908</v>
      </c>
      <c r="D39">
        <v>0.999</v>
      </c>
      <c r="E39">
        <v>0.84099999999999997</v>
      </c>
      <c r="F39">
        <v>1</v>
      </c>
      <c r="G39">
        <v>0.56599999999999995</v>
      </c>
      <c r="H39">
        <v>0.47699999999999998</v>
      </c>
      <c r="I39">
        <v>0.69499999999999995</v>
      </c>
      <c r="J39">
        <v>0.60099999999999998</v>
      </c>
      <c r="K39" t="str">
        <f>IF(Table1[[#This Row],[Fstable.High]]&lt;0.4,"Y","")</f>
        <v/>
      </c>
      <c r="L39" s="4" t="str">
        <f>IF(LOG10(Table1[[#This Row],[Fup.High]])-LOG10(Table1[[#This Row],[Fup.Low]])&gt;3,"Y","")</f>
        <v/>
      </c>
      <c r="M39" s="5">
        <f>(Table1[[#This Row],[Fup.High]]-Table1[[#This Row],[Fup.Low]])/1.96/Table1[[#This Row],[Fup.Med]]</f>
        <v>0.19650969928607484</v>
      </c>
    </row>
    <row r="40" spans="1:13" x14ac:dyDescent="0.35">
      <c r="A40" t="s">
        <v>94</v>
      </c>
      <c r="B40" t="s">
        <v>95</v>
      </c>
      <c r="C40">
        <v>909</v>
      </c>
      <c r="D40">
        <v>0.999</v>
      </c>
      <c r="E40">
        <v>0.874</v>
      </c>
      <c r="F40">
        <v>1</v>
      </c>
      <c r="G40">
        <v>0.192</v>
      </c>
      <c r="H40">
        <v>0.16600000000000001</v>
      </c>
      <c r="I40">
        <v>0.22800000000000001</v>
      </c>
      <c r="J40">
        <v>0.19900000000000001</v>
      </c>
      <c r="K40" t="str">
        <f>IF(Table1[[#This Row],[Fstable.High]]&lt;0.4,"Y","")</f>
        <v/>
      </c>
      <c r="L40" s="4" t="str">
        <f>IF(LOG10(Table1[[#This Row],[Fup.High]])-LOG10(Table1[[#This Row],[Fup.Low]])&gt;3,"Y","")</f>
        <v/>
      </c>
      <c r="M40" s="5">
        <f>(Table1[[#This Row],[Fup.High]]-Table1[[#This Row],[Fup.Low]])/1.96/Table1[[#This Row],[Fup.Med]]</f>
        <v>0.1647534013605442</v>
      </c>
    </row>
    <row r="41" spans="1:13" x14ac:dyDescent="0.35">
      <c r="A41" t="s">
        <v>96</v>
      </c>
      <c r="B41" t="s">
        <v>97</v>
      </c>
      <c r="C41">
        <v>916</v>
      </c>
      <c r="D41">
        <v>0.70099999999999996</v>
      </c>
      <c r="E41">
        <v>0.60399999999999998</v>
      </c>
      <c r="F41">
        <v>0.80100000000000005</v>
      </c>
      <c r="G41">
        <v>0.47799999999999998</v>
      </c>
      <c r="H41">
        <v>0.41</v>
      </c>
      <c r="I41">
        <v>0.57299999999999995</v>
      </c>
      <c r="J41">
        <v>0.51600000000000001</v>
      </c>
      <c r="K41" t="str">
        <f>IF(Table1[[#This Row],[Fstable.High]]&lt;0.4,"Y","")</f>
        <v/>
      </c>
      <c r="L41" s="4" t="str">
        <f>IF(LOG10(Table1[[#This Row],[Fup.High]])-LOG10(Table1[[#This Row],[Fup.Low]])&gt;3,"Y","")</f>
        <v/>
      </c>
      <c r="M41" s="5">
        <f>(Table1[[#This Row],[Fup.High]]-Table1[[#This Row],[Fup.Low]])/1.96/Table1[[#This Row],[Fup.Med]]</f>
        <v>0.1739817265818461</v>
      </c>
    </row>
    <row r="42" spans="1:13" x14ac:dyDescent="0.35">
      <c r="A42" t="s">
        <v>98</v>
      </c>
      <c r="B42" t="s">
        <v>99</v>
      </c>
      <c r="C42">
        <v>923</v>
      </c>
      <c r="D42">
        <v>0.54600000000000004</v>
      </c>
      <c r="E42">
        <v>0.47599999999999998</v>
      </c>
      <c r="F42">
        <v>0.63800000000000001</v>
      </c>
      <c r="G42">
        <v>0.86399999999999999</v>
      </c>
      <c r="H42">
        <v>0.71699999999999997</v>
      </c>
      <c r="I42">
        <v>0.98599999999999999</v>
      </c>
      <c r="J42">
        <v>0.83399999999999996</v>
      </c>
      <c r="K42" t="str">
        <f>IF(Table1[[#This Row],[Fstable.High]]&lt;0.4,"Y","")</f>
        <v/>
      </c>
      <c r="L42" s="4" t="str">
        <f>IF(LOG10(Table1[[#This Row],[Fup.High]])-LOG10(Table1[[#This Row],[Fup.Low]])&gt;3,"Y","")</f>
        <v/>
      </c>
      <c r="M42" s="5">
        <f>(Table1[[#This Row],[Fup.High]]-Table1[[#This Row],[Fup.Low]])/1.96/Table1[[#This Row],[Fup.Med]]</f>
        <v>0.15884826152683296</v>
      </c>
    </row>
    <row r="43" spans="1:13" x14ac:dyDescent="0.35">
      <c r="A43" t="s">
        <v>100</v>
      </c>
      <c r="B43" t="s">
        <v>101</v>
      </c>
      <c r="C43">
        <v>3117</v>
      </c>
      <c r="D43">
        <v>0.73799999999999999</v>
      </c>
      <c r="E43">
        <v>0.64100000000000001</v>
      </c>
      <c r="F43">
        <v>0.873</v>
      </c>
      <c r="G43">
        <v>2.52E-2</v>
      </c>
      <c r="H43">
        <v>2.07E-2</v>
      </c>
      <c r="I43">
        <v>3.04E-2</v>
      </c>
      <c r="J43">
        <v>2.63E-2</v>
      </c>
      <c r="K43" t="str">
        <f>IF(Table1[[#This Row],[Fstable.High]]&lt;0.4,"Y","")</f>
        <v/>
      </c>
      <c r="L43" s="4" t="str">
        <f>IF(LOG10(Table1[[#This Row],[Fup.High]])-LOG10(Table1[[#This Row],[Fup.Low]])&gt;3,"Y","")</f>
        <v/>
      </c>
      <c r="M43" s="5">
        <f>(Table1[[#This Row],[Fup.High]]-Table1[[#This Row],[Fup.Low]])/1.96/Table1[[#This Row],[Fup.Med]]</f>
        <v>0.19638807904114028</v>
      </c>
    </row>
    <row r="44" spans="1:13" x14ac:dyDescent="0.35">
      <c r="A44" t="s">
        <v>102</v>
      </c>
      <c r="B44" t="s">
        <v>103</v>
      </c>
      <c r="C44">
        <v>915</v>
      </c>
      <c r="D44">
        <v>0.17199999999999999</v>
      </c>
      <c r="E44">
        <v>0.13600000000000001</v>
      </c>
      <c r="F44">
        <v>0.23</v>
      </c>
      <c r="G44">
        <v>0.49</v>
      </c>
      <c r="H44">
        <v>0.33700000000000002</v>
      </c>
      <c r="I44">
        <v>0.72399999999999998</v>
      </c>
      <c r="J44">
        <v>0.497</v>
      </c>
      <c r="K44" t="str">
        <f>IF(Table1[[#This Row],[Fstable.High]]&lt;0.4,"Y","")</f>
        <v>Y</v>
      </c>
      <c r="L44" s="4" t="str">
        <f>IF(LOG10(Table1[[#This Row],[Fup.High]])-LOG10(Table1[[#This Row],[Fup.Low]])&gt;3,"Y","")</f>
        <v/>
      </c>
      <c r="M44" s="5">
        <f>(Table1[[#This Row],[Fup.High]]-Table1[[#This Row],[Fup.Low]])/1.96/Table1[[#This Row],[Fup.Med]]</f>
        <v>0.40295710120783002</v>
      </c>
    </row>
    <row r="45" spans="1:13" x14ac:dyDescent="0.35">
      <c r="A45" t="s">
        <v>104</v>
      </c>
      <c r="B45" t="s">
        <v>105</v>
      </c>
      <c r="C45">
        <v>965</v>
      </c>
      <c r="D45">
        <v>0.2</v>
      </c>
      <c r="E45">
        <v>0.159</v>
      </c>
      <c r="F45">
        <v>0.26800000000000002</v>
      </c>
      <c r="G45">
        <v>0.20200000000000001</v>
      </c>
      <c r="H45">
        <v>0.14000000000000001</v>
      </c>
      <c r="I45">
        <v>0.29499999999999998</v>
      </c>
      <c r="J45">
        <v>0.20499999999999999</v>
      </c>
      <c r="K45" t="str">
        <f>IF(Table1[[#This Row],[Fstable.High]]&lt;0.4,"Y","")</f>
        <v>Y</v>
      </c>
      <c r="L45" s="4" t="str">
        <f>IF(LOG10(Table1[[#This Row],[Fup.High]])-LOG10(Table1[[#This Row],[Fup.Low]])&gt;3,"Y","")</f>
        <v/>
      </c>
      <c r="M45" s="5">
        <f>(Table1[[#This Row],[Fup.High]]-Table1[[#This Row],[Fup.Low]])/1.96/Table1[[#This Row],[Fup.Med]]</f>
        <v>0.39149323095574856</v>
      </c>
    </row>
    <row r="46" spans="1:13" x14ac:dyDescent="0.35">
      <c r="A46" t="s">
        <v>106</v>
      </c>
      <c r="B46" t="s">
        <v>107</v>
      </c>
      <c r="C46">
        <v>476</v>
      </c>
      <c r="D46">
        <v>0.27400000000000002</v>
      </c>
      <c r="E46">
        <v>0.214</v>
      </c>
      <c r="F46">
        <v>0.38</v>
      </c>
      <c r="G46">
        <v>0.53200000000000003</v>
      </c>
      <c r="H46">
        <v>0.36099999999999999</v>
      </c>
      <c r="I46">
        <v>0.76300000000000001</v>
      </c>
      <c r="J46">
        <v>0.54500000000000004</v>
      </c>
      <c r="K46" t="str">
        <f>IF(Table1[[#This Row],[Fstable.High]]&lt;0.4,"Y","")</f>
        <v>Y</v>
      </c>
      <c r="L46" s="4" t="str">
        <f>IF(LOG10(Table1[[#This Row],[Fup.High]])-LOG10(Table1[[#This Row],[Fup.Low]])&gt;3,"Y","")</f>
        <v/>
      </c>
      <c r="M46" s="5">
        <f>(Table1[[#This Row],[Fup.High]]-Table1[[#This Row],[Fup.Low]])/1.96/Table1[[#This Row],[Fup.Med]]</f>
        <v>0.38553015191038825</v>
      </c>
    </row>
    <row r="47" spans="1:13" x14ac:dyDescent="0.35">
      <c r="A47" t="s">
        <v>108</v>
      </c>
      <c r="B47" t="s">
        <v>109</v>
      </c>
      <c r="C47">
        <v>267</v>
      </c>
      <c r="D47">
        <v>0.27200000000000002</v>
      </c>
      <c r="E47">
        <v>0.218</v>
      </c>
      <c r="F47">
        <v>0.35899999999999999</v>
      </c>
      <c r="G47">
        <v>3.4799999999999998E-2</v>
      </c>
      <c r="H47">
        <v>2.4799999999999999E-2</v>
      </c>
      <c r="I47">
        <v>4.7800000000000002E-2</v>
      </c>
      <c r="J47">
        <v>3.5200000000000002E-2</v>
      </c>
      <c r="K47" t="str">
        <f>IF(Table1[[#This Row],[Fstable.High]]&lt;0.4,"Y","")</f>
        <v>Y</v>
      </c>
      <c r="L47" s="4" t="str">
        <f>IF(LOG10(Table1[[#This Row],[Fup.High]])-LOG10(Table1[[#This Row],[Fup.Low]])&gt;3,"Y","")</f>
        <v/>
      </c>
      <c r="M47" s="5">
        <f>(Table1[[#This Row],[Fup.High]]-Table1[[#This Row],[Fup.Low]])/1.96/Table1[[#This Row],[Fup.Med]]</f>
        <v>0.33720384705606388</v>
      </c>
    </row>
    <row r="48" spans="1:13" x14ac:dyDescent="0.35">
      <c r="A48" t="s">
        <v>110</v>
      </c>
      <c r="B48" t="s">
        <v>111</v>
      </c>
      <c r="C48">
        <v>3125</v>
      </c>
      <c r="D48">
        <v>2.9100000000000001E-2</v>
      </c>
      <c r="E48">
        <v>1.7000000000000001E-2</v>
      </c>
      <c r="F48">
        <v>6.6299999999999998E-2</v>
      </c>
      <c r="G48" s="1">
        <v>4.9499999999999997E-9</v>
      </c>
      <c r="H48" s="1">
        <v>2.21E-15</v>
      </c>
      <c r="I48">
        <v>9.75E-3</v>
      </c>
      <c r="J48">
        <v>2.6100000000000002E-2</v>
      </c>
      <c r="K48" t="str">
        <f>IF(Table1[[#This Row],[Fstable.High]]&lt;0.4,"Y","")</f>
        <v>Y</v>
      </c>
      <c r="L48" s="4" t="str">
        <f>IF(LOG10(Table1[[#This Row],[Fup.High]])-LOG10(Table1[[#This Row],[Fup.Low]])&gt;3,"Y","")</f>
        <v>Y</v>
      </c>
      <c r="M48" s="5">
        <f>(Table1[[#This Row],[Fup.High]]-Table1[[#This Row],[Fup.Low]])/1.96/Table1[[#This Row],[Fup.Med]]</f>
        <v>1004947.4335186343</v>
      </c>
    </row>
    <row r="49" spans="1:13" x14ac:dyDescent="0.35">
      <c r="A49" t="s">
        <v>112</v>
      </c>
      <c r="B49" t="s">
        <v>113</v>
      </c>
      <c r="C49">
        <v>906</v>
      </c>
      <c r="D49">
        <v>0.222</v>
      </c>
      <c r="E49">
        <v>0.17399999999999999</v>
      </c>
      <c r="F49">
        <v>0.30199999999999999</v>
      </c>
      <c r="G49">
        <v>5.2600000000000001E-2</v>
      </c>
      <c r="H49">
        <v>3.61E-2</v>
      </c>
      <c r="I49">
        <v>7.5700000000000003E-2</v>
      </c>
      <c r="J49">
        <v>5.4899999999999997E-2</v>
      </c>
      <c r="K49" t="str">
        <f>IF(Table1[[#This Row],[Fstable.High]]&lt;0.4,"Y","")</f>
        <v>Y</v>
      </c>
      <c r="L49" s="4" t="str">
        <f>IF(LOG10(Table1[[#This Row],[Fup.High]])-LOG10(Table1[[#This Row],[Fup.Low]])&gt;3,"Y","")</f>
        <v/>
      </c>
      <c r="M49" s="5">
        <f>(Table1[[#This Row],[Fup.High]]-Table1[[#This Row],[Fup.Low]])/1.96/Table1[[#This Row],[Fup.Med]]</f>
        <v>0.38410801582990617</v>
      </c>
    </row>
    <row r="50" spans="1:13" x14ac:dyDescent="0.35">
      <c r="A50" t="s">
        <v>114</v>
      </c>
      <c r="B50" t="s">
        <v>115</v>
      </c>
      <c r="C50">
        <v>273</v>
      </c>
      <c r="D50">
        <v>0.19</v>
      </c>
      <c r="E50">
        <v>0.151</v>
      </c>
      <c r="F50">
        <v>0.26500000000000001</v>
      </c>
      <c r="G50">
        <v>0.754</v>
      </c>
      <c r="H50">
        <v>0.51400000000000001</v>
      </c>
      <c r="I50">
        <v>0.97299999999999998</v>
      </c>
      <c r="J50">
        <v>0.78900000000000003</v>
      </c>
      <c r="K50" t="str">
        <f>IF(Table1[[#This Row],[Fstable.High]]&lt;0.4,"Y","")</f>
        <v>Y</v>
      </c>
      <c r="L50" s="4" t="str">
        <f>IF(LOG10(Table1[[#This Row],[Fup.High]])-LOG10(Table1[[#This Row],[Fup.Low]])&gt;3,"Y","")</f>
        <v/>
      </c>
      <c r="M50" s="5">
        <f>(Table1[[#This Row],[Fup.High]]-Table1[[#This Row],[Fup.Low]])/1.96/Table1[[#This Row],[Fup.Med]]</f>
        <v>0.31058842635197309</v>
      </c>
    </row>
    <row r="51" spans="1:13" x14ac:dyDescent="0.35">
      <c r="A51" t="s">
        <v>116</v>
      </c>
      <c r="B51" t="s">
        <v>117</v>
      </c>
      <c r="C51">
        <v>913</v>
      </c>
      <c r="D51">
        <v>0.23200000000000001</v>
      </c>
      <c r="E51">
        <v>0.185</v>
      </c>
      <c r="F51">
        <v>0.307</v>
      </c>
      <c r="G51">
        <v>0.36399999999999999</v>
      </c>
      <c r="H51">
        <v>0.255</v>
      </c>
      <c r="I51">
        <v>0.52700000000000002</v>
      </c>
      <c r="J51">
        <v>0.37</v>
      </c>
      <c r="K51" t="str">
        <f>IF(Table1[[#This Row],[Fstable.High]]&lt;0.4,"Y","")</f>
        <v>Y</v>
      </c>
      <c r="L51" s="4" t="str">
        <f>IF(LOG10(Table1[[#This Row],[Fup.High]])-LOG10(Table1[[#This Row],[Fup.Low]])&gt;3,"Y","")</f>
        <v/>
      </c>
      <c r="M51" s="5">
        <f>(Table1[[#This Row],[Fup.High]]-Table1[[#This Row],[Fup.Low]])/1.96/Table1[[#This Row],[Fup.Med]]</f>
        <v>0.38125140165956495</v>
      </c>
    </row>
    <row r="52" spans="1:13" x14ac:dyDescent="0.35">
      <c r="A52" t="s">
        <v>118</v>
      </c>
      <c r="B52" t="s">
        <v>119</v>
      </c>
      <c r="C52">
        <v>899</v>
      </c>
      <c r="D52">
        <v>0.22500000000000001</v>
      </c>
      <c r="E52">
        <v>0.183</v>
      </c>
      <c r="F52">
        <v>0.3</v>
      </c>
      <c r="G52">
        <v>0.86699999999999999</v>
      </c>
      <c r="H52">
        <v>0.624</v>
      </c>
      <c r="I52">
        <v>0.99299999999999999</v>
      </c>
      <c r="J52">
        <v>0.96299999999999997</v>
      </c>
      <c r="K52" t="str">
        <f>IF(Table1[[#This Row],[Fstable.High]]&lt;0.4,"Y","")</f>
        <v>Y</v>
      </c>
      <c r="L52" s="4" t="str">
        <f>IF(LOG10(Table1[[#This Row],[Fup.High]])-LOG10(Table1[[#This Row],[Fup.Low]])&gt;3,"Y","")</f>
        <v/>
      </c>
      <c r="M52" s="5">
        <f>(Table1[[#This Row],[Fup.High]]-Table1[[#This Row],[Fup.Low]])/1.96/Table1[[#This Row],[Fup.Med]]</f>
        <v>0.21714568180213262</v>
      </c>
    </row>
    <row r="53" spans="1:13" x14ac:dyDescent="0.35">
      <c r="A53" t="s">
        <v>120</v>
      </c>
      <c r="B53" t="s">
        <v>121</v>
      </c>
      <c r="C53">
        <v>900</v>
      </c>
      <c r="D53">
        <v>1</v>
      </c>
      <c r="E53">
        <v>0.94299999999999995</v>
      </c>
      <c r="F53">
        <v>1</v>
      </c>
      <c r="G53">
        <v>0.79100000000000004</v>
      </c>
      <c r="H53">
        <v>0.48199999999999998</v>
      </c>
      <c r="I53">
        <v>0.98899999999999999</v>
      </c>
      <c r="J53">
        <v>0.35499999999999998</v>
      </c>
      <c r="K53" t="str">
        <f>IF(Table1[[#This Row],[Fstable.High]]&lt;0.4,"Y","")</f>
        <v/>
      </c>
      <c r="L53" s="4" t="str">
        <f>IF(LOG10(Table1[[#This Row],[Fup.High]])-LOG10(Table1[[#This Row],[Fup.Low]])&gt;3,"Y","")</f>
        <v/>
      </c>
      <c r="M53" s="5">
        <f>(Table1[[#This Row],[Fup.High]]-Table1[[#This Row],[Fup.Low]])/1.96/Table1[[#This Row],[Fup.Med]]</f>
        <v>0.32702082097061325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KreutzPFAS-fup-UC-Level4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2023-04-26T18:27:59Z</dcterms:created>
  <dcterms:modified xsi:type="dcterms:W3CDTF">2023-04-26T18:27:59Z</dcterms:modified>
</cp:coreProperties>
</file>