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J:\CLIENT_DATA\EPA\CYP2178-R1\RBC Assay\Results_summary\Set 2\"/>
    </mc:Choice>
  </mc:AlternateContent>
  <bookViews>
    <workbookView xWindow="0" yWindow="0" windowWidth="28800" windowHeight="12300" tabRatio="761"/>
  </bookViews>
  <sheets>
    <sheet name="Summary" sheetId="7" r:id="rId1"/>
    <sheet name="5uM data" sheetId="8" r:id="rId2"/>
    <sheet name="10uM data" sheetId="9" r:id="rId3"/>
  </sheets>
  <externalReferences>
    <externalReference r:id="rId4"/>
    <externalReference r:id="rId5"/>
    <externalReference r:id="rId6"/>
    <externalReference r:id="rId7"/>
    <externalReference r:id="rId8"/>
    <externalReference r:id="rId9"/>
  </externalReferences>
  <definedNames>
    <definedName name="_Toc260649410" localSheetId="0">Summary!#REF!</definedName>
    <definedName name="_Toc322532477" localSheetId="0">Summary!$A$7</definedName>
    <definedName name="_Toc326062979" localSheetId="0">Summary!$A$34</definedName>
    <definedName name="ActivationCondition">'[1]Code and call-out'!#REF!</definedName>
    <definedName name="Analyte">'[1]Code and call-out'!#REF!</definedName>
    <definedName name="AnimalAssayName">'[1]Code and call-out'!$D:$D</definedName>
    <definedName name="Assay">'[2]PK-GeneralInformation'!$B$5</definedName>
    <definedName name="AssayFormat">'[1]Code and call-out'!#REF!</definedName>
    <definedName name="CellBasedAssayName">'[1]Code and call-out'!#REF!</definedName>
    <definedName name="CellLine">'[1]Code and call-out'!#REF!</definedName>
    <definedName name="ColHeaders">#REF!</definedName>
    <definedName name="CompDataRng" localSheetId="0">#REF!</definedName>
    <definedName name="CompDataRng">#REF!</definedName>
    <definedName name="CORP_ID">#REF!</definedName>
    <definedName name="DataEntry">#REF!</definedName>
    <definedName name="DEHeaders">#REF!</definedName>
    <definedName name="DoseDosage">'[1]Code and call-out'!$P:$P</definedName>
    <definedName name="Duration">'[1]Code and call-out'!$T:$T</definedName>
    <definedName name="Equipment">'[1]Code and call-out'!#REF!</definedName>
    <definedName name="Experimenter">'[1]Code and call-out'!$X:$X</definedName>
    <definedName name="Field">'[2]PK-GeneralInformation'!$B$8</definedName>
    <definedName name="Formulation">'[1]Code and call-out'!$F:$F</definedName>
    <definedName name="Frequency">'[1]Code and call-out'!$R:$R</definedName>
    <definedName name="Gender">'[1]Code and call-out'!$L:$L</definedName>
    <definedName name="InVitroReadOut">'[1]Code and call-out'!#REF!</definedName>
    <definedName name="InVivoReadOut">'[1]Code and call-out'!#REF!</definedName>
    <definedName name="LockedRange">#REF!</definedName>
    <definedName name="MolecularAssayName">'[3]Code and call-out'!#REF!</definedName>
    <definedName name="Plate1" localSheetId="0">#REF!</definedName>
    <definedName name="Plate1">#REF!</definedName>
    <definedName name="Plate2" localSheetId="0">#REF!</definedName>
    <definedName name="Plate2">#REF!</definedName>
    <definedName name="Plate3">'[4]Plate Map'!$B$33:$N$40</definedName>
    <definedName name="PlateMap">[5]Platemap!$A$4:$M$11</definedName>
    <definedName name="Project">'[6]Project Name'!$A:$A</definedName>
    <definedName name="ProjectName">'[1]Code and call-out'!$A:$A</definedName>
    <definedName name="Protocol">'[2]PK-GeneralInformation'!$B$6</definedName>
    <definedName name="Readout">'[1]Code and call-out'!$Z:$Z</definedName>
    <definedName name="Res_Type">'[2]PK-GeneralInformation'!$B$7</definedName>
    <definedName name="ResultDefinition">'[1]Code and call-out'!$AB:$AB</definedName>
    <definedName name="Route">'[1]Code and call-out'!$N:$N</definedName>
    <definedName name="RS3BookType">5</definedName>
    <definedName name="SampleType">'[1]Code and call-out'!$AD:$AD</definedName>
    <definedName name="Species">'[1]Code and call-out'!$H:$H</definedName>
    <definedName name="Strain">'[1]Code and call-out'!$J:$J</definedName>
    <definedName name="STRUCTURE_ID">#REF!</definedName>
    <definedName name="Summary1">Summary!$A$7:$E$9</definedName>
    <definedName name="Summary2">Summary!#REF!</definedName>
    <definedName name="TimeRange" localSheetId="0">#REF!</definedName>
    <definedName name="TimeRange">#REF!</definedName>
    <definedName name="TimeSeriesRng" localSheetId="0">#REF!</definedName>
    <definedName name="TimeSeriesRng">#REF!</definedName>
    <definedName name="Type">'[1]Code and call-out'!#REF!</definedName>
    <definedName name="Unit">'[1]Code and call-out'!$V:$V</definedName>
    <definedName name="Vitro">#REF!</definedName>
    <definedName name="Vivo">#REF!</definedName>
  </definedNames>
  <calcPr calcId="162913"/>
</workbook>
</file>

<file path=xl/calcChain.xml><?xml version="1.0" encoding="utf-8"?>
<calcChain xmlns="http://schemas.openxmlformats.org/spreadsheetml/2006/main">
  <c r="D334" i="9" l="1"/>
  <c r="C334" i="9"/>
  <c r="B334" i="9"/>
  <c r="A334" i="9"/>
  <c r="D333" i="9"/>
  <c r="E334" i="9" s="1"/>
  <c r="C333" i="9"/>
  <c r="B333" i="9"/>
  <c r="A333" i="9"/>
  <c r="D332" i="9"/>
  <c r="E332" i="9" s="1"/>
  <c r="F328" i="9" s="1"/>
  <c r="G328" i="9" s="1"/>
  <c r="C332" i="9"/>
  <c r="B332" i="9"/>
  <c r="A332" i="9"/>
  <c r="D331" i="9"/>
  <c r="E331" i="9" s="1"/>
  <c r="F327" i="9" s="1"/>
  <c r="G327" i="9" s="1"/>
  <c r="C331" i="9"/>
  <c r="B331" i="9"/>
  <c r="A331" i="9"/>
  <c r="D330" i="9"/>
  <c r="E330" i="9" s="1"/>
  <c r="F326" i="9" s="1"/>
  <c r="G326" i="9" s="1"/>
  <c r="C330" i="9"/>
  <c r="B330" i="9"/>
  <c r="A330" i="9"/>
  <c r="D329" i="9"/>
  <c r="E329" i="9" s="1"/>
  <c r="F325" i="9" s="1"/>
  <c r="C329" i="9"/>
  <c r="B329" i="9"/>
  <c r="A329" i="9"/>
  <c r="D328" i="9"/>
  <c r="E328" i="9" s="1"/>
  <c r="C328" i="9"/>
  <c r="B328" i="9"/>
  <c r="A328" i="9"/>
  <c r="D327" i="9"/>
  <c r="E327" i="9" s="1"/>
  <c r="C327" i="9"/>
  <c r="B327" i="9"/>
  <c r="A327" i="9"/>
  <c r="E326" i="9"/>
  <c r="D326" i="9"/>
  <c r="C326" i="9"/>
  <c r="B326" i="9"/>
  <c r="A326" i="9"/>
  <c r="D325" i="9"/>
  <c r="E325" i="9" s="1"/>
  <c r="C325" i="9"/>
  <c r="B325" i="9"/>
  <c r="A325" i="9"/>
  <c r="D324" i="9"/>
  <c r="C324" i="9"/>
  <c r="B324" i="9"/>
  <c r="A324" i="9"/>
  <c r="D306" i="9"/>
  <c r="C306" i="9"/>
  <c r="B306" i="9"/>
  <c r="A306" i="9"/>
  <c r="D305" i="9"/>
  <c r="E306" i="9" s="1"/>
  <c r="C305" i="9"/>
  <c r="B305" i="9"/>
  <c r="A305" i="9"/>
  <c r="D304" i="9"/>
  <c r="E304" i="9" s="1"/>
  <c r="F300" i="9" s="1"/>
  <c r="G300" i="9" s="1"/>
  <c r="C304" i="9"/>
  <c r="B304" i="9"/>
  <c r="A304" i="9"/>
  <c r="D303" i="9"/>
  <c r="E303" i="9" s="1"/>
  <c r="F299" i="9" s="1"/>
  <c r="G299" i="9" s="1"/>
  <c r="C303" i="9"/>
  <c r="B303" i="9"/>
  <c r="A303" i="9"/>
  <c r="D302" i="9"/>
  <c r="E302" i="9" s="1"/>
  <c r="F298" i="9" s="1"/>
  <c r="G298" i="9" s="1"/>
  <c r="C302" i="9"/>
  <c r="B302" i="9"/>
  <c r="A302" i="9"/>
  <c r="D301" i="9"/>
  <c r="E301" i="9" s="1"/>
  <c r="F297" i="9" s="1"/>
  <c r="C301" i="9"/>
  <c r="B301" i="9"/>
  <c r="A301" i="9"/>
  <c r="D300" i="9"/>
  <c r="E300" i="9" s="1"/>
  <c r="C300" i="9"/>
  <c r="B300" i="9"/>
  <c r="A300" i="9"/>
  <c r="D299" i="9"/>
  <c r="E299" i="9" s="1"/>
  <c r="C299" i="9"/>
  <c r="B299" i="9"/>
  <c r="A299" i="9"/>
  <c r="E298" i="9"/>
  <c r="D298" i="9"/>
  <c r="C298" i="9"/>
  <c r="B298" i="9"/>
  <c r="A298" i="9"/>
  <c r="D297" i="9"/>
  <c r="E297" i="9" s="1"/>
  <c r="C297" i="9"/>
  <c r="B297" i="9"/>
  <c r="A297" i="9"/>
  <c r="D296" i="9"/>
  <c r="C296" i="9"/>
  <c r="B296" i="9"/>
  <c r="A296" i="9"/>
  <c r="D278" i="9"/>
  <c r="C278" i="9"/>
  <c r="B278" i="9"/>
  <c r="A278" i="9"/>
  <c r="D277" i="9"/>
  <c r="E278" i="9" s="1"/>
  <c r="C277" i="9"/>
  <c r="B277" i="9"/>
  <c r="A277" i="9"/>
  <c r="E276" i="9"/>
  <c r="D276" i="9"/>
  <c r="C276" i="9"/>
  <c r="B276" i="9"/>
  <c r="A276" i="9"/>
  <c r="D275" i="9"/>
  <c r="E275" i="9" s="1"/>
  <c r="F271" i="9" s="1"/>
  <c r="G271" i="9" s="1"/>
  <c r="C275" i="9"/>
  <c r="B275" i="9"/>
  <c r="A275" i="9"/>
  <c r="E274" i="9"/>
  <c r="D274" i="9"/>
  <c r="C274" i="9"/>
  <c r="B274" i="9"/>
  <c r="A274" i="9"/>
  <c r="D273" i="9"/>
  <c r="E273" i="9" s="1"/>
  <c r="F269" i="9" s="1"/>
  <c r="C273" i="9"/>
  <c r="B273" i="9"/>
  <c r="A273" i="9"/>
  <c r="G272" i="9"/>
  <c r="F272" i="9"/>
  <c r="E272" i="9"/>
  <c r="D272" i="9"/>
  <c r="C272" i="9"/>
  <c r="B272" i="9"/>
  <c r="A272" i="9"/>
  <c r="D271" i="9"/>
  <c r="E271" i="9" s="1"/>
  <c r="C271" i="9"/>
  <c r="B271" i="9"/>
  <c r="A271" i="9"/>
  <c r="F270" i="9"/>
  <c r="G270" i="9" s="1"/>
  <c r="E270" i="9"/>
  <c r="D270" i="9"/>
  <c r="C270" i="9"/>
  <c r="B270" i="9"/>
  <c r="A270" i="9"/>
  <c r="D269" i="9"/>
  <c r="E269" i="9" s="1"/>
  <c r="C269" i="9"/>
  <c r="B269" i="9"/>
  <c r="A269" i="9"/>
  <c r="D268" i="9"/>
  <c r="C268" i="9"/>
  <c r="B268" i="9"/>
  <c r="A268" i="9"/>
  <c r="D250" i="9"/>
  <c r="C250" i="9"/>
  <c r="B250" i="9"/>
  <c r="A250" i="9"/>
  <c r="D249" i="9"/>
  <c r="E250" i="9" s="1"/>
  <c r="C249" i="9"/>
  <c r="B249" i="9"/>
  <c r="A249" i="9"/>
  <c r="D248" i="9"/>
  <c r="E248" i="9" s="1"/>
  <c r="F244" i="9" s="1"/>
  <c r="G244" i="9" s="1"/>
  <c r="C248" i="9"/>
  <c r="B248" i="9"/>
  <c r="A248" i="9"/>
  <c r="D247" i="9"/>
  <c r="E247" i="9" s="1"/>
  <c r="F243" i="9" s="1"/>
  <c r="G243" i="9" s="1"/>
  <c r="C247" i="9"/>
  <c r="B247" i="9"/>
  <c r="A247" i="9"/>
  <c r="D246" i="9"/>
  <c r="E246" i="9" s="1"/>
  <c r="F242" i="9" s="1"/>
  <c r="G242" i="9" s="1"/>
  <c r="C246" i="9"/>
  <c r="B246" i="9"/>
  <c r="A246" i="9"/>
  <c r="D245" i="9"/>
  <c r="E245" i="9" s="1"/>
  <c r="F241" i="9" s="1"/>
  <c r="C245" i="9"/>
  <c r="B245" i="9"/>
  <c r="A245" i="9"/>
  <c r="D244" i="9"/>
  <c r="E244" i="9" s="1"/>
  <c r="C244" i="9"/>
  <c r="B244" i="9"/>
  <c r="A244" i="9"/>
  <c r="D243" i="9"/>
  <c r="E243" i="9" s="1"/>
  <c r="C243" i="9"/>
  <c r="B243" i="9"/>
  <c r="A243" i="9"/>
  <c r="E242" i="9"/>
  <c r="D242" i="9"/>
  <c r="C242" i="9"/>
  <c r="B242" i="9"/>
  <c r="A242" i="9"/>
  <c r="D241" i="9"/>
  <c r="E241" i="9" s="1"/>
  <c r="C241" i="9"/>
  <c r="B241" i="9"/>
  <c r="A241" i="9"/>
  <c r="D240" i="9"/>
  <c r="C240" i="9"/>
  <c r="B240" i="9"/>
  <c r="A240" i="9"/>
  <c r="D222" i="9"/>
  <c r="C222" i="9"/>
  <c r="B222" i="9"/>
  <c r="A222" i="9"/>
  <c r="D221" i="9"/>
  <c r="E222" i="9" s="1"/>
  <c r="C221" i="9"/>
  <c r="B221" i="9"/>
  <c r="A221" i="9"/>
  <c r="D220" i="9"/>
  <c r="E220" i="9" s="1"/>
  <c r="F216" i="9" s="1"/>
  <c r="G216" i="9" s="1"/>
  <c r="C220" i="9"/>
  <c r="B220" i="9"/>
  <c r="A220" i="9"/>
  <c r="D219" i="9"/>
  <c r="E219" i="9" s="1"/>
  <c r="F215" i="9" s="1"/>
  <c r="G215" i="9" s="1"/>
  <c r="C219" i="9"/>
  <c r="B219" i="9"/>
  <c r="A219" i="9"/>
  <c r="D218" i="9"/>
  <c r="E218" i="9" s="1"/>
  <c r="F214" i="9" s="1"/>
  <c r="G214" i="9" s="1"/>
  <c r="C218" i="9"/>
  <c r="B218" i="9"/>
  <c r="A218" i="9"/>
  <c r="D217" i="9"/>
  <c r="E217" i="9" s="1"/>
  <c r="F213" i="9" s="1"/>
  <c r="C217" i="9"/>
  <c r="B217" i="9"/>
  <c r="A217" i="9"/>
  <c r="D216" i="9"/>
  <c r="E216" i="9" s="1"/>
  <c r="C216" i="9"/>
  <c r="B216" i="9"/>
  <c r="A216" i="9"/>
  <c r="E215" i="9"/>
  <c r="D215" i="9"/>
  <c r="C215" i="9"/>
  <c r="B215" i="9"/>
  <c r="A215" i="9"/>
  <c r="E214" i="9"/>
  <c r="D214" i="9"/>
  <c r="C214" i="9"/>
  <c r="B214" i="9"/>
  <c r="A214" i="9"/>
  <c r="D213" i="9"/>
  <c r="E213" i="9" s="1"/>
  <c r="C213" i="9"/>
  <c r="B213" i="9"/>
  <c r="A213" i="9"/>
  <c r="D212" i="9"/>
  <c r="C212" i="9"/>
  <c r="B212" i="9"/>
  <c r="A212" i="9"/>
  <c r="F330" i="9" l="1"/>
  <c r="G325" i="9"/>
  <c r="G330" i="9" s="1"/>
  <c r="F302" i="9"/>
  <c r="G297" i="9"/>
  <c r="G302" i="9" s="1"/>
  <c r="F274" i="9"/>
  <c r="G269" i="9"/>
  <c r="G274" i="9" s="1"/>
  <c r="F246" i="9"/>
  <c r="G241" i="9"/>
  <c r="G246" i="9" s="1"/>
  <c r="F218" i="9"/>
  <c r="G213" i="9"/>
  <c r="G218" i="9" s="1"/>
  <c r="E194" i="9" l="1"/>
  <c r="D194" i="9"/>
  <c r="C194" i="9"/>
  <c r="B194" i="9"/>
  <c r="A194" i="9"/>
  <c r="D193" i="9"/>
  <c r="C193" i="9"/>
  <c r="B193" i="9"/>
  <c r="A193" i="9"/>
  <c r="E192" i="9"/>
  <c r="D192" i="9"/>
  <c r="C192" i="9"/>
  <c r="B192" i="9"/>
  <c r="A192" i="9"/>
  <c r="D191" i="9"/>
  <c r="E191" i="9" s="1"/>
  <c r="F187" i="9" s="1"/>
  <c r="G187" i="9" s="1"/>
  <c r="C191" i="9"/>
  <c r="B191" i="9"/>
  <c r="A191" i="9"/>
  <c r="E190" i="9"/>
  <c r="F186" i="9" s="1"/>
  <c r="G186" i="9" s="1"/>
  <c r="D190" i="9"/>
  <c r="C190" i="9"/>
  <c r="B190" i="9"/>
  <c r="A190" i="9"/>
  <c r="D189" i="9"/>
  <c r="E189" i="9" s="1"/>
  <c r="F185" i="9" s="1"/>
  <c r="C189" i="9"/>
  <c r="B189" i="9"/>
  <c r="A189" i="9"/>
  <c r="F188" i="9"/>
  <c r="G188" i="9" s="1"/>
  <c r="E188" i="9"/>
  <c r="D188" i="9"/>
  <c r="C188" i="9"/>
  <c r="B188" i="9"/>
  <c r="A188" i="9"/>
  <c r="D187" i="9"/>
  <c r="E187" i="9" s="1"/>
  <c r="C187" i="9"/>
  <c r="B187" i="9"/>
  <c r="A187" i="9"/>
  <c r="D186" i="9"/>
  <c r="E186" i="9" s="1"/>
  <c r="C186" i="9"/>
  <c r="B186" i="9"/>
  <c r="A186" i="9"/>
  <c r="D185" i="9"/>
  <c r="E185" i="9" s="1"/>
  <c r="C185" i="9"/>
  <c r="B185" i="9"/>
  <c r="A185" i="9"/>
  <c r="D184" i="9"/>
  <c r="C184" i="9"/>
  <c r="B184" i="9"/>
  <c r="A184" i="9"/>
  <c r="D166" i="9"/>
  <c r="C166" i="9"/>
  <c r="B166" i="9"/>
  <c r="A166" i="9"/>
  <c r="D165" i="9"/>
  <c r="E166" i="9" s="1"/>
  <c r="C165" i="9"/>
  <c r="B165" i="9"/>
  <c r="A165" i="9"/>
  <c r="E164" i="9"/>
  <c r="D164" i="9"/>
  <c r="C164" i="9"/>
  <c r="B164" i="9"/>
  <c r="A164" i="9"/>
  <c r="D163" i="9"/>
  <c r="E163" i="9" s="1"/>
  <c r="F159" i="9" s="1"/>
  <c r="G159" i="9" s="1"/>
  <c r="C163" i="9"/>
  <c r="B163" i="9"/>
  <c r="A163" i="9"/>
  <c r="D162" i="9"/>
  <c r="E162" i="9" s="1"/>
  <c r="F158" i="9" s="1"/>
  <c r="G158" i="9" s="1"/>
  <c r="C162" i="9"/>
  <c r="B162" i="9"/>
  <c r="A162" i="9"/>
  <c r="D161" i="9"/>
  <c r="E161" i="9" s="1"/>
  <c r="F157" i="9" s="1"/>
  <c r="C161" i="9"/>
  <c r="B161" i="9"/>
  <c r="A161" i="9"/>
  <c r="G160" i="9"/>
  <c r="F160" i="9"/>
  <c r="E160" i="9"/>
  <c r="D160" i="9"/>
  <c r="C160" i="9"/>
  <c r="B160" i="9"/>
  <c r="A160" i="9"/>
  <c r="E159" i="9"/>
  <c r="D159" i="9"/>
  <c r="C159" i="9"/>
  <c r="B159" i="9"/>
  <c r="A159" i="9"/>
  <c r="E158" i="9"/>
  <c r="D158" i="9"/>
  <c r="C158" i="9"/>
  <c r="B158" i="9"/>
  <c r="A158" i="9"/>
  <c r="D157" i="9"/>
  <c r="E157" i="9" s="1"/>
  <c r="C157" i="9"/>
  <c r="B157" i="9"/>
  <c r="A157" i="9"/>
  <c r="D156" i="9"/>
  <c r="C156" i="9"/>
  <c r="B156" i="9"/>
  <c r="A156" i="9"/>
  <c r="D138" i="9"/>
  <c r="C138" i="9"/>
  <c r="B138" i="9"/>
  <c r="A138" i="9"/>
  <c r="D137" i="9"/>
  <c r="E138" i="9" s="1"/>
  <c r="C137" i="9"/>
  <c r="B137" i="9"/>
  <c r="A137" i="9"/>
  <c r="D136" i="9"/>
  <c r="E136" i="9" s="1"/>
  <c r="F132" i="9" s="1"/>
  <c r="G132" i="9" s="1"/>
  <c r="C136" i="9"/>
  <c r="B136" i="9"/>
  <c r="A136" i="9"/>
  <c r="D135" i="9"/>
  <c r="E135" i="9" s="1"/>
  <c r="F131" i="9" s="1"/>
  <c r="G131" i="9" s="1"/>
  <c r="C135" i="9"/>
  <c r="B135" i="9"/>
  <c r="A135" i="9"/>
  <c r="D134" i="9"/>
  <c r="E134" i="9" s="1"/>
  <c r="F130" i="9" s="1"/>
  <c r="G130" i="9" s="1"/>
  <c r="C134" i="9"/>
  <c r="B134" i="9"/>
  <c r="A134" i="9"/>
  <c r="D133" i="9"/>
  <c r="E133" i="9" s="1"/>
  <c r="F129" i="9" s="1"/>
  <c r="C133" i="9"/>
  <c r="B133" i="9"/>
  <c r="A133" i="9"/>
  <c r="D132" i="9"/>
  <c r="E132" i="9" s="1"/>
  <c r="C132" i="9"/>
  <c r="B132" i="9"/>
  <c r="A132" i="9"/>
  <c r="D131" i="9"/>
  <c r="E131" i="9" s="1"/>
  <c r="C131" i="9"/>
  <c r="B131" i="9"/>
  <c r="A131" i="9"/>
  <c r="E130" i="9"/>
  <c r="D130" i="9"/>
  <c r="C130" i="9"/>
  <c r="B130" i="9"/>
  <c r="A130" i="9"/>
  <c r="D129" i="9"/>
  <c r="E129" i="9" s="1"/>
  <c r="C129" i="9"/>
  <c r="B129" i="9"/>
  <c r="A129" i="9"/>
  <c r="D128" i="9"/>
  <c r="C128" i="9"/>
  <c r="B128" i="9"/>
  <c r="A128" i="9"/>
  <c r="F190" i="9" l="1"/>
  <c r="G185" i="9"/>
  <c r="G190" i="9" s="1"/>
  <c r="F162" i="9"/>
  <c r="G157" i="9"/>
  <c r="G162" i="9" s="1"/>
  <c r="F134" i="9"/>
  <c r="G129" i="9"/>
  <c r="G134" i="9" s="1"/>
  <c r="D110" i="9" l="1"/>
  <c r="C110" i="9"/>
  <c r="B110" i="9"/>
  <c r="A110" i="9"/>
  <c r="D109" i="9"/>
  <c r="E110" i="9" s="1"/>
  <c r="C109" i="9"/>
  <c r="B109" i="9"/>
  <c r="A109" i="9"/>
  <c r="D108" i="9"/>
  <c r="E108" i="9" s="1"/>
  <c r="F104" i="9" s="1"/>
  <c r="G104" i="9" s="1"/>
  <c r="C108" i="9"/>
  <c r="B108" i="9"/>
  <c r="A108" i="9"/>
  <c r="D107" i="9"/>
  <c r="E107" i="9" s="1"/>
  <c r="F103" i="9" s="1"/>
  <c r="G103" i="9" s="1"/>
  <c r="C107" i="9"/>
  <c r="B107" i="9"/>
  <c r="A107" i="9"/>
  <c r="D106" i="9"/>
  <c r="E106" i="9" s="1"/>
  <c r="F102" i="9" s="1"/>
  <c r="G102" i="9" s="1"/>
  <c r="C106" i="9"/>
  <c r="B106" i="9"/>
  <c r="A106" i="9"/>
  <c r="D105" i="9"/>
  <c r="E105" i="9" s="1"/>
  <c r="F101" i="9" s="1"/>
  <c r="C105" i="9"/>
  <c r="B105" i="9"/>
  <c r="A105" i="9"/>
  <c r="D104" i="9"/>
  <c r="E104" i="9" s="1"/>
  <c r="C104" i="9"/>
  <c r="B104" i="9"/>
  <c r="A104" i="9"/>
  <c r="E103" i="9"/>
  <c r="D103" i="9"/>
  <c r="C103" i="9"/>
  <c r="B103" i="9"/>
  <c r="A103" i="9"/>
  <c r="E102" i="9"/>
  <c r="D102" i="9"/>
  <c r="C102" i="9"/>
  <c r="B102" i="9"/>
  <c r="A102" i="9"/>
  <c r="D101" i="9"/>
  <c r="E101" i="9" s="1"/>
  <c r="C101" i="9"/>
  <c r="B101" i="9"/>
  <c r="A101" i="9"/>
  <c r="D100" i="9"/>
  <c r="C100" i="9"/>
  <c r="B100" i="9"/>
  <c r="A100" i="9"/>
  <c r="D82" i="9"/>
  <c r="C82" i="9"/>
  <c r="B82" i="9"/>
  <c r="A82" i="9"/>
  <c r="D81" i="9"/>
  <c r="E82" i="9" s="1"/>
  <c r="C81" i="9"/>
  <c r="B81" i="9"/>
  <c r="A81" i="9"/>
  <c r="D80" i="9"/>
  <c r="E80" i="9" s="1"/>
  <c r="F76" i="9" s="1"/>
  <c r="G76" i="9" s="1"/>
  <c r="C80" i="9"/>
  <c r="B80" i="9"/>
  <c r="A80" i="9"/>
  <c r="E79" i="9"/>
  <c r="F75" i="9" s="1"/>
  <c r="G75" i="9" s="1"/>
  <c r="D79" i="9"/>
  <c r="C79" i="9"/>
  <c r="B79" i="9"/>
  <c r="A79" i="9"/>
  <c r="D78" i="9"/>
  <c r="E78" i="9" s="1"/>
  <c r="F74" i="9" s="1"/>
  <c r="G74" i="9" s="1"/>
  <c r="C78" i="9"/>
  <c r="B78" i="9"/>
  <c r="A78" i="9"/>
  <c r="E77" i="9"/>
  <c r="F73" i="9" s="1"/>
  <c r="D77" i="9"/>
  <c r="C77" i="9"/>
  <c r="B77" i="9"/>
  <c r="A77" i="9"/>
  <c r="D76" i="9"/>
  <c r="E76" i="9" s="1"/>
  <c r="C76" i="9"/>
  <c r="B76" i="9"/>
  <c r="A76" i="9"/>
  <c r="E75" i="9"/>
  <c r="D75" i="9"/>
  <c r="C75" i="9"/>
  <c r="B75" i="9"/>
  <c r="A75" i="9"/>
  <c r="D74" i="9"/>
  <c r="E74" i="9" s="1"/>
  <c r="C74" i="9"/>
  <c r="B74" i="9"/>
  <c r="A74" i="9"/>
  <c r="E73" i="9"/>
  <c r="D73" i="9"/>
  <c r="C73" i="9"/>
  <c r="B73" i="9"/>
  <c r="A73" i="9"/>
  <c r="D72" i="9"/>
  <c r="C72" i="9"/>
  <c r="B72" i="9"/>
  <c r="A72" i="9"/>
  <c r="D54" i="9"/>
  <c r="C54" i="9"/>
  <c r="B54" i="9"/>
  <c r="A54" i="9"/>
  <c r="D53" i="9"/>
  <c r="E54" i="9" s="1"/>
  <c r="C53" i="9"/>
  <c r="B53" i="9"/>
  <c r="A53" i="9"/>
  <c r="E52" i="9"/>
  <c r="F48" i="9" s="1"/>
  <c r="G48" i="9" s="1"/>
  <c r="D52" i="9"/>
  <c r="C52" i="9"/>
  <c r="B52" i="9"/>
  <c r="A52" i="9"/>
  <c r="D51" i="9"/>
  <c r="E51" i="9" s="1"/>
  <c r="F47" i="9" s="1"/>
  <c r="G47" i="9" s="1"/>
  <c r="C51" i="9"/>
  <c r="B51" i="9"/>
  <c r="A51" i="9"/>
  <c r="E50" i="9"/>
  <c r="F46" i="9" s="1"/>
  <c r="G46" i="9" s="1"/>
  <c r="D50" i="9"/>
  <c r="C50" i="9"/>
  <c r="B50" i="9"/>
  <c r="A50" i="9"/>
  <c r="D49" i="9"/>
  <c r="E49" i="9" s="1"/>
  <c r="F45" i="9" s="1"/>
  <c r="C49" i="9"/>
  <c r="B49" i="9"/>
  <c r="A49" i="9"/>
  <c r="E48" i="9"/>
  <c r="D48" i="9"/>
  <c r="C48" i="9"/>
  <c r="B48" i="9"/>
  <c r="A48" i="9"/>
  <c r="D47" i="9"/>
  <c r="E47" i="9" s="1"/>
  <c r="C47" i="9"/>
  <c r="B47" i="9"/>
  <c r="A47" i="9"/>
  <c r="D46" i="9"/>
  <c r="E46" i="9" s="1"/>
  <c r="C46" i="9"/>
  <c r="B46" i="9"/>
  <c r="A46" i="9"/>
  <c r="D45" i="9"/>
  <c r="E45" i="9" s="1"/>
  <c r="C45" i="9"/>
  <c r="B45" i="9"/>
  <c r="A45" i="9"/>
  <c r="D44" i="9"/>
  <c r="C44" i="9"/>
  <c r="B44" i="9"/>
  <c r="A44" i="9"/>
  <c r="D26" i="9"/>
  <c r="C26" i="9"/>
  <c r="B26" i="9"/>
  <c r="A26" i="9"/>
  <c r="D25" i="9"/>
  <c r="E26" i="9" s="1"/>
  <c r="C25" i="9"/>
  <c r="B25" i="9"/>
  <c r="A25" i="9"/>
  <c r="D24" i="9"/>
  <c r="C24" i="9"/>
  <c r="B24" i="9"/>
  <c r="A24" i="9"/>
  <c r="D23" i="9"/>
  <c r="E23" i="9" s="1"/>
  <c r="C23" i="9"/>
  <c r="B23" i="9"/>
  <c r="A23" i="9"/>
  <c r="D22" i="9"/>
  <c r="C22" i="9"/>
  <c r="B22" i="9"/>
  <c r="A22" i="9"/>
  <c r="D21" i="9"/>
  <c r="E21" i="9" s="1"/>
  <c r="C21" i="9"/>
  <c r="B21" i="9"/>
  <c r="A21" i="9"/>
  <c r="D20" i="9"/>
  <c r="C20" i="9"/>
  <c r="B20" i="9"/>
  <c r="A20" i="9"/>
  <c r="D19" i="9"/>
  <c r="E19" i="9" s="1"/>
  <c r="C19" i="9"/>
  <c r="B19" i="9"/>
  <c r="A19" i="9"/>
  <c r="D18" i="9"/>
  <c r="C18" i="9"/>
  <c r="B18" i="9"/>
  <c r="A18" i="9"/>
  <c r="D17" i="9"/>
  <c r="E17" i="9" s="1"/>
  <c r="C17" i="9"/>
  <c r="B17" i="9"/>
  <c r="A17" i="9"/>
  <c r="D16" i="9"/>
  <c r="C16" i="9"/>
  <c r="B16" i="9"/>
  <c r="A16" i="9"/>
  <c r="F106" i="9" l="1"/>
  <c r="G101" i="9"/>
  <c r="G106" i="9" s="1"/>
  <c r="F78" i="9"/>
  <c r="G73" i="9"/>
  <c r="G78" i="9" s="1"/>
  <c r="F50" i="9"/>
  <c r="G45" i="9"/>
  <c r="G50" i="9" s="1"/>
  <c r="E24" i="9"/>
  <c r="F20" i="9" s="1"/>
  <c r="G20" i="9" s="1"/>
  <c r="E22" i="9"/>
  <c r="F18" i="9" s="1"/>
  <c r="G18" i="9" s="1"/>
  <c r="E20" i="9"/>
  <c r="E18" i="9"/>
  <c r="F17" i="9" s="1"/>
  <c r="G17" i="9" l="1"/>
  <c r="F19" i="9"/>
  <c r="G19" i="9" s="1"/>
  <c r="G22" i="9" l="1"/>
  <c r="F22" i="9"/>
  <c r="D334" i="8" l="1"/>
  <c r="C334" i="8"/>
  <c r="B334" i="8"/>
  <c r="A334" i="8"/>
  <c r="D333" i="8"/>
  <c r="E334" i="8" s="1"/>
  <c r="C333" i="8"/>
  <c r="B333" i="8"/>
  <c r="A333" i="8"/>
  <c r="D332" i="8"/>
  <c r="E332" i="8" s="1"/>
  <c r="F328" i="8" s="1"/>
  <c r="G328" i="8" s="1"/>
  <c r="C332" i="8"/>
  <c r="B332" i="8"/>
  <c r="A332" i="8"/>
  <c r="D331" i="8"/>
  <c r="E331" i="8" s="1"/>
  <c r="F327" i="8" s="1"/>
  <c r="G327" i="8" s="1"/>
  <c r="C331" i="8"/>
  <c r="B331" i="8"/>
  <c r="A331" i="8"/>
  <c r="D330" i="8"/>
  <c r="E330" i="8" s="1"/>
  <c r="F326" i="8" s="1"/>
  <c r="G326" i="8" s="1"/>
  <c r="C330" i="8"/>
  <c r="B330" i="8"/>
  <c r="A330" i="8"/>
  <c r="D329" i="8"/>
  <c r="E329" i="8" s="1"/>
  <c r="F325" i="8" s="1"/>
  <c r="C329" i="8"/>
  <c r="B329" i="8"/>
  <c r="A329" i="8"/>
  <c r="D328" i="8"/>
  <c r="E328" i="8" s="1"/>
  <c r="C328" i="8"/>
  <c r="B328" i="8"/>
  <c r="A328" i="8"/>
  <c r="D327" i="8"/>
  <c r="E327" i="8" s="1"/>
  <c r="C327" i="8"/>
  <c r="B327" i="8"/>
  <c r="A327" i="8"/>
  <c r="E326" i="8"/>
  <c r="D326" i="8"/>
  <c r="C326" i="8"/>
  <c r="B326" i="8"/>
  <c r="A326" i="8"/>
  <c r="D325" i="8"/>
  <c r="E325" i="8" s="1"/>
  <c r="C325" i="8"/>
  <c r="B325" i="8"/>
  <c r="A325" i="8"/>
  <c r="D324" i="8"/>
  <c r="C324" i="8"/>
  <c r="B324" i="8"/>
  <c r="A324" i="8"/>
  <c r="D306" i="8"/>
  <c r="C306" i="8"/>
  <c r="B306" i="8"/>
  <c r="A306" i="8"/>
  <c r="D305" i="8"/>
  <c r="E306" i="8" s="1"/>
  <c r="C305" i="8"/>
  <c r="B305" i="8"/>
  <c r="A305" i="8"/>
  <c r="D304" i="8"/>
  <c r="E304" i="8" s="1"/>
  <c r="F300" i="8" s="1"/>
  <c r="G300" i="8" s="1"/>
  <c r="C304" i="8"/>
  <c r="B304" i="8"/>
  <c r="A304" i="8"/>
  <c r="D303" i="8"/>
  <c r="E303" i="8" s="1"/>
  <c r="F299" i="8" s="1"/>
  <c r="G299" i="8" s="1"/>
  <c r="C303" i="8"/>
  <c r="B303" i="8"/>
  <c r="A303" i="8"/>
  <c r="E302" i="8"/>
  <c r="D302" i="8"/>
  <c r="C302" i="8"/>
  <c r="B302" i="8"/>
  <c r="A302" i="8"/>
  <c r="D301" i="8"/>
  <c r="E301" i="8" s="1"/>
  <c r="F297" i="8" s="1"/>
  <c r="C301" i="8"/>
  <c r="B301" i="8"/>
  <c r="A301" i="8"/>
  <c r="E300" i="8"/>
  <c r="D300" i="8"/>
  <c r="C300" i="8"/>
  <c r="B300" i="8"/>
  <c r="A300" i="8"/>
  <c r="D299" i="8"/>
  <c r="E299" i="8" s="1"/>
  <c r="C299" i="8"/>
  <c r="B299" i="8"/>
  <c r="A299" i="8"/>
  <c r="F298" i="8"/>
  <c r="G298" i="8" s="1"/>
  <c r="E298" i="8"/>
  <c r="D298" i="8"/>
  <c r="C298" i="8"/>
  <c r="B298" i="8"/>
  <c r="A298" i="8"/>
  <c r="D297" i="8"/>
  <c r="E297" i="8" s="1"/>
  <c r="C297" i="8"/>
  <c r="B297" i="8"/>
  <c r="A297" i="8"/>
  <c r="D296" i="8"/>
  <c r="C296" i="8"/>
  <c r="B296" i="8"/>
  <c r="A296" i="8"/>
  <c r="E278" i="8"/>
  <c r="D278" i="8"/>
  <c r="C278" i="8"/>
  <c r="B278" i="8"/>
  <c r="A278" i="8"/>
  <c r="D277" i="8"/>
  <c r="C277" i="8"/>
  <c r="B277" i="8"/>
  <c r="A277" i="8"/>
  <c r="E276" i="8"/>
  <c r="D276" i="8"/>
  <c r="C276" i="8"/>
  <c r="B276" i="8"/>
  <c r="A276" i="8"/>
  <c r="D275" i="8"/>
  <c r="E275" i="8" s="1"/>
  <c r="F271" i="8" s="1"/>
  <c r="G271" i="8" s="1"/>
  <c r="C275" i="8"/>
  <c r="B275" i="8"/>
  <c r="A275" i="8"/>
  <c r="E274" i="8"/>
  <c r="D274" i="8"/>
  <c r="C274" i="8"/>
  <c r="B274" i="8"/>
  <c r="A274" i="8"/>
  <c r="D273" i="8"/>
  <c r="E273" i="8" s="1"/>
  <c r="F269" i="8" s="1"/>
  <c r="C273" i="8"/>
  <c r="B273" i="8"/>
  <c r="A273" i="8"/>
  <c r="F272" i="8"/>
  <c r="G272" i="8" s="1"/>
  <c r="E272" i="8"/>
  <c r="D272" i="8"/>
  <c r="C272" i="8"/>
  <c r="B272" i="8"/>
  <c r="A272" i="8"/>
  <c r="E271" i="8"/>
  <c r="D271" i="8"/>
  <c r="C271" i="8"/>
  <c r="B271" i="8"/>
  <c r="A271" i="8"/>
  <c r="F270" i="8"/>
  <c r="G270" i="8" s="1"/>
  <c r="D270" i="8"/>
  <c r="E270" i="8" s="1"/>
  <c r="C270" i="8"/>
  <c r="B270" i="8"/>
  <c r="A270" i="8"/>
  <c r="E269" i="8"/>
  <c r="D269" i="8"/>
  <c r="C269" i="8"/>
  <c r="B269" i="8"/>
  <c r="A269" i="8"/>
  <c r="D268" i="8"/>
  <c r="C268" i="8"/>
  <c r="B268" i="8"/>
  <c r="A268" i="8"/>
  <c r="D250" i="8"/>
  <c r="C250" i="8"/>
  <c r="B250" i="8"/>
  <c r="A250" i="8"/>
  <c r="D249" i="8"/>
  <c r="E250" i="8" s="1"/>
  <c r="C249" i="8"/>
  <c r="B249" i="8"/>
  <c r="A249" i="8"/>
  <c r="E248" i="8"/>
  <c r="D248" i="8"/>
  <c r="C248" i="8"/>
  <c r="B248" i="8"/>
  <c r="A248" i="8"/>
  <c r="D247" i="8"/>
  <c r="E247" i="8" s="1"/>
  <c r="F243" i="8" s="1"/>
  <c r="G243" i="8" s="1"/>
  <c r="C247" i="8"/>
  <c r="B247" i="8"/>
  <c r="A247" i="8"/>
  <c r="D246" i="8"/>
  <c r="E246" i="8" s="1"/>
  <c r="F242" i="8" s="1"/>
  <c r="G242" i="8" s="1"/>
  <c r="C246" i="8"/>
  <c r="B246" i="8"/>
  <c r="A246" i="8"/>
  <c r="D245" i="8"/>
  <c r="E245" i="8" s="1"/>
  <c r="F241" i="8" s="1"/>
  <c r="C245" i="8"/>
  <c r="B245" i="8"/>
  <c r="A245" i="8"/>
  <c r="G244" i="8"/>
  <c r="F244" i="8"/>
  <c r="D244" i="8"/>
  <c r="E244" i="8" s="1"/>
  <c r="C244" i="8"/>
  <c r="B244" i="8"/>
  <c r="A244" i="8"/>
  <c r="E243" i="8"/>
  <c r="D243" i="8"/>
  <c r="C243" i="8"/>
  <c r="B243" i="8"/>
  <c r="A243" i="8"/>
  <c r="E242" i="8"/>
  <c r="D242" i="8"/>
  <c r="C242" i="8"/>
  <c r="B242" i="8"/>
  <c r="A242" i="8"/>
  <c r="D241" i="8"/>
  <c r="E241" i="8" s="1"/>
  <c r="C241" i="8"/>
  <c r="B241" i="8"/>
  <c r="A241" i="8"/>
  <c r="D240" i="8"/>
  <c r="C240" i="8"/>
  <c r="B240" i="8"/>
  <c r="A240" i="8"/>
  <c r="D222" i="8"/>
  <c r="C222" i="8"/>
  <c r="B222" i="8"/>
  <c r="A222" i="8"/>
  <c r="D221" i="8"/>
  <c r="E222" i="8" s="1"/>
  <c r="C221" i="8"/>
  <c r="B221" i="8"/>
  <c r="A221" i="8"/>
  <c r="E220" i="8"/>
  <c r="D220" i="8"/>
  <c r="C220" i="8"/>
  <c r="B220" i="8"/>
  <c r="A220" i="8"/>
  <c r="D219" i="8"/>
  <c r="E219" i="8" s="1"/>
  <c r="F215" i="8" s="1"/>
  <c r="G215" i="8" s="1"/>
  <c r="C219" i="8"/>
  <c r="B219" i="8"/>
  <c r="A219" i="8"/>
  <c r="E218" i="8"/>
  <c r="D218" i="8"/>
  <c r="C218" i="8"/>
  <c r="B218" i="8"/>
  <c r="A218" i="8"/>
  <c r="D217" i="8"/>
  <c r="E217" i="8" s="1"/>
  <c r="F213" i="8" s="1"/>
  <c r="C217" i="8"/>
  <c r="B217" i="8"/>
  <c r="A217" i="8"/>
  <c r="G216" i="8"/>
  <c r="F216" i="8"/>
  <c r="D216" i="8"/>
  <c r="E216" i="8" s="1"/>
  <c r="C216" i="8"/>
  <c r="B216" i="8"/>
  <c r="A216" i="8"/>
  <c r="E215" i="8"/>
  <c r="D215" i="8"/>
  <c r="C215" i="8"/>
  <c r="B215" i="8"/>
  <c r="A215" i="8"/>
  <c r="F214" i="8"/>
  <c r="G214" i="8" s="1"/>
  <c r="E214" i="8"/>
  <c r="D214" i="8"/>
  <c r="C214" i="8"/>
  <c r="B214" i="8"/>
  <c r="A214" i="8"/>
  <c r="D213" i="8"/>
  <c r="E213" i="8" s="1"/>
  <c r="C213" i="8"/>
  <c r="B213" i="8"/>
  <c r="A213" i="8"/>
  <c r="D212" i="8"/>
  <c r="C212" i="8"/>
  <c r="B212" i="8"/>
  <c r="A212" i="8"/>
  <c r="F330" i="8" l="1"/>
  <c r="G325" i="8"/>
  <c r="G330" i="8" s="1"/>
  <c r="F302" i="8"/>
  <c r="G297" i="8"/>
  <c r="G302" i="8" s="1"/>
  <c r="G269" i="8"/>
  <c r="G274" i="8" s="1"/>
  <c r="F274" i="8"/>
  <c r="F246" i="8"/>
  <c r="G241" i="8"/>
  <c r="G246" i="8" s="1"/>
  <c r="F218" i="8"/>
  <c r="G213" i="8"/>
  <c r="G218" i="8" s="1"/>
  <c r="E194" i="8" l="1"/>
  <c r="D194" i="8"/>
  <c r="C194" i="8"/>
  <c r="B194" i="8"/>
  <c r="A194" i="8"/>
  <c r="D193" i="8"/>
  <c r="C193" i="8"/>
  <c r="B193" i="8"/>
  <c r="A193" i="8"/>
  <c r="E192" i="8"/>
  <c r="D192" i="8"/>
  <c r="C192" i="8"/>
  <c r="B192" i="8"/>
  <c r="A192" i="8"/>
  <c r="D191" i="8"/>
  <c r="E191" i="8" s="1"/>
  <c r="F187" i="8" s="1"/>
  <c r="G187" i="8" s="1"/>
  <c r="C191" i="8"/>
  <c r="B191" i="8"/>
  <c r="A191" i="8"/>
  <c r="E190" i="8"/>
  <c r="D190" i="8"/>
  <c r="C190" i="8"/>
  <c r="B190" i="8"/>
  <c r="A190" i="8"/>
  <c r="D189" i="8"/>
  <c r="E189" i="8" s="1"/>
  <c r="F185" i="8" s="1"/>
  <c r="C189" i="8"/>
  <c r="B189" i="8"/>
  <c r="A189" i="8"/>
  <c r="G188" i="8"/>
  <c r="F188" i="8"/>
  <c r="E188" i="8"/>
  <c r="D188" i="8"/>
  <c r="C188" i="8"/>
  <c r="B188" i="8"/>
  <c r="A188" i="8"/>
  <c r="E187" i="8"/>
  <c r="D187" i="8"/>
  <c r="C187" i="8"/>
  <c r="B187" i="8"/>
  <c r="A187" i="8"/>
  <c r="F186" i="8"/>
  <c r="G186" i="8" s="1"/>
  <c r="E186" i="8"/>
  <c r="D186" i="8"/>
  <c r="C186" i="8"/>
  <c r="B186" i="8"/>
  <c r="A186" i="8"/>
  <c r="D185" i="8"/>
  <c r="E185" i="8" s="1"/>
  <c r="C185" i="8"/>
  <c r="B185" i="8"/>
  <c r="A185" i="8"/>
  <c r="D184" i="8"/>
  <c r="C184" i="8"/>
  <c r="B184" i="8"/>
  <c r="A184" i="8"/>
  <c r="E166" i="8"/>
  <c r="D166" i="8"/>
  <c r="C166" i="8"/>
  <c r="B166" i="8"/>
  <c r="A166" i="8"/>
  <c r="D165" i="8"/>
  <c r="C165" i="8"/>
  <c r="B165" i="8"/>
  <c r="A165" i="8"/>
  <c r="E164" i="8"/>
  <c r="D164" i="8"/>
  <c r="C164" i="8"/>
  <c r="B164" i="8"/>
  <c r="A164" i="8"/>
  <c r="D163" i="8"/>
  <c r="E163" i="8" s="1"/>
  <c r="F159" i="8" s="1"/>
  <c r="G159" i="8" s="1"/>
  <c r="C163" i="8"/>
  <c r="B163" i="8"/>
  <c r="A163" i="8"/>
  <c r="E162" i="8"/>
  <c r="D162" i="8"/>
  <c r="C162" i="8"/>
  <c r="B162" i="8"/>
  <c r="A162" i="8"/>
  <c r="D161" i="8"/>
  <c r="E161" i="8" s="1"/>
  <c r="F157" i="8" s="1"/>
  <c r="C161" i="8"/>
  <c r="B161" i="8"/>
  <c r="A161" i="8"/>
  <c r="G160" i="8"/>
  <c r="F160" i="8"/>
  <c r="E160" i="8"/>
  <c r="D160" i="8"/>
  <c r="C160" i="8"/>
  <c r="B160" i="8"/>
  <c r="A160" i="8"/>
  <c r="E159" i="8"/>
  <c r="D159" i="8"/>
  <c r="C159" i="8"/>
  <c r="B159" i="8"/>
  <c r="A159" i="8"/>
  <c r="G158" i="8"/>
  <c r="F158" i="8"/>
  <c r="E158" i="8"/>
  <c r="D158" i="8"/>
  <c r="C158" i="8"/>
  <c r="B158" i="8"/>
  <c r="A158" i="8"/>
  <c r="D157" i="8"/>
  <c r="E157" i="8" s="1"/>
  <c r="C157" i="8"/>
  <c r="B157" i="8"/>
  <c r="A157" i="8"/>
  <c r="D156" i="8"/>
  <c r="C156" i="8"/>
  <c r="B156" i="8"/>
  <c r="A156" i="8"/>
  <c r="D138" i="8"/>
  <c r="C138" i="8"/>
  <c r="B138" i="8"/>
  <c r="A138" i="8"/>
  <c r="D137" i="8"/>
  <c r="E138" i="8" s="1"/>
  <c r="C137" i="8"/>
  <c r="B137" i="8"/>
  <c r="A137" i="8"/>
  <c r="D136" i="8"/>
  <c r="E136" i="8" s="1"/>
  <c r="F132" i="8" s="1"/>
  <c r="G132" i="8" s="1"/>
  <c r="C136" i="8"/>
  <c r="B136" i="8"/>
  <c r="A136" i="8"/>
  <c r="D135" i="8"/>
  <c r="E135" i="8" s="1"/>
  <c r="F131" i="8" s="1"/>
  <c r="G131" i="8" s="1"/>
  <c r="C135" i="8"/>
  <c r="B135" i="8"/>
  <c r="A135" i="8"/>
  <c r="E134" i="8"/>
  <c r="D134" i="8"/>
  <c r="C134" i="8"/>
  <c r="B134" i="8"/>
  <c r="A134" i="8"/>
  <c r="D133" i="8"/>
  <c r="E133" i="8" s="1"/>
  <c r="F129" i="8" s="1"/>
  <c r="C133" i="8"/>
  <c r="B133" i="8"/>
  <c r="A133" i="8"/>
  <c r="E132" i="8"/>
  <c r="D132" i="8"/>
  <c r="C132" i="8"/>
  <c r="B132" i="8"/>
  <c r="A132" i="8"/>
  <c r="D131" i="8"/>
  <c r="E131" i="8" s="1"/>
  <c r="C131" i="8"/>
  <c r="B131" i="8"/>
  <c r="A131" i="8"/>
  <c r="F130" i="8"/>
  <c r="G130" i="8" s="1"/>
  <c r="E130" i="8"/>
  <c r="D130" i="8"/>
  <c r="C130" i="8"/>
  <c r="B130" i="8"/>
  <c r="A130" i="8"/>
  <c r="D129" i="8"/>
  <c r="E129" i="8" s="1"/>
  <c r="C129" i="8"/>
  <c r="B129" i="8"/>
  <c r="A129" i="8"/>
  <c r="D128" i="8"/>
  <c r="C128" i="8"/>
  <c r="B128" i="8"/>
  <c r="A128" i="8"/>
  <c r="F190" i="8" l="1"/>
  <c r="G185" i="8"/>
  <c r="G190" i="8" s="1"/>
  <c r="F162" i="8"/>
  <c r="G157" i="8"/>
  <c r="G162" i="8" s="1"/>
  <c r="F134" i="8"/>
  <c r="G129" i="8"/>
  <c r="G134" i="8" s="1"/>
  <c r="E110" i="8" l="1"/>
  <c r="D110" i="8"/>
  <c r="C110" i="8"/>
  <c r="B110" i="8"/>
  <c r="A110" i="8"/>
  <c r="D109" i="8"/>
  <c r="C109" i="8"/>
  <c r="B109" i="8"/>
  <c r="A109" i="8"/>
  <c r="E108" i="8"/>
  <c r="D108" i="8"/>
  <c r="C108" i="8"/>
  <c r="B108" i="8"/>
  <c r="A108" i="8"/>
  <c r="D107" i="8"/>
  <c r="E107" i="8" s="1"/>
  <c r="F103" i="8" s="1"/>
  <c r="G103" i="8" s="1"/>
  <c r="C107" i="8"/>
  <c r="B107" i="8"/>
  <c r="A107" i="8"/>
  <c r="E106" i="8"/>
  <c r="F102" i="8" s="1"/>
  <c r="G102" i="8" s="1"/>
  <c r="D106" i="8"/>
  <c r="C106" i="8"/>
  <c r="B106" i="8"/>
  <c r="A106" i="8"/>
  <c r="D105" i="8"/>
  <c r="E105" i="8" s="1"/>
  <c r="F101" i="8" s="1"/>
  <c r="C105" i="8"/>
  <c r="B105" i="8"/>
  <c r="A105" i="8"/>
  <c r="F104" i="8"/>
  <c r="G104" i="8" s="1"/>
  <c r="E104" i="8"/>
  <c r="D104" i="8"/>
  <c r="C104" i="8"/>
  <c r="B104" i="8"/>
  <c r="A104" i="8"/>
  <c r="E103" i="8"/>
  <c r="D103" i="8"/>
  <c r="C103" i="8"/>
  <c r="B103" i="8"/>
  <c r="A103" i="8"/>
  <c r="D102" i="8"/>
  <c r="E102" i="8" s="1"/>
  <c r="C102" i="8"/>
  <c r="B102" i="8"/>
  <c r="A102" i="8"/>
  <c r="D101" i="8"/>
  <c r="E101" i="8" s="1"/>
  <c r="C101" i="8"/>
  <c r="B101" i="8"/>
  <c r="A101" i="8"/>
  <c r="D100" i="8"/>
  <c r="C100" i="8"/>
  <c r="B100" i="8"/>
  <c r="A100" i="8"/>
  <c r="D82" i="8"/>
  <c r="C82" i="8"/>
  <c r="B82" i="8"/>
  <c r="A82" i="8"/>
  <c r="D81" i="8"/>
  <c r="E82" i="8" s="1"/>
  <c r="C81" i="8"/>
  <c r="B81" i="8"/>
  <c r="A81" i="8"/>
  <c r="D80" i="8"/>
  <c r="E80" i="8" s="1"/>
  <c r="F76" i="8" s="1"/>
  <c r="G76" i="8" s="1"/>
  <c r="C80" i="8"/>
  <c r="B80" i="8"/>
  <c r="A80" i="8"/>
  <c r="D79" i="8"/>
  <c r="E79" i="8" s="1"/>
  <c r="F75" i="8" s="1"/>
  <c r="G75" i="8" s="1"/>
  <c r="C79" i="8"/>
  <c r="B79" i="8"/>
  <c r="A79" i="8"/>
  <c r="D78" i="8"/>
  <c r="E78" i="8" s="1"/>
  <c r="F74" i="8" s="1"/>
  <c r="G74" i="8" s="1"/>
  <c r="C78" i="8"/>
  <c r="B78" i="8"/>
  <c r="A78" i="8"/>
  <c r="D77" i="8"/>
  <c r="E77" i="8" s="1"/>
  <c r="F73" i="8" s="1"/>
  <c r="C77" i="8"/>
  <c r="B77" i="8"/>
  <c r="A77" i="8"/>
  <c r="D76" i="8"/>
  <c r="E76" i="8" s="1"/>
  <c r="C76" i="8"/>
  <c r="B76" i="8"/>
  <c r="A76" i="8"/>
  <c r="D75" i="8"/>
  <c r="E75" i="8" s="1"/>
  <c r="C75" i="8"/>
  <c r="B75" i="8"/>
  <c r="A75" i="8"/>
  <c r="E74" i="8"/>
  <c r="D74" i="8"/>
  <c r="C74" i="8"/>
  <c r="B74" i="8"/>
  <c r="A74" i="8"/>
  <c r="D73" i="8"/>
  <c r="E73" i="8" s="1"/>
  <c r="C73" i="8"/>
  <c r="B73" i="8"/>
  <c r="A73" i="8"/>
  <c r="D72" i="8"/>
  <c r="C72" i="8"/>
  <c r="B72" i="8"/>
  <c r="A72" i="8"/>
  <c r="D54" i="8"/>
  <c r="C54" i="8"/>
  <c r="B54" i="8"/>
  <c r="A54" i="8"/>
  <c r="D53" i="8"/>
  <c r="E54" i="8" s="1"/>
  <c r="C53" i="8"/>
  <c r="B53" i="8"/>
  <c r="A53" i="8"/>
  <c r="D52" i="8"/>
  <c r="E52" i="8" s="1"/>
  <c r="F48" i="8" s="1"/>
  <c r="G48" i="8" s="1"/>
  <c r="C52" i="8"/>
  <c r="B52" i="8"/>
  <c r="A52" i="8"/>
  <c r="D51" i="8"/>
  <c r="E51" i="8" s="1"/>
  <c r="F47" i="8" s="1"/>
  <c r="G47" i="8" s="1"/>
  <c r="C51" i="8"/>
  <c r="B51" i="8"/>
  <c r="A51" i="8"/>
  <c r="D50" i="8"/>
  <c r="E50" i="8" s="1"/>
  <c r="F46" i="8" s="1"/>
  <c r="G46" i="8" s="1"/>
  <c r="C50" i="8"/>
  <c r="B50" i="8"/>
  <c r="A50" i="8"/>
  <c r="D49" i="8"/>
  <c r="E49" i="8" s="1"/>
  <c r="F45" i="8" s="1"/>
  <c r="C49" i="8"/>
  <c r="B49" i="8"/>
  <c r="A49" i="8"/>
  <c r="D48" i="8"/>
  <c r="E48" i="8" s="1"/>
  <c r="C48" i="8"/>
  <c r="B48" i="8"/>
  <c r="A48" i="8"/>
  <c r="D47" i="8"/>
  <c r="E47" i="8" s="1"/>
  <c r="C47" i="8"/>
  <c r="B47" i="8"/>
  <c r="A47" i="8"/>
  <c r="E46" i="8"/>
  <c r="D46" i="8"/>
  <c r="C46" i="8"/>
  <c r="B46" i="8"/>
  <c r="A46" i="8"/>
  <c r="D45" i="8"/>
  <c r="E45" i="8" s="1"/>
  <c r="C45" i="8"/>
  <c r="B45" i="8"/>
  <c r="A45" i="8"/>
  <c r="D44" i="8"/>
  <c r="C44" i="8"/>
  <c r="B44" i="8"/>
  <c r="A44" i="8"/>
  <c r="D26" i="8"/>
  <c r="C26" i="8"/>
  <c r="B26" i="8"/>
  <c r="A26" i="8"/>
  <c r="D25" i="8"/>
  <c r="E26" i="8" s="1"/>
  <c r="C25" i="8"/>
  <c r="B25" i="8"/>
  <c r="A25" i="8"/>
  <c r="D24" i="8"/>
  <c r="C24" i="8"/>
  <c r="B24" i="8"/>
  <c r="A24" i="8"/>
  <c r="D23" i="8"/>
  <c r="E23" i="8" s="1"/>
  <c r="C23" i="8"/>
  <c r="B23" i="8"/>
  <c r="A23" i="8"/>
  <c r="D22" i="8"/>
  <c r="C22" i="8"/>
  <c r="B22" i="8"/>
  <c r="A22" i="8"/>
  <c r="D21" i="8"/>
  <c r="E21" i="8" s="1"/>
  <c r="C21" i="8"/>
  <c r="B21" i="8"/>
  <c r="A21" i="8"/>
  <c r="D20" i="8"/>
  <c r="C20" i="8"/>
  <c r="B20" i="8"/>
  <c r="A20" i="8"/>
  <c r="D19" i="8"/>
  <c r="E19" i="8" s="1"/>
  <c r="C19" i="8"/>
  <c r="B19" i="8"/>
  <c r="A19" i="8"/>
  <c r="D18" i="8"/>
  <c r="C18" i="8"/>
  <c r="B18" i="8"/>
  <c r="A18" i="8"/>
  <c r="D17" i="8"/>
  <c r="E17" i="8" s="1"/>
  <c r="C17" i="8"/>
  <c r="B17" i="8"/>
  <c r="A17" i="8"/>
  <c r="D16" i="8"/>
  <c r="C16" i="8"/>
  <c r="B16" i="8"/>
  <c r="A16" i="8"/>
  <c r="F106" i="8" l="1"/>
  <c r="G101" i="8"/>
  <c r="G106" i="8" s="1"/>
  <c r="F78" i="8"/>
  <c r="G73" i="8"/>
  <c r="G78" i="8" s="1"/>
  <c r="F50" i="8"/>
  <c r="G45" i="8"/>
  <c r="G50" i="8" s="1"/>
  <c r="E24" i="8"/>
  <c r="F20" i="8" s="1"/>
  <c r="G20" i="8" s="1"/>
  <c r="E22" i="8"/>
  <c r="F18" i="8" s="1"/>
  <c r="G18" i="8" s="1"/>
  <c r="E20" i="8"/>
  <c r="E18" i="8"/>
  <c r="F17" i="8" s="1"/>
  <c r="G17" i="8" l="1"/>
  <c r="F19" i="8"/>
  <c r="G19" i="8" s="1"/>
  <c r="G22" i="8" l="1"/>
  <c r="F22" i="8"/>
</calcChain>
</file>

<file path=xl/sharedStrings.xml><?xml version="1.0" encoding="utf-8"?>
<sst xmlns="http://schemas.openxmlformats.org/spreadsheetml/2006/main" count="1832" uniqueCount="282">
  <si>
    <t>Verapamil</t>
  </si>
  <si>
    <t>Species</t>
  </si>
  <si>
    <t>Positive control</t>
  </si>
  <si>
    <t>Negative control</t>
  </si>
  <si>
    <t>Comment</t>
  </si>
  <si>
    <t>(µM)</t>
  </si>
  <si>
    <t>Methazolamide</t>
  </si>
  <si>
    <t>Mean</t>
  </si>
  <si>
    <t>Test</t>
  </si>
  <si>
    <t xml:space="preserve">Conc. </t>
  </si>
  <si>
    <t xml:space="preserve">Sample </t>
  </si>
  <si>
    <t>Cb/Cp</t>
  </si>
  <si>
    <r>
      <t>K</t>
    </r>
    <r>
      <rPr>
        <b/>
        <vertAlign val="subscript"/>
        <sz val="11"/>
        <color rgb="FF000000"/>
        <rFont val="Times New Roman"/>
        <family val="1"/>
      </rPr>
      <t>RBC/Pl</t>
    </r>
  </si>
  <si>
    <t>Article</t>
  </si>
  <si>
    <t>Type</t>
  </si>
  <si>
    <t xml:space="preserve"> Ratio</t>
  </si>
  <si>
    <t>Replicate-1</t>
  </si>
  <si>
    <t>Replicate-2</t>
  </si>
  <si>
    <r>
      <t>K</t>
    </r>
    <r>
      <rPr>
        <b/>
        <vertAlign val="subscript"/>
        <sz val="11"/>
        <color rgb="FF000000"/>
        <rFont val="Times New Roman"/>
        <family val="1"/>
      </rPr>
      <t>RBC/PL</t>
    </r>
  </si>
  <si>
    <r>
      <t>Mean K</t>
    </r>
    <r>
      <rPr>
        <b/>
        <vertAlign val="subscript"/>
        <sz val="11"/>
        <color rgb="FF000000"/>
        <rFont val="Times New Roman"/>
        <family val="1"/>
      </rPr>
      <t>RBC/Pl</t>
    </r>
  </si>
  <si>
    <t>Replicate-3</t>
  </si>
  <si>
    <t>Replicate-4</t>
  </si>
  <si>
    <t>HB-169702</t>
  </si>
  <si>
    <t xml:space="preserve">Cb/Cp: Blood-to-Plasma ratio </t>
  </si>
  <si>
    <r>
      <rPr>
        <sz val="12"/>
        <color rgb="FF000000"/>
        <rFont val="Calibri"/>
        <family val="2"/>
        <scheme val="minor"/>
      </rPr>
      <t>K</t>
    </r>
    <r>
      <rPr>
        <sz val="8"/>
        <color rgb="FF000000"/>
        <rFont val="Calibri"/>
        <family val="2"/>
        <scheme val="minor"/>
      </rPr>
      <t xml:space="preserve">RBC/PL: </t>
    </r>
    <r>
      <rPr>
        <sz val="12"/>
        <color rgb="FF000000"/>
        <rFont val="Calibri"/>
        <family val="2"/>
        <scheme val="minor"/>
      </rPr>
      <t>Red Blood Cell partitioning coefficient</t>
    </r>
  </si>
  <si>
    <t>Blood to Plasma Ratio Individual Data</t>
  </si>
  <si>
    <t>Blood to Plasma Ratio Summary</t>
  </si>
  <si>
    <t>10 µM</t>
  </si>
  <si>
    <t>5 µM</t>
  </si>
  <si>
    <t>Human</t>
  </si>
  <si>
    <t>EPA</t>
  </si>
  <si>
    <t>CYP2178-R1</t>
  </si>
  <si>
    <t>DTXSID9023889</t>
  </si>
  <si>
    <t>DTXSID9047542</t>
  </si>
  <si>
    <t>DTXSID7021156</t>
  </si>
  <si>
    <t>DTXSID0037522</t>
  </si>
  <si>
    <t>DTXSID7041964</t>
  </si>
  <si>
    <t>DTXSID7024291</t>
  </si>
  <si>
    <t>DTXSID3020625</t>
  </si>
  <si>
    <t>NC</t>
  </si>
  <si>
    <t>NC - Not calculated</t>
  </si>
  <si>
    <t>DTXSID8034324</t>
  </si>
  <si>
    <t>DTXSID9048512</t>
  </si>
  <si>
    <t xml:space="preserve">Compound may be on the RBC side </t>
  </si>
  <si>
    <t>SampleName</t>
  </si>
  <si>
    <t>DataPathName</t>
  </si>
  <si>
    <t>SamplePosition</t>
  </si>
  <si>
    <t>SampleType</t>
  </si>
  <si>
    <t>LevelName</t>
  </si>
  <si>
    <t>AcqTime</t>
  </si>
  <si>
    <t>CompoundName</t>
  </si>
  <si>
    <t>ExpectedConcentration</t>
  </si>
  <si>
    <t>ISTD RetentionTime</t>
  </si>
  <si>
    <t>Transition</t>
  </si>
  <si>
    <t>Accuracy</t>
  </si>
  <si>
    <t>Area</t>
  </si>
  <si>
    <t>Dilution</t>
  </si>
  <si>
    <t>ISTD Area</t>
  </si>
  <si>
    <t>ISTDResponseRatio</t>
  </si>
  <si>
    <t>RetentionTime</t>
  </si>
  <si>
    <t>Conc.</t>
  </si>
  <si>
    <t>ManuallyIntegrated</t>
  </si>
  <si>
    <t>AcqMethodFileName</t>
  </si>
  <si>
    <t xml:space="preserve">Verapamil_Human_Ref Plasma__1_____XP1-A10_Inj EPA_062520_5uM_19  </t>
  </si>
  <si>
    <t>455.304 &gt; 150.097</t>
  </si>
  <si>
    <t>bb</t>
  </si>
  <si>
    <t xml:space="preserve">Verapamil_Human_Ref Plasma__2_____XP1-B10_Inj EPA_062520_5uM_20  </t>
  </si>
  <si>
    <t xml:space="preserve">Verapamil_Human_Ref Plasma__3_____XP1-A6_Inj EPA_062520_5uM_21  </t>
  </si>
  <si>
    <t xml:space="preserve">Verapamil_Human_Ref Plasma__4_____XP1F15_Inj EPA_062520_5uM_22  </t>
  </si>
  <si>
    <t xml:space="preserve">Verapamil_Human_Plasma__1_____XP1-A10_Inj EPA_062520_5uM_14  </t>
  </si>
  <si>
    <t xml:space="preserve">Verapamil_Human_Plasma__2_____XP1-B10_Inj EPA_062520_5uM_15  </t>
  </si>
  <si>
    <t xml:space="preserve">Verapamil_Human_Plasma__3_____XP1-A6_Inj EPA_062520_5uM_16  </t>
  </si>
  <si>
    <t xml:space="preserve">Verapamil_Human_Plasma__4_____XP1F15_Inj EPA_062520_5uM_17  </t>
  </si>
  <si>
    <t xml:space="preserve">BLANK_Human___1_____X_Inj EPA_062520_5uM_2  </t>
  </si>
  <si>
    <t>MM</t>
  </si>
  <si>
    <t xml:space="preserve">BLANK_Human___2_____X_Inj EPA_062520_5uM_3  </t>
  </si>
  <si>
    <t>Blanked</t>
  </si>
  <si>
    <t>Cb/Cp Ratio</t>
  </si>
  <si>
    <t>Kp, Partition ratio</t>
  </si>
  <si>
    <t>average</t>
  </si>
  <si>
    <t>HCT</t>
  </si>
  <si>
    <t>Human Data :</t>
  </si>
  <si>
    <t xml:space="preserve">Methazolamide_Human_Ref Plasma__1_____XP1-A10_Inj EPA_062520_5uM_30  </t>
  </si>
  <si>
    <t>237.186 &gt; 195.157</t>
  </si>
  <si>
    <t xml:space="preserve">Methazolamide_Human_Ref Plasma__2_____XP1-B10_Inj EPA_062520_5uM_31  </t>
  </si>
  <si>
    <t xml:space="preserve">Methazolamide_Human_Ref Plasma__3_____XP1-A6_Inj EPA_062520_5uM_32  </t>
  </si>
  <si>
    <t xml:space="preserve">Methazolamide_Human_Ref Plasma__4_____XP1F15_Inj EPA_062520_5uM_33  </t>
  </si>
  <si>
    <t xml:space="preserve">Methazolamide_Human_Plasma__1_____XP1-A10_Inj EPA_062520_5uM_25  </t>
  </si>
  <si>
    <t xml:space="preserve">Methazolamide_Human_Plasma__2_____XP1-B10_Inj EPA_062520_5uM_26  </t>
  </si>
  <si>
    <t xml:space="preserve">Methazolamide_Human_Plasma__3_____XP1-A6_Inj EPA_062520_5uM_27  </t>
  </si>
  <si>
    <t xml:space="preserve">Methazolamide_Human_Plasma__4_____XP1F15_Inj EPA_062520_5uM_28  </t>
  </si>
  <si>
    <t xml:space="preserve">DTXSID8034324_Human_Ref Plasma__1_____XP1-A10_Inj EPA_062520_5uM_41  </t>
  </si>
  <si>
    <t>299.148 &gt; 129.031</t>
  </si>
  <si>
    <t xml:space="preserve">DTXSID8034324_Human_Ref Plasma__2_____XP1-B10_Inj EPA_062520_5uM_42  </t>
  </si>
  <si>
    <t xml:space="preserve">DTXSID8034324_Human_Ref Plasma__3_____XP1-A6_Inj EPA_062520_5uM_43  </t>
  </si>
  <si>
    <t xml:space="preserve">DTXSID8034324_Human_Ref Plasma__4_____XP1F15_Inj EPA_062520_5uM_44  </t>
  </si>
  <si>
    <t xml:space="preserve">DTXSID8034324_Human_Plasma__1_____XP1-A10_Inj EPA_062520_5uM_36  </t>
  </si>
  <si>
    <t xml:space="preserve">DTXSID8034324_Human_Plasma__2_____XP1-B10_Inj EPA_062520_5uM_37  </t>
  </si>
  <si>
    <t xml:space="preserve">DTXSID8034324_Human_Plasma__3_____XP1-A6_Inj EPA_062520_5uM_38  </t>
  </si>
  <si>
    <t xml:space="preserve">DTXSID8034324_Human_Plasma__4_____XP1F15_Inj EPA_062520_5uM_39  </t>
  </si>
  <si>
    <t xml:space="preserve">DTXSID9023889_Human_Ref Plasma__1_____XP1-A10_Inj EPA_062520_5uM_63  </t>
  </si>
  <si>
    <t>373.069 &gt; 299.013</t>
  </si>
  <si>
    <t xml:space="preserve">DTXSID9023889_Human_Ref Plasma__2_____XP1-B10_Inj EPA_062520_5uM_64  </t>
  </si>
  <si>
    <t xml:space="preserve">DTXSID9023889_Human_Ref Plasma__3_____XP1-A6_Inj EPA_062520_5uM_65  </t>
  </si>
  <si>
    <t xml:space="preserve">DTXSID9023889_Human_Ref Plasma__4_____XP1F15_Inj EPA_062520_5uM_66  </t>
  </si>
  <si>
    <t xml:space="preserve">DTXSID9023889_Human_Plasma__1_____XP1-A10_Inj EPA_062520_5uM_58  </t>
  </si>
  <si>
    <t xml:space="preserve">DTXSID9023889_Human_Plasma__2_____XP1-B10_Inj EPA_062520_5uM_59  </t>
  </si>
  <si>
    <t xml:space="preserve">DTXSID9023889_Human_Plasma__3_____XP1-A6_Inj EPA_062520_5uM_60  </t>
  </si>
  <si>
    <t xml:space="preserve">DTXSID9023889_Human_Plasma__4_____XP1F15_Inj EPA_062520_5uM_61  </t>
  </si>
  <si>
    <t xml:space="preserve">DTXSID9047542_Human_Ref Plasma__1_____XP1-A10_Inj EPA_062520_5uM_96  </t>
  </si>
  <si>
    <t>368.03 &gt; 144.95</t>
  </si>
  <si>
    <t xml:space="preserve">DTXSID9047542_Human_Ref Plasma__2_____XP1-B10_Inj EPA_062520_5uM_97  </t>
  </si>
  <si>
    <t xml:space="preserve">DTXSID9047542_Human_Ref Plasma__3_____XP1-A6_Inj EPA_062520_5uM_98  </t>
  </si>
  <si>
    <t xml:space="preserve">DTXSID9047542_Human_Ref Plasma__4_____XP1F15_Inj EPA_062520_5uM_99  </t>
  </si>
  <si>
    <t xml:space="preserve">DTXSID9047542_Human_Plasma__1_____XP1-A10_Inj EPA_062520_5uM_91  </t>
  </si>
  <si>
    <t xml:space="preserve">DTXSID9047542_Human_Plasma__2_____XP1-B10_Inj EPA_062520_5uM_92  </t>
  </si>
  <si>
    <t xml:space="preserve">DTXSID9047542_Human_Plasma__3_____XP1-A6_Inj EPA_062520_5uM_93  </t>
  </si>
  <si>
    <t xml:space="preserve">DTXSID9047542_Human_Plasma__4_____XP1F15_Inj EPA_062520_5uM_94  </t>
  </si>
  <si>
    <t xml:space="preserve">BLANK_Human___1_____X_Inj EPA_062520_5uM_6  </t>
  </si>
  <si>
    <t xml:space="preserve">BLANK_Human___2_____X_Inj EPA_062520_5uM_7  </t>
  </si>
  <si>
    <t xml:space="preserve">DTXSID7021156_Human_Ref Plasma__1_____XP1-A10_Inj EPA_062520_5uM_107  </t>
  </si>
  <si>
    <t>300.039 &gt; 126.905</t>
  </si>
  <si>
    <t xml:space="preserve">DTXSID7021156_Human_Ref Plasma__2_____XP1-B10_Inj EPA_062520_5uM_108  </t>
  </si>
  <si>
    <t xml:space="preserve">DTXSID7021156_Human_Ref Plasma__3_____XP1-A6_Inj EPA_062520_5uM_109  </t>
  </si>
  <si>
    <t xml:space="preserve">DTXSID7021156_Human_Ref Plasma__4_____XP1F15_Inj EPA_062520_5uM_110  </t>
  </si>
  <si>
    <t xml:space="preserve">DTXSID7021156_Human_Plasma__1_____XP1-A10_Inj EPA_062520_5uM_102  </t>
  </si>
  <si>
    <t xml:space="preserve">DTXSID7021156_Human_Plasma__2_____XP1-B10_Inj EPA_062520_5uM_103  </t>
  </si>
  <si>
    <t xml:space="preserve">DTXSID7021156_Human_Plasma__3_____XP1-A6_Inj EPA_062520_5uM_104  </t>
  </si>
  <si>
    <t xml:space="preserve">DTXSID7021156_Human_Plasma__4_____XP1F15_Inj EPA_062520_5uM_105  </t>
  </si>
  <si>
    <t xml:space="preserve">DTXSID5037028_Human_Ref Plasma__1_____XP1-A10_Inj EPA_062520_5uM_129  </t>
  </si>
  <si>
    <t>DTXSID5037028</t>
  </si>
  <si>
    <t>285.281 &gt; 59.897</t>
  </si>
  <si>
    <t xml:space="preserve">DTXSID5037028_Human_Ref Plasma__2_____XP1-B10_Inj EPA_062520_5uM_130  </t>
  </si>
  <si>
    <t xml:space="preserve">DTXSID5037028_Human_Ref Plasma__3_____XP1-A6_Inj EPA_062520_5uM_131  </t>
  </si>
  <si>
    <t xml:space="preserve">DTXSID5037028_Human_Ref Plasma__4_____XP1F15_Inj EPA_062520_5uM_132  </t>
  </si>
  <si>
    <t xml:space="preserve">DTXSID5037028_Human_Plasma__1_____XP1-A10_Inj EPA_062520_5uM_124  </t>
  </si>
  <si>
    <t xml:space="preserve">DTXSID5037028_Human_Plasma__2_____XP1-B10_Inj EPA_062520_5uM_125  </t>
  </si>
  <si>
    <t xml:space="preserve">DTXSID5037028_Human_Plasma__3_____XP1-A6_Inj EPA_062520_5uM_126  </t>
  </si>
  <si>
    <t xml:space="preserve">DTXSID5037028_Human_Plasma__4_____XP1F15_Inj EPA_062520_5uM_127  </t>
  </si>
  <si>
    <t xml:space="preserve">DTXSID0037522_Human_Ref Plasma__1_____XP1-A10_Inj EPA_062520_5uM_151  </t>
  </si>
  <si>
    <t>393.941 &gt; 187.053</t>
  </si>
  <si>
    <t xml:space="preserve">DTXSID0037522_Human_Ref Plasma__2_____XP1-B10_Inj EPA_062520_5uM_152  </t>
  </si>
  <si>
    <t xml:space="preserve">DTXSID0037522_Human_Ref Plasma__3_____XP1-A6_Inj EPA_062520_5uM_153  </t>
  </si>
  <si>
    <t xml:space="preserve">DTXSID0037522_Human_Ref Plasma__4_____XP1F15_Inj EPA_062520_5uM_154  </t>
  </si>
  <si>
    <t xml:space="preserve">DTXSID0037522_Human_Plasma__1_____XP1-A10_Inj EPA_062520_5uM_146  </t>
  </si>
  <si>
    <t xml:space="preserve">DTXSID0037522_Human_Plasma__2_____XP1-B10_Inj EPA_062520_5uM_147  </t>
  </si>
  <si>
    <t xml:space="preserve">DTXSID0037522_Human_Plasma__3_____XP1-A6_Inj EPA_062520_5uM_148  </t>
  </si>
  <si>
    <t xml:space="preserve">DTXSID0037522_Human_Plasma__4_____XP1F15_Inj EPA_062520_5uM_149  </t>
  </si>
  <si>
    <t>BLANK_Human___1_____X_Inj EPA_062520_5uM_10</t>
  </si>
  <si>
    <t>BLANK_Human___2_____X_Inj EPA_062520_5uM_11</t>
  </si>
  <si>
    <t xml:space="preserve">DTXSID7041964_Human_Ref Plasma__1_____XP1-A10_Inj EPA_062520_5uM_162  </t>
  </si>
  <si>
    <t>292.999 &gt; 124.9</t>
  </si>
  <si>
    <t xml:space="preserve">DTXSID7041964_Human_Ref Plasma__2_____XP1-B10_Inj EPA_062520_5uM_163  </t>
  </si>
  <si>
    <t xml:space="preserve">DTXSID7041964_Human_Ref Plasma__3_____XP1-A6_Inj EPA_062520_5uM_164  </t>
  </si>
  <si>
    <t xml:space="preserve">DTXSID7041964_Human_Ref Plasma__4_____XP1F15_Inj EPA_062520_5uM_165  </t>
  </si>
  <si>
    <t xml:space="preserve">DTXSID7041964_Human_Plasma__1_____XP1-A10_Inj EPA_062520_5uM_157  </t>
  </si>
  <si>
    <t xml:space="preserve">DTXSID7041964_Human_Plasma__2_____XP1-B10_Inj EPA_062520_5uM_158  </t>
  </si>
  <si>
    <t xml:space="preserve">DTXSID7041964_Human_Plasma__3_____XP1-A6_Inj EPA_062520_5uM_159  </t>
  </si>
  <si>
    <t xml:space="preserve">DTXSID7041964_Human_Plasma__4_____XP1F15_Inj EPA_062520_5uM_160  </t>
  </si>
  <si>
    <t xml:space="preserve">DTXSID7024291_Human_Ref Plasma__1_____XP1-A10_Inj EPA_062520_5uM_173  </t>
  </si>
  <si>
    <t>299.023 &gt; 96.815</t>
  </si>
  <si>
    <t xml:space="preserve">DTXSID7024291_Human_Ref Plasma__2_____XP1-B10_Inj EPA_062520_5uM_174  </t>
  </si>
  <si>
    <t xml:space="preserve">DTXSID7024291_Human_Ref Plasma__3_____XP1-A6_Inj EPA_062520_5uM_175  </t>
  </si>
  <si>
    <t xml:space="preserve">DTXSID7024291_Human_Ref Plasma__4_____XP1F15_Inj EPA_062520_5uM_176  </t>
  </si>
  <si>
    <t xml:space="preserve">DTXSID7024291_Human_Plasma__1_____XP1-A10_Inj EPA_062520_5uM_168  </t>
  </si>
  <si>
    <t xml:space="preserve">DTXSID7024291_Human_Plasma__2_____XP1-B10_Inj EPA_062520_5uM_169  </t>
  </si>
  <si>
    <t xml:space="preserve">DTXSID7024291_Human_Plasma__3_____XP1-A6_Inj EPA_062520_5uM_170  </t>
  </si>
  <si>
    <t xml:space="preserve">DTXSID7024291_Human_Plasma__4_____XP1F15_Inj EPA_062520_5uM_171  </t>
  </si>
  <si>
    <t xml:space="preserve">DTXSID3020625_Human_Ref Plasma__1_____XP1-A10_Inj EPA_062520_5uM_195  </t>
  </si>
  <si>
    <t>373.21 &gt; 305.165</t>
  </si>
  <si>
    <t xml:space="preserve">DTXSID3020625_Human_Ref Plasma__2_____XP1-B10_Inj EPA_062520_5uM_196  </t>
  </si>
  <si>
    <t xml:space="preserve">DTXSID3020625_Human_Ref Plasma__3_____XP1-A6_Inj EPA_062520_5uM_197  </t>
  </si>
  <si>
    <t xml:space="preserve">DTXSID3020625_Human_Ref Plasma__4_____XP1F15_Inj EPA_062520_5uM_198  </t>
  </si>
  <si>
    <t xml:space="preserve">DTXSID3020625_Human_Plasma__1_____XP1-A10_Inj EPA_062520_5uM_190  </t>
  </si>
  <si>
    <t xml:space="preserve">DTXSID3020625_Human_Plasma__2_____XP1-B10_Inj EPA_062520_5uM_191  </t>
  </si>
  <si>
    <t xml:space="preserve">DTXSID3020625_Human_Plasma__3_____XP1-A6_Inj EPA_062520_5uM_192  </t>
  </si>
  <si>
    <t xml:space="preserve">DTXSID3020625_Human_Plasma__4_____XP1F15_Inj EPA_062520_5uM_193  </t>
  </si>
  <si>
    <t xml:space="preserve">DTXSID9048512_Human_Ref Plasma__1_____XP1-A10_Inj EPA_062520_5uM_206  </t>
  </si>
  <si>
    <t>481.273 &gt; 264.063</t>
  </si>
  <si>
    <t xml:space="preserve">DTXSID9048512_Human_Ref Plasma__2_____XP1-B10_Inj EPA_062520_5uM_207  </t>
  </si>
  <si>
    <t xml:space="preserve">DTXSID9048512_Human_Ref Plasma__3_____XP1-A6_Inj EPA_062520_5uM_208  </t>
  </si>
  <si>
    <t xml:space="preserve">DTXSID9048512_Human_Ref Plasma__4_____XP1F15_Inj EPA_062520_5uM_209  </t>
  </si>
  <si>
    <t xml:space="preserve">DTXSID9048512_Human_Plasma__1_____XP1-A10_Inj EPA_062520_5uM_201  </t>
  </si>
  <si>
    <t xml:space="preserve">DTXSID9048512_Human_Plasma__2_____XP1-B10_Inj EPA_062520_5uM_202  </t>
  </si>
  <si>
    <t xml:space="preserve">DTXSID9048512_Human_Plasma__3_____XP1-A6_Inj EPA_062520_5uM_203  </t>
  </si>
  <si>
    <t xml:space="preserve">DTXSID9048512_Human_Plasma__4_____XP1F15_Inj EPA_062520_5uM_204  </t>
  </si>
  <si>
    <t xml:space="preserve">Verapamil_Human_Ref Plasma__1_____XP1-A10_Inj EPA_062520_10uM_19  </t>
  </si>
  <si>
    <t xml:space="preserve">Verapamil_Human_Ref Plasma__2_____XP1-B10_Inj EPA_062520_10uM_20  </t>
  </si>
  <si>
    <t xml:space="preserve">Verapamil_Human_Ref Plasma__3_____XP1-A6_Inj EPA_062520_10uM_21  </t>
  </si>
  <si>
    <t xml:space="preserve">Verapamil_Human_Ref Plasma__4_____XP1F15_Inj EPA_062520_10uM_22  </t>
  </si>
  <si>
    <t xml:space="preserve">Verapamil_Human_Plasma__1_____XP1-A10_Inj EPA_062520_10uM_14  </t>
  </si>
  <si>
    <t xml:space="preserve">Verapamil_Human_Plasma__2_____XP1-B10_Inj EPA_062520_10uM_15  </t>
  </si>
  <si>
    <t xml:space="preserve">Verapamil_Human_Plasma__3_____XP1-A6_Inj EPA_062520_10uM_16  </t>
  </si>
  <si>
    <t xml:space="preserve">Verapamil_Human_Plasma__4_____XP1F15_Inj EPA_062520_10uM_17  </t>
  </si>
  <si>
    <t xml:space="preserve">Methazolamide_Human_Ref Plasma__1_____XP1-A10_Inj EPA_062520_10uM_30  </t>
  </si>
  <si>
    <t xml:space="preserve">Methazolamide_Human_Ref Plasma__2_____XP1-B10_Inj EPA_062520_10uM_31  </t>
  </si>
  <si>
    <t xml:space="preserve">Methazolamide_Human_Ref Plasma__3_____XP1-A6_Inj EPA_062520_10uM_32  </t>
  </si>
  <si>
    <t xml:space="preserve">Methazolamide_Human_Ref Plasma__4_____XP1F15_Inj EPA_062520_10uM_33  </t>
  </si>
  <si>
    <t xml:space="preserve">Methazolamide_Human_Plasma__1_____XP1-A10_Inj EPA_062520_10uM_25  </t>
  </si>
  <si>
    <t xml:space="preserve">Methazolamide_Human_Plasma__2_____XP1-B10_Inj EPA_062520_10uM_26  </t>
  </si>
  <si>
    <t xml:space="preserve">Methazolamide_Human_Plasma__3_____XP1-A6_Inj EPA_062520_10uM_27  </t>
  </si>
  <si>
    <t xml:space="preserve">Methazolamide_Human_Plasma__4_____XP1F15_Inj EPA_062520_10uM_28  </t>
  </si>
  <si>
    <t xml:space="preserve">DTXSID8034324_Human_Ref Plasma__1_____XP1-A10_Inj EPA_062520_10uM_41  </t>
  </si>
  <si>
    <t xml:space="preserve">DTXSID8034324_Human_Ref Plasma__2_____XP1-B10_Inj EPA_062520_10uM_42  </t>
  </si>
  <si>
    <t xml:space="preserve">DTXSID8034324_Human_Ref Plasma__3_____XP1-A6_Inj EPA_062520_10uM_43  </t>
  </si>
  <si>
    <t xml:space="preserve">DTXSID8034324_Human_Ref Plasma__4_____XP1F15_Inj EPA_062520_10uM_44  </t>
  </si>
  <si>
    <t xml:space="preserve">DTXSID8034324_Human_Plasma__1_____XP1-A10_Inj EPA_062520_10uM_36  </t>
  </si>
  <si>
    <t xml:space="preserve">DTXSID8034324_Human_Plasma__2_____XP1-B10_Inj EPA_062520_10uM_37  </t>
  </si>
  <si>
    <t xml:space="preserve">DTXSID8034324_Human_Plasma__3_____XP1-A6_Inj EPA_062520_10uM_38  </t>
  </si>
  <si>
    <t xml:space="preserve">DTXSID8034324_Human_Plasma__4_____XP1F15_Inj EPA_062520_10uM_39  </t>
  </si>
  <si>
    <t xml:space="preserve">DTXSID9023889_Human_Ref Plasma__1_____XP1-A10_Inj EPA_062520_10uM_63  </t>
  </si>
  <si>
    <t xml:space="preserve">DTXSID9023889_Human_Ref Plasma__2_____XP1-B10_Inj EPA_062520_10uM_64  </t>
  </si>
  <si>
    <t xml:space="preserve">DTXSID9023889_Human_Ref Plasma__3_____XP1-A6_Inj EPA_062520_10uM_65  </t>
  </si>
  <si>
    <t xml:space="preserve">DTXSID9023889_Human_Ref Plasma__4_____XP1F15_Inj EPA_062520_10uM_66  </t>
  </si>
  <si>
    <t xml:space="preserve">DTXSID9023889_Human_Plasma__1_____XP1-A10_Inj EPA_062520_10uM_58  </t>
  </si>
  <si>
    <t xml:space="preserve">DTXSID9023889_Human_Plasma__2_____XP1-B10_Inj EPA_062520_10uM_59  </t>
  </si>
  <si>
    <t xml:space="preserve">DTXSID9023889_Human_Plasma__3_____XP1-A6_Inj EPA_062520_10uM_60  </t>
  </si>
  <si>
    <t xml:space="preserve">DTXSID9023889_Human_Plasma__4_____XP1F15_Inj EPA_062520_10uM_61  </t>
  </si>
  <si>
    <t xml:space="preserve">DTXSID9047542_Human_Ref Plasma__1_____XP1-A10_Inj EPA_062520_10uM_96  </t>
  </si>
  <si>
    <t xml:space="preserve">DTXSID9047542_Human_Ref Plasma__2_____XP1-B10_Inj EPA_062520_10uM_97  </t>
  </si>
  <si>
    <t xml:space="preserve">DTXSID9047542_Human_Ref Plasma__3_____XP1-A6_Inj EPA_062520_10uM_98  </t>
  </si>
  <si>
    <t xml:space="preserve">DTXSID9047542_Human_Ref Plasma__4_____XP1F15_Inj EPA_062520_10uM_99  </t>
  </si>
  <si>
    <t xml:space="preserve">DTXSID9047542_Human_Plasma__1_____XP1-A10_Inj EPA_062520_10uM_91  </t>
  </si>
  <si>
    <t xml:space="preserve">DTXSID9047542_Human_Plasma__2_____XP1-B10_Inj EPA_062520_10uM_92  </t>
  </si>
  <si>
    <t xml:space="preserve">DTXSID9047542_Human_Plasma__3_____XP1-A6_Inj EPA_062520_10uM_93  </t>
  </si>
  <si>
    <t xml:space="preserve">DTXSID9047542_Human_Plasma__4_____XP1F15_Inj EPA_062520_10uM_94  </t>
  </si>
  <si>
    <t xml:space="preserve">DTXSID7021156_Human_Ref Plasma__1_____XP1-A10_Inj EPA_062520_10uM_107  </t>
  </si>
  <si>
    <t xml:space="preserve">DTXSID7021156_Human_Ref Plasma__2_____XP1-B10_Inj EPA_062520_10uM_108  </t>
  </si>
  <si>
    <t xml:space="preserve">DTXSID7021156_Human_Ref Plasma__3_____XP1-A6_Inj EPA_062520_10uM_109  </t>
  </si>
  <si>
    <t xml:space="preserve">DTXSID7021156_Human_Ref Plasma__4_____XP1F15_Inj EPA_062520_10uM_110  </t>
  </si>
  <si>
    <t xml:space="preserve">DTXSID7021156_Human_Plasma__1_____XP1-A10_Inj EPA_062520_10uM_102  </t>
  </si>
  <si>
    <t xml:space="preserve">DTXSID7021156_Human_Plasma__2_____XP1-B10_Inj EPA_062520_10uM_103  </t>
  </si>
  <si>
    <t xml:space="preserve">DTXSID7021156_Human_Plasma__3_____XP1-A6_Inj EPA_062520_10uM_104  </t>
  </si>
  <si>
    <t xml:space="preserve">DTXSID7021156_Human_Plasma__4_____XP1F15_Inj EPA_062520_10uM_105  </t>
  </si>
  <si>
    <t xml:space="preserve">DTXSID5037028_Human_Ref Plasma__1_____XP1-A10_Inj EPA_062520_10uM_129  </t>
  </si>
  <si>
    <t xml:space="preserve">DTXSID5037028_Human_Ref Plasma__2_____XP1-B10_Inj EPA_062520_10uM_130  </t>
  </si>
  <si>
    <t xml:space="preserve">DTXSID5037028_Human_Ref Plasma__3_____XP1-A6_Inj EPA_062520_10uM_131  </t>
  </si>
  <si>
    <t xml:space="preserve">DTXSID5037028_Human_Ref Plasma__4_____XP1F15_Inj EPA_062520_10uM_132  </t>
  </si>
  <si>
    <t xml:space="preserve">DTXSID5037028_Human_Plasma__1_____XP1-A10_Inj EPA_062520_10uM_124  </t>
  </si>
  <si>
    <t xml:space="preserve">DTXSID5037028_Human_Plasma__2_____XP1-B10_Inj EPA_062520_10uM_125  </t>
  </si>
  <si>
    <t xml:space="preserve">DTXSID5037028_Human_Plasma__3_____XP1-A6_Inj EPA_062520_10uM_126  </t>
  </si>
  <si>
    <t xml:space="preserve">DTXSID5037028_Human_Plasma__4_____XP1F15_Inj EPA_062520_10uM_127  </t>
  </si>
  <si>
    <t xml:space="preserve">DTXSID0037522_Human_Ref Plasma__1_____XP1-A10_Inj EPA_062520_10uM_151  </t>
  </si>
  <si>
    <t xml:space="preserve">DTXSID0037522_Human_Ref Plasma__2_____XP1-B10_Inj EPA_062520_10uM_152  </t>
  </si>
  <si>
    <t xml:space="preserve">DTXSID0037522_Human_Ref Plasma__3_____XP1-A6_Inj EPA_062520_10uM_153  </t>
  </si>
  <si>
    <t xml:space="preserve">DTXSID0037522_Human_Ref Plasma__4_____XP1F15_Inj EPA_062520_10uM_154  </t>
  </si>
  <si>
    <t xml:space="preserve">DTXSID0037522_Human_Plasma__1_____XP1-A10_Inj EPA_062520_10uM_146  </t>
  </si>
  <si>
    <t xml:space="preserve">DTXSID0037522_Human_Plasma__2_____XP1-B10_Inj EPA_062520_10uM_147  </t>
  </si>
  <si>
    <t xml:space="preserve">DTXSID0037522_Human_Plasma__3_____XP1-A6_Inj EPA_062520_10uM_148  </t>
  </si>
  <si>
    <t xml:space="preserve">DTXSID0037522_Human_Plasma__4_____XP1F15_Inj EPA_062520_10uM_149  </t>
  </si>
  <si>
    <t xml:space="preserve">DTXSID7041964_Human_Ref Plasma__1_____XP1-A10_Inj EPA_062520_10uM_162  </t>
  </si>
  <si>
    <t xml:space="preserve">DTXSID7041964_Human_Ref Plasma__2_____XP1-B10_Inj EPA_062520_10uM_163  </t>
  </si>
  <si>
    <t xml:space="preserve">DTXSID7041964_Human_Ref Plasma__3_____XP1-A6_Inj EPA_062520_10uM_164  </t>
  </si>
  <si>
    <t xml:space="preserve">DTXSID7041964_Human_Ref Plasma__4_____XP1F15_Inj EPA_062520_10uM_165  </t>
  </si>
  <si>
    <t xml:space="preserve">DTXSID7041964_Human_Plasma__1_____XP1-A10_Inj EPA_062520_10uM_157  </t>
  </si>
  <si>
    <t xml:space="preserve">DTXSID7041964_Human_Plasma__2_____XP1-B10_Inj EPA_062520_10uM_158  </t>
  </si>
  <si>
    <t xml:space="preserve">DTXSID7041964_Human_Plasma__3_____XP1-A6_Inj EPA_062520_10uM_159  </t>
  </si>
  <si>
    <t xml:space="preserve">DTXSID7041964_Human_Plasma__4_____XP1F15_Inj EPA_062520_10uM_160  </t>
  </si>
  <si>
    <t xml:space="preserve">DTXSID7024291_Human_Ref Plasma__1_____XP1-A10_Inj EPA_062520_10uM_173  </t>
  </si>
  <si>
    <t xml:space="preserve">DTXSID7024291_Human_Ref Plasma__2_____XP1-B10_Inj EPA_062520_10uM_174  </t>
  </si>
  <si>
    <t xml:space="preserve">DTXSID7024291_Human_Ref Plasma__3_____XP1-A6_Inj EPA_062520_10uM_175  </t>
  </si>
  <si>
    <t xml:space="preserve">DTXSID7024291_Human_Ref Plasma__4_____XP1F15_Inj EPA_062520_10uM_176  </t>
  </si>
  <si>
    <t xml:space="preserve">DTXSID7024291_Human_Plasma__1_____XP1-A10_Inj EPA_062520_10uM_168  </t>
  </si>
  <si>
    <t xml:space="preserve">DTXSID7024291_Human_Plasma__2_____XP1-B10_Inj EPA_062520_10uM_169  </t>
  </si>
  <si>
    <t xml:space="preserve">DTXSID7024291_Human_Plasma__3_____XP1-A6_Inj EPA_062520_10uM_170  </t>
  </si>
  <si>
    <t xml:space="preserve">DTXSID7024291_Human_Plasma__4_____XP1F15_Inj EPA_062520_10uM_171  </t>
  </si>
  <si>
    <t xml:space="preserve">DTXSID3020625_Human_Ref Plasma__1_____XP1-A10_Inj EPA_062520_10uM_195  </t>
  </si>
  <si>
    <t xml:space="preserve">DTXSID3020625_Human_Ref Plasma__2_____XP1-B10_Inj EPA_062520_10uM_196  </t>
  </si>
  <si>
    <t xml:space="preserve">DTXSID3020625_Human_Ref Plasma__3_____XP1-A6_Inj EPA_062520_10uM_197  </t>
  </si>
  <si>
    <t xml:space="preserve">DTXSID3020625_Human_Ref Plasma__4_____XP1F15_Inj EPA_062520_10uM_198  </t>
  </si>
  <si>
    <t xml:space="preserve">DTXSID3020625_Human_Plasma__1_____XP1-A10_Inj EPA_062520_10uM_190  </t>
  </si>
  <si>
    <t xml:space="preserve">DTXSID3020625_Human_Plasma__2_____XP1-B10_Inj EPA_062520_10uM_191  </t>
  </si>
  <si>
    <t xml:space="preserve">DTXSID3020625_Human_Plasma__3_____XP1-A6_Inj EPA_062520_10uM_192  </t>
  </si>
  <si>
    <t xml:space="preserve">DTXSID3020625_Human_Plasma__4_____XP1F15_Inj EPA_062520_10uM_193  </t>
  </si>
  <si>
    <t xml:space="preserve">DTXSID9048512_Human_Ref Plasma__1_____XP1-A10_Inj EPA_062520_10uM_206  </t>
  </si>
  <si>
    <t xml:space="preserve">DTXSID9048512_Human_Ref Plasma__2_____XP1-B10_Inj EPA_062520_10uM_207  </t>
  </si>
  <si>
    <t xml:space="preserve">DTXSID9048512_Human_Ref Plasma__3_____XP1-A6_Inj EPA_062520_10uM_208  </t>
  </si>
  <si>
    <t xml:space="preserve">DTXSID9048512_Human_Ref Plasma__4_____XP1F15_Inj EPA_062520_10uM_209  </t>
  </si>
  <si>
    <t xml:space="preserve">DTXSID9048512_Human_Plasma__1_____XP1-A10_Inj EPA_062520_10uM_201  </t>
  </si>
  <si>
    <t xml:space="preserve">DTXSID9048512_Human_Plasma__2_____XP1-B10_Inj EPA_062520_10uM_202  </t>
  </si>
  <si>
    <t xml:space="preserve">DTXSID9048512_Human_Plasma__3_____XP1-A6_Inj EPA_062520_10uM_203  </t>
  </si>
  <si>
    <t xml:space="preserve">DTXSID9048512_Human_Plasma__4_____XP1F15_Inj EPA_062520_10uM_204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</si>
</sst>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(* #,##0.00_);_(* \(#,##0.00\);_(* &quot;-&quot;??_);_(@_)"/>
    <numFmt numFmtId="164" formatCode="[$-409]d\-mmm\-yy;@"/>
    <numFmt numFmtId="165" formatCode="_(* #,##0_);_(* \(#,##0\);_(* &quot;-&quot;??_);_(@_)"/>
    <numFmt numFmtId="166" formatCode="_(* #,##0.000_);_(* \(#,##0.000\);_(* &quot;-&quot;??_);_(@_)"/>
    <numFmt numFmtId="167" formatCode="_(* #,##0.00000_);_(* \(#,##0.00000\);_(* &quot;-&quot;??_);_(@_)"/>
    <numFmt numFmtId="168" formatCode="0.000"/>
  </numFmts>
  <fonts count="66" x14ac:knownFonts="1">
    <font>
      <sz val="10"/>
      <color rgb="FF00000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b/>
      <sz val="12"/>
      <color rgb="FF000000"/>
      <name val="Arial"/>
      <family val="2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vertAlign val="subscript"/>
      <sz val="11"/>
      <color rgb="FF000000"/>
      <name val="Times New Roman"/>
      <family val="1"/>
    </font>
    <font>
      <b/>
      <sz val="11"/>
      <color theme="1"/>
      <name val="Calibri"/>
      <family val="2"/>
      <scheme val="minor"/>
    </font>
    <font>
      <b/>
      <sz val="12"/>
      <name val="Arial"/>
      <family val="2"/>
    </font>
    <font>
      <sz val="8"/>
      <name val="Arial"/>
      <family val="2"/>
    </font>
    <font>
      <b/>
      <sz val="12"/>
      <name val="Times"/>
      <family val="1"/>
    </font>
    <font>
      <sz val="10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  <font>
      <sz val="10"/>
      <color theme="1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1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62"/>
      <name val="Calibri"/>
      <family val="2"/>
    </font>
    <font>
      <b/>
      <sz val="15"/>
      <color indexed="56"/>
      <name val="Calibri"/>
      <family val="2"/>
    </font>
    <font>
      <b/>
      <sz val="13"/>
      <color indexed="62"/>
      <name val="Calibri"/>
      <family val="2"/>
    </font>
    <font>
      <b/>
      <sz val="13"/>
      <color indexed="56"/>
      <name val="Calibri"/>
      <family val="2"/>
    </font>
    <font>
      <b/>
      <sz val="11"/>
      <color indexed="62"/>
      <name val="Calibri"/>
      <family val="2"/>
    </font>
    <font>
      <b/>
      <sz val="11"/>
      <color indexed="56"/>
      <name val="Calibri"/>
      <family val="2"/>
    </font>
    <font>
      <u/>
      <sz val="10"/>
      <color theme="10"/>
      <name val="Arial"/>
      <family val="2"/>
    </font>
    <font>
      <sz val="11"/>
      <color indexed="62"/>
      <name val="Calibri"/>
      <family val="2"/>
    </font>
    <font>
      <sz val="11"/>
      <color indexed="10"/>
      <name val="Calibri"/>
      <family val="2"/>
    </font>
    <font>
      <sz val="11"/>
      <color indexed="52"/>
      <name val="Calibri"/>
      <family val="2"/>
    </font>
    <font>
      <sz val="11"/>
      <color indexed="19"/>
      <name val="Calibri"/>
      <family val="2"/>
    </font>
    <font>
      <sz val="11"/>
      <color indexed="60"/>
      <name val="Calibri"/>
      <family val="2"/>
    </font>
    <font>
      <sz val="10"/>
      <color indexed="8"/>
      <name val="MS Sans Serif"/>
      <family val="2"/>
    </font>
    <font>
      <sz val="10"/>
      <color indexed="11"/>
      <name val="Arial"/>
      <family val="2"/>
    </font>
    <font>
      <b/>
      <sz val="11"/>
      <color indexed="63"/>
      <name val="Calibri"/>
      <family val="2"/>
    </font>
    <font>
      <sz val="8"/>
      <color indexed="8"/>
      <name val="Arial"/>
      <family val="2"/>
    </font>
    <font>
      <b/>
      <sz val="18"/>
      <color indexed="62"/>
      <name val="Cambria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b/>
      <sz val="8"/>
      <color theme="1"/>
      <name val="Tahoma"/>
      <family val="2"/>
    </font>
    <font>
      <sz val="8"/>
      <color rgb="FF000000"/>
      <name val="Arial"/>
      <family val="2"/>
    </font>
  </fonts>
  <fills count="61">
    <fill>
      <patternFill patternType="none"/>
    </fill>
    <fill>
      <patternFill patternType="gray125"/>
    </fill>
    <fill>
      <patternFill patternType="none"/>
    </fill>
    <fill>
      <patternFill patternType="solid">
        <fgColor rgb="FFFFFFCC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4"/>
      </patternFill>
    </fill>
    <fill>
      <patternFill patternType="solid">
        <fgColor indexed="31"/>
      </patternFill>
    </fill>
    <fill>
      <patternFill patternType="solid">
        <fgColor indexed="29"/>
      </patternFill>
    </fill>
    <fill>
      <patternFill patternType="solid">
        <fgColor indexed="45"/>
      </patternFill>
    </fill>
    <fill>
      <patternFill patternType="solid">
        <fgColor indexed="26"/>
      </patternFill>
    </fill>
    <fill>
      <patternFill patternType="solid">
        <fgColor indexed="42"/>
      </patternFill>
    </fill>
    <fill>
      <patternFill patternType="solid">
        <fgColor indexed="47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3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53"/>
      </patternFill>
    </fill>
    <fill>
      <patternFill patternType="solid">
        <fgColor indexed="20"/>
      </patternFill>
    </fill>
    <fill>
      <patternFill patternType="solid">
        <fgColor indexed="52"/>
      </patternFill>
    </fill>
    <fill>
      <patternFill patternType="solid">
        <fgColor indexed="56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49"/>
      </patternFill>
    </fill>
    <fill>
      <patternFill patternType="solid">
        <fgColor indexed="9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</fills>
  <borders count="5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1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medium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1701">
    <xf numFmtId="0" fontId="0" fillId="2" borderId="0"/>
    <xf numFmtId="9" fontId="8" fillId="2" borderId="0" applyFont="0" applyFill="0" applyBorder="0" applyAlignment="0" applyProtection="0"/>
    <xf numFmtId="0" fontId="7" fillId="2" borderId="0"/>
    <xf numFmtId="0" fontId="8" fillId="2" borderId="0"/>
    <xf numFmtId="0" fontId="6" fillId="2" borderId="0"/>
    <xf numFmtId="0" fontId="5" fillId="2" borderId="0"/>
    <xf numFmtId="0" fontId="5" fillId="3" borderId="9" applyNumberFormat="0" applyFont="0" applyAlignment="0" applyProtection="0"/>
    <xf numFmtId="0" fontId="4" fillId="2" borderId="0"/>
    <xf numFmtId="0" fontId="4" fillId="2" borderId="0"/>
    <xf numFmtId="0" fontId="4" fillId="3" borderId="9" applyNumberFormat="0" applyFont="0" applyAlignment="0" applyProtection="0"/>
    <xf numFmtId="0" fontId="4" fillId="2" borderId="0"/>
    <xf numFmtId="0" fontId="4" fillId="2" borderId="0"/>
    <xf numFmtId="0" fontId="4" fillId="2" borderId="0"/>
    <xf numFmtId="0" fontId="4" fillId="3" borderId="9" applyNumberFormat="0" applyFont="0" applyAlignment="0" applyProtection="0"/>
    <xf numFmtId="0" fontId="4" fillId="2" borderId="0"/>
    <xf numFmtId="0" fontId="4" fillId="2" borderId="0"/>
    <xf numFmtId="0" fontId="4" fillId="2" borderId="0"/>
    <xf numFmtId="0" fontId="4" fillId="3" borderId="9" applyNumberFormat="0" applyFont="0" applyAlignment="0" applyProtection="0"/>
    <xf numFmtId="0" fontId="4" fillId="2" borderId="0"/>
    <xf numFmtId="0" fontId="4" fillId="2" borderId="0"/>
    <xf numFmtId="0" fontId="4" fillId="3" borderId="9" applyNumberFormat="0" applyFont="0" applyAlignment="0" applyProtection="0"/>
    <xf numFmtId="0" fontId="4" fillId="2" borderId="0"/>
    <xf numFmtId="0" fontId="4" fillId="2" borderId="0"/>
    <xf numFmtId="0" fontId="4" fillId="3" borderId="9" applyNumberFormat="0" applyFont="0" applyAlignment="0" applyProtection="0"/>
    <xf numFmtId="0" fontId="4" fillId="2" borderId="0"/>
    <xf numFmtId="0" fontId="4" fillId="2" borderId="0"/>
    <xf numFmtId="0" fontId="4" fillId="3" borderId="9" applyNumberFormat="0" applyFont="0" applyAlignment="0" applyProtection="0"/>
    <xf numFmtId="0" fontId="4" fillId="2" borderId="0"/>
    <xf numFmtId="0" fontId="4" fillId="2" borderId="0"/>
    <xf numFmtId="0" fontId="4" fillId="2" borderId="0"/>
    <xf numFmtId="0" fontId="4" fillId="3" borderId="9" applyNumberFormat="0" applyFont="0" applyAlignment="0" applyProtection="0"/>
    <xf numFmtId="0" fontId="4" fillId="2" borderId="0"/>
    <xf numFmtId="0" fontId="4" fillId="2" borderId="0"/>
    <xf numFmtId="0" fontId="4" fillId="2" borderId="0"/>
    <xf numFmtId="0" fontId="4" fillId="3" borderId="9" applyNumberFormat="0" applyFont="0" applyAlignment="0" applyProtection="0"/>
    <xf numFmtId="0" fontId="4" fillId="2" borderId="0"/>
    <xf numFmtId="0" fontId="4" fillId="2" borderId="0"/>
    <xf numFmtId="0" fontId="4" fillId="3" borderId="9" applyNumberFormat="0" applyFont="0" applyAlignment="0" applyProtection="0"/>
    <xf numFmtId="0" fontId="3" fillId="2" borderId="0"/>
    <xf numFmtId="0" fontId="8" fillId="3" borderId="9" applyNumberFormat="0" applyFont="0" applyAlignment="0" applyProtection="0"/>
    <xf numFmtId="0" fontId="2" fillId="2" borderId="0"/>
    <xf numFmtId="0" fontId="7" fillId="2" borderId="0"/>
    <xf numFmtId="0" fontId="1" fillId="2" borderId="0"/>
    <xf numFmtId="9" fontId="1" fillId="2" borderId="0" applyFont="0" applyFill="0" applyBorder="0" applyAlignment="0" applyProtection="0"/>
    <xf numFmtId="0" fontId="8" fillId="2" borderId="0"/>
    <xf numFmtId="0" fontId="1" fillId="3" borderId="9" applyNumberFormat="0" applyFont="0" applyAlignment="0" applyProtection="0"/>
    <xf numFmtId="0" fontId="1" fillId="2" borderId="0"/>
    <xf numFmtId="0" fontId="15" fillId="2" borderId="0"/>
    <xf numFmtId="0" fontId="8" fillId="2" borderId="0"/>
    <xf numFmtId="0" fontId="1" fillId="2" borderId="0"/>
    <xf numFmtId="0" fontId="15" fillId="2" borderId="0"/>
    <xf numFmtId="0" fontId="8" fillId="2" borderId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37" fillId="34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37" fillId="36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37" fillId="38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37" fillId="40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37" fillId="42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37" fillId="38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37" fillId="4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37" fillId="3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37" fillId="43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37" fillId="37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37" fillId="42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37" fillId="3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34" fillId="13" borderId="0" applyNumberFormat="0" applyBorder="0" applyAlignment="0" applyProtection="0"/>
    <xf numFmtId="0" fontId="38" fillId="42" borderId="0" applyNumberFormat="0" applyBorder="0" applyAlignment="0" applyProtection="0"/>
    <xf numFmtId="0" fontId="38" fillId="46" borderId="0" applyNumberFormat="0" applyBorder="0" applyAlignment="0" applyProtection="0"/>
    <xf numFmtId="0" fontId="34" fillId="17" borderId="0" applyNumberFormat="0" applyBorder="0" applyAlignment="0" applyProtection="0"/>
    <xf numFmtId="0" fontId="38" fillId="47" borderId="0" applyNumberFormat="0" applyBorder="0" applyAlignment="0" applyProtection="0"/>
    <xf numFmtId="0" fontId="38" fillId="36" borderId="0" applyNumberFormat="0" applyBorder="0" applyAlignment="0" applyProtection="0"/>
    <xf numFmtId="0" fontId="34" fillId="21" borderId="0" applyNumberFormat="0" applyBorder="0" applyAlignment="0" applyProtection="0"/>
    <xf numFmtId="0" fontId="38" fillId="45" borderId="0" applyNumberFormat="0" applyBorder="0" applyAlignment="0" applyProtection="0"/>
    <xf numFmtId="0" fontId="38" fillId="44" borderId="0" applyNumberFormat="0" applyBorder="0" applyAlignment="0" applyProtection="0"/>
    <xf numFmtId="0" fontId="34" fillId="25" borderId="0" applyNumberFormat="0" applyBorder="0" applyAlignment="0" applyProtection="0"/>
    <xf numFmtId="0" fontId="38" fillId="37" borderId="0" applyNumberFormat="0" applyBorder="0" applyAlignment="0" applyProtection="0"/>
    <xf numFmtId="0" fontId="38" fillId="48" borderId="0" applyNumberFormat="0" applyBorder="0" applyAlignment="0" applyProtection="0"/>
    <xf numFmtId="0" fontId="34" fillId="29" borderId="0" applyNumberFormat="0" applyBorder="0" applyAlignment="0" applyProtection="0"/>
    <xf numFmtId="0" fontId="38" fillId="42" borderId="0" applyNumberFormat="0" applyBorder="0" applyAlignment="0" applyProtection="0"/>
    <xf numFmtId="0" fontId="34" fillId="33" borderId="0" applyNumberFormat="0" applyBorder="0" applyAlignment="0" applyProtection="0"/>
    <xf numFmtId="0" fontId="38" fillId="36" borderId="0" applyNumberFormat="0" applyBorder="0" applyAlignment="0" applyProtection="0"/>
    <xf numFmtId="0" fontId="38" fillId="49" borderId="0" applyNumberFormat="0" applyBorder="0" applyAlignment="0" applyProtection="0"/>
    <xf numFmtId="0" fontId="34" fillId="10" borderId="0" applyNumberFormat="0" applyBorder="0" applyAlignment="0" applyProtection="0"/>
    <xf numFmtId="0" fontId="38" fillId="50" borderId="0" applyNumberFormat="0" applyBorder="0" applyAlignment="0" applyProtection="0"/>
    <xf numFmtId="0" fontId="38" fillId="51" borderId="0" applyNumberFormat="0" applyBorder="0" applyAlignment="0" applyProtection="0"/>
    <xf numFmtId="0" fontId="34" fillId="14" borderId="0" applyNumberFormat="0" applyBorder="0" applyAlignment="0" applyProtection="0"/>
    <xf numFmtId="0" fontId="38" fillId="47" borderId="0" applyNumberFormat="0" applyBorder="0" applyAlignment="0" applyProtection="0"/>
    <xf numFmtId="0" fontId="38" fillId="52" borderId="0" applyNumberFormat="0" applyBorder="0" applyAlignment="0" applyProtection="0"/>
    <xf numFmtId="0" fontId="34" fillId="18" borderId="0" applyNumberFormat="0" applyBorder="0" applyAlignment="0" applyProtection="0"/>
    <xf numFmtId="0" fontId="38" fillId="45" borderId="0" applyNumberFormat="0" applyBorder="0" applyAlignment="0" applyProtection="0"/>
    <xf numFmtId="0" fontId="38" fillId="53" borderId="0" applyNumberFormat="0" applyBorder="0" applyAlignment="0" applyProtection="0"/>
    <xf numFmtId="0" fontId="34" fillId="22" borderId="0" applyNumberFormat="0" applyBorder="0" applyAlignment="0" applyProtection="0"/>
    <xf numFmtId="0" fontId="38" fillId="54" borderId="0" applyNumberFormat="0" applyBorder="0" applyAlignment="0" applyProtection="0"/>
    <xf numFmtId="0" fontId="38" fillId="48" borderId="0" applyNumberFormat="0" applyBorder="0" applyAlignment="0" applyProtection="0"/>
    <xf numFmtId="0" fontId="34" fillId="26" borderId="0" applyNumberFormat="0" applyBorder="0" applyAlignment="0" applyProtection="0"/>
    <xf numFmtId="0" fontId="38" fillId="55" borderId="0" applyNumberFormat="0" applyBorder="0" applyAlignment="0" applyProtection="0"/>
    <xf numFmtId="0" fontId="34" fillId="30" borderId="0" applyNumberFormat="0" applyBorder="0" applyAlignment="0" applyProtection="0"/>
    <xf numFmtId="0" fontId="38" fillId="52" borderId="0" applyNumberFormat="0" applyBorder="0" applyAlignment="0" applyProtection="0"/>
    <xf numFmtId="0" fontId="38" fillId="47" borderId="0" applyNumberFormat="0" applyBorder="0" applyAlignment="0" applyProtection="0"/>
    <xf numFmtId="0" fontId="25" fillId="5" borderId="0" applyNumberFormat="0" applyBorder="0" applyAlignment="0" applyProtection="0"/>
    <xf numFmtId="0" fontId="39" fillId="41" borderId="0" applyNumberFormat="0" applyBorder="0" applyAlignment="0" applyProtection="0"/>
    <xf numFmtId="0" fontId="39" fillId="37" borderId="0" applyNumberFormat="0" applyBorder="0" applyAlignment="0" applyProtection="0"/>
    <xf numFmtId="0" fontId="29" fillId="8" borderId="23" applyNumberFormat="0" applyAlignment="0" applyProtection="0"/>
    <xf numFmtId="0" fontId="40" fillId="56" borderId="28" applyNumberFormat="0" applyAlignment="0" applyProtection="0"/>
    <xf numFmtId="0" fontId="41" fillId="57" borderId="28" applyNumberFormat="0" applyAlignment="0" applyProtection="0"/>
    <xf numFmtId="0" fontId="31" fillId="9" borderId="26" applyNumberFormat="0" applyAlignment="0" applyProtection="0"/>
    <xf numFmtId="0" fontId="42" fillId="58" borderId="29" applyNumberFormat="0" applyAlignment="0" applyProtection="0"/>
    <xf numFmtId="0" fontId="33" fillId="2" borderId="0" applyNumberFormat="0" applyFill="0" applyBorder="0" applyAlignment="0" applyProtection="0"/>
    <xf numFmtId="0" fontId="43" fillId="2" borderId="0" applyNumberFormat="0" applyFill="0" applyBorder="0" applyAlignment="0" applyProtection="0"/>
    <xf numFmtId="0" fontId="24" fillId="4" borderId="0" applyNumberFormat="0" applyBorder="0" applyAlignment="0" applyProtection="0"/>
    <xf numFmtId="0" fontId="44" fillId="42" borderId="0" applyNumberFormat="0" applyBorder="0" applyAlignment="0" applyProtection="0"/>
    <xf numFmtId="0" fontId="44" fillId="39" borderId="0" applyNumberFormat="0" applyBorder="0" applyAlignment="0" applyProtection="0"/>
    <xf numFmtId="0" fontId="21" fillId="2" borderId="20" applyNumberFormat="0" applyFill="0" applyAlignment="0" applyProtection="0"/>
    <xf numFmtId="0" fontId="45" fillId="2" borderId="30" applyNumberFormat="0" applyFill="0" applyAlignment="0" applyProtection="0"/>
    <xf numFmtId="0" fontId="46" fillId="2" borderId="31" applyNumberFormat="0" applyFill="0" applyAlignment="0" applyProtection="0"/>
    <xf numFmtId="0" fontId="22" fillId="2" borderId="21" applyNumberFormat="0" applyFill="0" applyAlignment="0" applyProtection="0"/>
    <xf numFmtId="0" fontId="47" fillId="2" borderId="32" applyNumberFormat="0" applyFill="0" applyAlignment="0" applyProtection="0"/>
    <xf numFmtId="0" fontId="48" fillId="2" borderId="33" applyNumberFormat="0" applyFill="0" applyAlignment="0" applyProtection="0"/>
    <xf numFmtId="0" fontId="23" fillId="2" borderId="22" applyNumberFormat="0" applyFill="0" applyAlignment="0" applyProtection="0"/>
    <xf numFmtId="0" fontId="49" fillId="2" borderId="34" applyNumberFormat="0" applyFill="0" applyAlignment="0" applyProtection="0"/>
    <xf numFmtId="0" fontId="50" fillId="2" borderId="35" applyNumberFormat="0" applyFill="0" applyAlignment="0" applyProtection="0"/>
    <xf numFmtId="0" fontId="23" fillId="2" borderId="0" applyNumberFormat="0" applyFill="0" applyBorder="0" applyAlignment="0" applyProtection="0"/>
    <xf numFmtId="0" fontId="49" fillId="2" borderId="0" applyNumberFormat="0" applyFill="0" applyBorder="0" applyAlignment="0" applyProtection="0"/>
    <xf numFmtId="0" fontId="50" fillId="2" borderId="0" applyNumberFormat="0" applyFill="0" applyBorder="0" applyAlignment="0" applyProtection="0"/>
    <xf numFmtId="0" fontId="51" fillId="2" borderId="0" applyNumberFormat="0" applyFill="0" applyBorder="0" applyAlignment="0" applyProtection="0">
      <alignment vertical="top"/>
      <protection locked="0"/>
    </xf>
    <xf numFmtId="0" fontId="27" fillId="7" borderId="23" applyNumberFormat="0" applyAlignment="0" applyProtection="0"/>
    <xf numFmtId="0" fontId="52" fillId="43" borderId="28" applyNumberFormat="0" applyAlignment="0" applyProtection="0"/>
    <xf numFmtId="0" fontId="52" fillId="40" borderId="28" applyNumberFormat="0" applyAlignment="0" applyProtection="0"/>
    <xf numFmtId="0" fontId="51" fillId="2" borderId="0" applyNumberFormat="0" applyFill="0" applyBorder="0" applyAlignment="0" applyProtection="0">
      <alignment vertical="top"/>
      <protection locked="0"/>
    </xf>
    <xf numFmtId="0" fontId="30" fillId="2" borderId="25" applyNumberFormat="0" applyFill="0" applyAlignment="0" applyProtection="0"/>
    <xf numFmtId="0" fontId="53" fillId="2" borderId="36" applyNumberFormat="0" applyFill="0" applyAlignment="0" applyProtection="0"/>
    <xf numFmtId="0" fontId="54" fillId="2" borderId="37" applyNumberFormat="0" applyFill="0" applyAlignment="0" applyProtection="0"/>
    <xf numFmtId="0" fontId="26" fillId="6" borderId="0" applyNumberFormat="0" applyBorder="0" applyAlignment="0" applyProtection="0"/>
    <xf numFmtId="0" fontId="55" fillId="43" borderId="0" applyNumberFormat="0" applyBorder="0" applyAlignment="0" applyProtection="0"/>
    <xf numFmtId="0" fontId="56" fillId="43" borderId="0" applyNumberFormat="0" applyBorder="0" applyAlignment="0" applyProtection="0"/>
    <xf numFmtId="0" fontId="8" fillId="2" borderId="0"/>
    <xf numFmtId="0" fontId="8" fillId="2" borderId="0"/>
    <xf numFmtId="0" fontId="8" fillId="2" borderId="0"/>
    <xf numFmtId="0" fontId="1" fillId="2" borderId="0"/>
    <xf numFmtId="0" fontId="8" fillId="2" borderId="0"/>
    <xf numFmtId="0" fontId="8" fillId="2" borderId="0"/>
    <xf numFmtId="0" fontId="35" fillId="2" borderId="0"/>
    <xf numFmtId="0" fontId="8" fillId="2" borderId="0"/>
    <xf numFmtId="0" fontId="8" fillId="2" borderId="0"/>
    <xf numFmtId="0" fontId="8" fillId="2" borderId="0"/>
    <xf numFmtId="0" fontId="1" fillId="2" borderId="0"/>
    <xf numFmtId="0" fontId="8" fillId="2" borderId="0"/>
    <xf numFmtId="0" fontId="7" fillId="2" borderId="0"/>
    <xf numFmtId="0" fontId="57" fillId="2" borderId="0"/>
    <xf numFmtId="0" fontId="57" fillId="2" borderId="0"/>
    <xf numFmtId="0" fontId="58" fillId="2" borderId="0"/>
    <xf numFmtId="0" fontId="58" fillId="2" borderId="0"/>
    <xf numFmtId="0" fontId="58" fillId="2" borderId="0"/>
    <xf numFmtId="0" fontId="58" fillId="2" borderId="0"/>
    <xf numFmtId="0" fontId="8" fillId="2" borderId="0"/>
    <xf numFmtId="0" fontId="58" fillId="2" borderId="0"/>
    <xf numFmtId="0" fontId="58" fillId="2" borderId="0"/>
    <xf numFmtId="0" fontId="20" fillId="2" borderId="0"/>
    <xf numFmtId="0" fontId="58" fillId="2" borderId="0"/>
    <xf numFmtId="0" fontId="1" fillId="2" borderId="0"/>
    <xf numFmtId="0" fontId="15" fillId="2" borderId="0"/>
    <xf numFmtId="0" fontId="1" fillId="2" borderId="0"/>
    <xf numFmtId="0" fontId="15" fillId="2" borderId="0"/>
    <xf numFmtId="0" fontId="1" fillId="2" borderId="0"/>
    <xf numFmtId="0" fontId="58" fillId="2" borderId="0"/>
    <xf numFmtId="0" fontId="58" fillId="2" borderId="0"/>
    <xf numFmtId="0" fontId="1" fillId="2" borderId="0"/>
    <xf numFmtId="0" fontId="58" fillId="2" borderId="0"/>
    <xf numFmtId="0" fontId="8" fillId="2" borderId="0"/>
    <xf numFmtId="0" fontId="8" fillId="2" borderId="0"/>
    <xf numFmtId="0" fontId="7" fillId="2" borderId="0"/>
    <xf numFmtId="0" fontId="8" fillId="2" borderId="0"/>
    <xf numFmtId="0" fontId="8" fillId="3" borderId="9" applyNumberFormat="0" applyFont="0" applyAlignment="0" applyProtection="0"/>
    <xf numFmtId="0" fontId="37" fillId="3" borderId="9" applyNumberFormat="0" applyFont="0" applyAlignment="0" applyProtection="0"/>
    <xf numFmtId="0" fontId="1" fillId="3" borderId="9" applyNumberFormat="0" applyFont="0" applyAlignment="0" applyProtection="0"/>
    <xf numFmtId="0" fontId="37" fillId="3" borderId="9" applyNumberFormat="0" applyFont="0" applyAlignment="0" applyProtection="0"/>
    <xf numFmtId="0" fontId="8" fillId="3" borderId="9" applyNumberFormat="0" applyFont="0" applyAlignment="0" applyProtection="0"/>
    <xf numFmtId="0" fontId="8" fillId="38" borderId="38" applyNumberFormat="0" applyFont="0" applyAlignment="0" applyProtection="0"/>
    <xf numFmtId="0" fontId="8" fillId="3" borderId="9" applyNumberFormat="0" applyFont="0" applyAlignment="0" applyProtection="0"/>
    <xf numFmtId="0" fontId="8" fillId="3" borderId="9" applyNumberFormat="0" applyFont="0" applyAlignment="0" applyProtection="0"/>
    <xf numFmtId="0" fontId="28" fillId="8" borderId="24" applyNumberFormat="0" applyAlignment="0" applyProtection="0"/>
    <xf numFmtId="0" fontId="59" fillId="56" borderId="39" applyNumberFormat="0" applyAlignment="0" applyProtection="0"/>
    <xf numFmtId="0" fontId="59" fillId="57" borderId="39" applyNumberFormat="0" applyAlignment="0" applyProtection="0"/>
    <xf numFmtId="9" fontId="1" fillId="2" borderId="0" applyFont="0" applyFill="0" applyBorder="0" applyAlignment="0" applyProtection="0"/>
    <xf numFmtId="9" fontId="8" fillId="2" borderId="0" applyFont="0" applyFill="0" applyBorder="0" applyAlignment="0" applyProtection="0"/>
    <xf numFmtId="49" fontId="60" fillId="59" borderId="0">
      <alignment horizontal="center" vertical="center" wrapText="1"/>
    </xf>
    <xf numFmtId="0" fontId="36" fillId="2" borderId="0" applyNumberFormat="0" applyFill="0" applyBorder="0" applyAlignment="0" applyProtection="0"/>
    <xf numFmtId="0" fontId="61" fillId="2" borderId="0" applyNumberFormat="0" applyFill="0" applyBorder="0" applyAlignment="0" applyProtection="0"/>
    <xf numFmtId="0" fontId="62" fillId="2" borderId="0" applyNumberFormat="0" applyFill="0" applyBorder="0" applyAlignment="0" applyProtection="0"/>
    <xf numFmtId="0" fontId="13" fillId="2" borderId="27" applyNumberFormat="0" applyFill="0" applyAlignment="0" applyProtection="0"/>
    <xf numFmtId="0" fontId="63" fillId="2" borderId="40" applyNumberFormat="0" applyFill="0" applyAlignment="0" applyProtection="0"/>
    <xf numFmtId="0" fontId="63" fillId="2" borderId="41" applyNumberFormat="0" applyFill="0" applyAlignment="0" applyProtection="0"/>
    <xf numFmtId="0" fontId="32" fillId="2" borderId="0" applyNumberFormat="0" applyFill="0" applyBorder="0" applyAlignment="0" applyProtection="0"/>
    <xf numFmtId="0" fontId="53" fillId="2" borderId="0" applyNumberFormat="0" applyFill="0" applyBorder="0" applyAlignment="0" applyProtection="0"/>
    <xf numFmtId="0" fontId="8" fillId="2" borderId="0"/>
    <xf numFmtId="43" fontId="7" fillId="0" borderId="0" applyFont="0" applyFill="0" applyBorder="0" applyAlignment="0" applyProtection="0"/>
  </cellStyleXfs>
  <cellXfs count="105">
    <xf numFmtId="0" fontId="0" fillId="2" borderId="0" xfId="0"/>
    <xf numFmtId="0" fontId="8" fillId="2" borderId="0" xfId="3"/>
    <xf numFmtId="0" fontId="9" fillId="2" borderId="0" xfId="0" applyFont="1" applyAlignment="1">
      <alignment horizontal="left" vertical="center" indent="9"/>
    </xf>
    <xf numFmtId="0" fontId="8" fillId="0" borderId="0" xfId="3" applyFill="1"/>
    <xf numFmtId="0" fontId="0" fillId="2" borderId="0" xfId="0"/>
    <xf numFmtId="0" fontId="8" fillId="2" borderId="11" xfId="0" applyFont="1" applyBorder="1" applyAlignment="1">
      <alignment horizontal="center" vertical="center" wrapText="1"/>
    </xf>
    <xf numFmtId="2" fontId="8" fillId="2" borderId="11" xfId="0" applyNumberFormat="1" applyFont="1" applyBorder="1" applyAlignment="1">
      <alignment horizontal="center" vertical="center" wrapText="1"/>
    </xf>
    <xf numFmtId="0" fontId="11" fillId="2" borderId="6" xfId="0" applyFont="1" applyBorder="1" applyAlignment="1">
      <alignment horizontal="center" vertical="center" wrapText="1"/>
    </xf>
    <xf numFmtId="0" fontId="11" fillId="2" borderId="7" xfId="0" applyFont="1" applyBorder="1" applyAlignment="1">
      <alignment horizontal="center" vertical="center" wrapText="1"/>
    </xf>
    <xf numFmtId="0" fontId="11" fillId="2" borderId="4" xfId="0" applyFont="1" applyBorder="1" applyAlignment="1">
      <alignment horizontal="center" vertical="center" wrapText="1"/>
    </xf>
    <xf numFmtId="0" fontId="11" fillId="2" borderId="1" xfId="0" applyFont="1" applyBorder="1" applyAlignment="1">
      <alignment horizontal="center" vertical="center" wrapText="1"/>
    </xf>
    <xf numFmtId="2" fontId="10" fillId="2" borderId="11" xfId="0" applyNumberFormat="1" applyFont="1" applyBorder="1" applyAlignment="1">
      <alignment horizontal="center" vertical="center" wrapText="1"/>
    </xf>
    <xf numFmtId="2" fontId="10" fillId="2" borderId="13" xfId="0" applyNumberFormat="1" applyFont="1" applyBorder="1" applyAlignment="1">
      <alignment horizontal="center" vertical="center" wrapText="1"/>
    </xf>
    <xf numFmtId="2" fontId="10" fillId="2" borderId="10" xfId="0" applyNumberFormat="1" applyFont="1" applyBorder="1" applyAlignment="1">
      <alignment horizontal="center" vertical="center" wrapText="1"/>
    </xf>
    <xf numFmtId="2" fontId="10" fillId="2" borderId="12" xfId="0" applyNumberFormat="1" applyFont="1" applyBorder="1" applyAlignment="1">
      <alignment horizontal="center" vertical="center" wrapText="1"/>
    </xf>
    <xf numFmtId="2" fontId="10" fillId="2" borderId="14" xfId="0" applyNumberFormat="1" applyFont="1" applyBorder="1" applyAlignment="1">
      <alignment horizontal="center" vertical="center" wrapText="1"/>
    </xf>
    <xf numFmtId="0" fontId="14" fillId="2" borderId="0" xfId="3" applyFont="1" applyAlignment="1">
      <alignment horizontal="center" vertical="center"/>
    </xf>
    <xf numFmtId="0" fontId="16" fillId="2" borderId="0" xfId="3" applyFont="1" applyAlignment="1">
      <alignment horizontal="center" vertical="center"/>
    </xf>
    <xf numFmtId="0" fontId="8" fillId="2" borderId="0" xfId="3" applyAlignment="1">
      <alignment horizontal="center" vertical="center"/>
    </xf>
    <xf numFmtId="0" fontId="0" fillId="2" borderId="0" xfId="0" applyFill="1"/>
    <xf numFmtId="0" fontId="17" fillId="2" borderId="0" xfId="0" applyFont="1" applyFill="1"/>
    <xf numFmtId="0" fontId="11" fillId="2" borderId="1" xfId="0" applyFont="1" applyBorder="1" applyAlignment="1">
      <alignment horizontal="center" vertical="center" wrapText="1"/>
    </xf>
    <xf numFmtId="0" fontId="11" fillId="2" borderId="17" xfId="0" applyFont="1" applyBorder="1" applyAlignment="1">
      <alignment horizontal="center" vertical="center" wrapText="1"/>
    </xf>
    <xf numFmtId="0" fontId="11" fillId="2" borderId="18" xfId="0" applyFont="1" applyBorder="1" applyAlignment="1">
      <alignment horizontal="center" vertical="center" wrapText="1"/>
    </xf>
    <xf numFmtId="0" fontId="11" fillId="2" borderId="15" xfId="0" applyFont="1" applyBorder="1" applyAlignment="1">
      <alignment horizontal="center" vertical="center" wrapText="1"/>
    </xf>
    <xf numFmtId="0" fontId="8" fillId="2" borderId="10" xfId="0" applyFont="1" applyBorder="1" applyAlignment="1">
      <alignment horizontal="center" vertical="center" wrapText="1"/>
    </xf>
    <xf numFmtId="0" fontId="8" fillId="2" borderId="42" xfId="0" applyFont="1" applyBorder="1" applyAlignment="1">
      <alignment horizontal="center" vertical="center" wrapText="1"/>
    </xf>
    <xf numFmtId="2" fontId="10" fillId="2" borderId="1" xfId="0" applyNumberFormat="1" applyFont="1" applyBorder="1" applyAlignment="1">
      <alignment horizontal="center" vertical="center" wrapText="1"/>
    </xf>
    <xf numFmtId="164" fontId="14" fillId="2" borderId="0" xfId="3" applyNumberFormat="1" applyFont="1" applyAlignment="1">
      <alignment horizontal="center" vertical="center"/>
    </xf>
    <xf numFmtId="0" fontId="8" fillId="2" borderId="43" xfId="0" applyFont="1" applyBorder="1" applyAlignment="1">
      <alignment horizontal="center" vertical="center" wrapText="1"/>
    </xf>
    <xf numFmtId="0" fontId="8" fillId="2" borderId="44" xfId="0" applyFont="1" applyBorder="1" applyAlignment="1">
      <alignment horizontal="center" vertical="center" wrapText="1"/>
    </xf>
    <xf numFmtId="2" fontId="8" fillId="2" borderId="44" xfId="0" applyNumberFormat="1" applyFont="1" applyBorder="1" applyAlignment="1">
      <alignment horizontal="center" vertical="center" wrapText="1"/>
    </xf>
    <xf numFmtId="0" fontId="8" fillId="2" borderId="45" xfId="0" applyFont="1" applyBorder="1" applyAlignment="1">
      <alignment horizontal="center" vertical="center" wrapText="1"/>
    </xf>
    <xf numFmtId="0" fontId="8" fillId="2" borderId="14" xfId="0" applyFont="1" applyBorder="1" applyAlignment="1">
      <alignment horizontal="center" vertical="center" wrapText="1"/>
    </xf>
    <xf numFmtId="0" fontId="8" fillId="2" borderId="46" xfId="0" applyFont="1" applyBorder="1" applyAlignment="1">
      <alignment horizontal="center" vertical="center" wrapText="1"/>
    </xf>
    <xf numFmtId="2" fontId="8" fillId="2" borderId="46" xfId="0" applyNumberFormat="1" applyFont="1" applyBorder="1" applyAlignment="1">
      <alignment horizontal="center" vertical="center" wrapText="1"/>
    </xf>
    <xf numFmtId="0" fontId="8" fillId="2" borderId="47" xfId="0" applyFont="1" applyBorder="1" applyAlignment="1">
      <alignment horizontal="center" vertical="center" wrapText="1"/>
    </xf>
    <xf numFmtId="2" fontId="8" fillId="2" borderId="44" xfId="0" applyNumberFormat="1" applyFont="1" applyFill="1" applyBorder="1" applyAlignment="1">
      <alignment horizontal="center" vertical="center" wrapText="1"/>
    </xf>
    <xf numFmtId="0" fontId="8" fillId="2" borderId="48" xfId="0" applyFont="1" applyBorder="1" applyAlignment="1">
      <alignment horizontal="center" vertical="center" wrapText="1"/>
    </xf>
    <xf numFmtId="0" fontId="8" fillId="2" borderId="0" xfId="3" applyFill="1"/>
    <xf numFmtId="2" fontId="8" fillId="2" borderId="46" xfId="0" applyNumberFormat="1" applyFont="1" applyFill="1" applyBorder="1" applyAlignment="1">
      <alignment horizontal="center" vertical="center" wrapText="1"/>
    </xf>
    <xf numFmtId="2" fontId="8" fillId="2" borderId="11" xfId="0" applyNumberFormat="1" applyFont="1" applyFill="1" applyBorder="1" applyAlignment="1">
      <alignment horizontal="center" vertical="center" wrapText="1"/>
    </xf>
    <xf numFmtId="0" fontId="8" fillId="2" borderId="12" xfId="0" applyFont="1" applyBorder="1" applyAlignment="1">
      <alignment horizontal="center" vertical="center" wrapText="1"/>
    </xf>
    <xf numFmtId="0" fontId="8" fillId="2" borderId="13" xfId="0" applyFont="1" applyBorder="1" applyAlignment="1">
      <alignment horizontal="center" vertical="center" wrapText="1"/>
    </xf>
    <xf numFmtId="2" fontId="8" fillId="2" borderId="13" xfId="0" applyNumberFormat="1" applyFont="1" applyFill="1" applyBorder="1" applyAlignment="1">
      <alignment horizontal="center" vertical="center" wrapText="1"/>
    </xf>
    <xf numFmtId="2" fontId="8" fillId="2" borderId="13" xfId="0" applyNumberFormat="1" applyFont="1" applyBorder="1" applyAlignment="1">
      <alignment horizontal="center" vertical="center" wrapText="1"/>
    </xf>
    <xf numFmtId="0" fontId="8" fillId="2" borderId="4" xfId="0" applyFont="1" applyBorder="1" applyAlignment="1">
      <alignment horizontal="center" vertical="center" wrapText="1"/>
    </xf>
    <xf numFmtId="0" fontId="8" fillId="2" borderId="1" xfId="0" applyFont="1" applyBorder="1" applyAlignment="1">
      <alignment horizontal="center" vertical="center" wrapText="1"/>
    </xf>
    <xf numFmtId="2" fontId="8" fillId="2" borderId="1" xfId="0" applyNumberFormat="1" applyFont="1" applyFill="1" applyBorder="1" applyAlignment="1">
      <alignment horizontal="center" vertical="center" wrapText="1"/>
    </xf>
    <xf numFmtId="2" fontId="8" fillId="2" borderId="1" xfId="0" applyNumberFormat="1" applyFont="1" applyBorder="1" applyAlignment="1">
      <alignment horizontal="center" vertical="center" wrapText="1"/>
    </xf>
    <xf numFmtId="0" fontId="8" fillId="2" borderId="5" xfId="0" applyFont="1" applyBorder="1" applyAlignment="1">
      <alignment horizontal="center" vertical="center" wrapText="1"/>
    </xf>
    <xf numFmtId="0" fontId="8" fillId="60" borderId="43" xfId="0" applyFont="1" applyFill="1" applyBorder="1" applyAlignment="1">
      <alignment horizontal="center" vertical="center" wrapText="1"/>
    </xf>
    <xf numFmtId="0" fontId="10" fillId="2" borderId="6" xfId="0" applyFont="1" applyBorder="1" applyAlignment="1">
      <alignment horizontal="center" vertical="center" wrapText="1"/>
    </xf>
    <xf numFmtId="0" fontId="10" fillId="2" borderId="2" xfId="0" applyFont="1" applyBorder="1" applyAlignment="1">
      <alignment horizontal="center" vertical="center" wrapText="1"/>
    </xf>
    <xf numFmtId="0" fontId="10" fillId="2" borderId="4" xfId="0" applyFont="1" applyBorder="1" applyAlignment="1">
      <alignment horizontal="center" vertical="center" wrapText="1"/>
    </xf>
    <xf numFmtId="0" fontId="10" fillId="2" borderId="7" xfId="0" applyFont="1" applyBorder="1" applyAlignment="1">
      <alignment horizontal="center" vertical="center" wrapText="1"/>
    </xf>
    <xf numFmtId="0" fontId="10" fillId="2" borderId="0" xfId="0" applyFont="1" applyBorder="1" applyAlignment="1">
      <alignment horizontal="center" vertical="center" wrapText="1"/>
    </xf>
    <xf numFmtId="0" fontId="10" fillId="2" borderId="1" xfId="0" applyFont="1" applyBorder="1" applyAlignment="1">
      <alignment horizontal="center" vertical="center" wrapText="1"/>
    </xf>
    <xf numFmtId="2" fontId="10" fillId="2" borderId="8" xfId="0" applyNumberFormat="1" applyFont="1" applyBorder="1" applyAlignment="1">
      <alignment horizontal="center" vertical="center" wrapText="1"/>
    </xf>
    <xf numFmtId="2" fontId="10" fillId="2" borderId="3" xfId="0" applyNumberFormat="1" applyFont="1" applyBorder="1" applyAlignment="1">
      <alignment horizontal="center" vertical="center" wrapText="1"/>
    </xf>
    <xf numFmtId="2" fontId="10" fillId="2" borderId="5" xfId="0" applyNumberFormat="1" applyFont="1" applyBorder="1" applyAlignment="1">
      <alignment horizontal="center" vertical="center" wrapText="1"/>
    </xf>
    <xf numFmtId="0" fontId="11" fillId="2" borderId="19" xfId="0" applyFont="1" applyBorder="1" applyAlignment="1">
      <alignment horizontal="center" vertical="center" wrapText="1"/>
    </xf>
    <xf numFmtId="0" fontId="11" fillId="2" borderId="16" xfId="0" applyFont="1" applyBorder="1" applyAlignment="1">
      <alignment horizontal="center" vertical="center" wrapText="1"/>
    </xf>
    <xf numFmtId="0" fontId="11" fillId="2" borderId="18" xfId="0" applyFont="1" applyBorder="1" applyAlignment="1">
      <alignment horizontal="center" vertical="center" wrapText="1"/>
    </xf>
    <xf numFmtId="0" fontId="11" fillId="2" borderId="1" xfId="0" applyFont="1" applyBorder="1" applyAlignment="1">
      <alignment horizontal="center" vertical="center" wrapText="1"/>
    </xf>
    <xf numFmtId="0" fontId="11" fillId="2" borderId="7" xfId="0" applyFont="1" applyBorder="1" applyAlignment="1">
      <alignment horizontal="center" vertical="center" wrapText="1"/>
    </xf>
    <xf numFmtId="0" fontId="11" fillId="2" borderId="8" xfId="0" applyFont="1" applyBorder="1" applyAlignment="1">
      <alignment horizontal="center" vertical="center" wrapText="1"/>
    </xf>
    <xf numFmtId="0" fontId="11" fillId="2" borderId="5" xfId="0" applyFont="1" applyBorder="1" applyAlignment="1">
      <alignment horizontal="center" vertical="center" wrapText="1"/>
    </xf>
    <xf numFmtId="0" fontId="64" fillId="0" borderId="49" xfId="0" applyNumberFormat="1" applyFont="1" applyFill="1" applyBorder="1" applyAlignment="1"/>
    <xf numFmtId="165" fontId="64" fillId="0" borderId="49" xfId="11700" applyNumberFormat="1" applyFont="1" applyFill="1" applyBorder="1" applyAlignment="1"/>
    <xf numFmtId="166" fontId="64" fillId="0" borderId="49" xfId="11700" applyNumberFormat="1" applyFont="1" applyFill="1" applyBorder="1" applyAlignment="1"/>
    <xf numFmtId="0" fontId="64" fillId="0" borderId="49" xfId="0" applyFont="1" applyFill="1" applyBorder="1" applyAlignment="1"/>
    <xf numFmtId="167" fontId="64" fillId="0" borderId="49" xfId="11700" applyNumberFormat="1" applyFont="1" applyFill="1" applyBorder="1" applyAlignment="1"/>
    <xf numFmtId="0" fontId="0" fillId="0" borderId="0" xfId="0" applyFill="1"/>
    <xf numFmtId="19" fontId="0" fillId="0" borderId="0" xfId="0" applyNumberFormat="1" applyFill="1"/>
    <xf numFmtId="0" fontId="0" fillId="0" borderId="0" xfId="0" applyFill="1" applyAlignment="1"/>
    <xf numFmtId="165" fontId="0" fillId="0" borderId="0" xfId="11700" applyNumberFormat="1" applyFont="1" applyFill="1"/>
    <xf numFmtId="166" fontId="0" fillId="0" borderId="0" xfId="11700" applyNumberFormat="1" applyFont="1" applyFill="1"/>
    <xf numFmtId="167" fontId="0" fillId="0" borderId="0" xfId="11700" applyNumberFormat="1" applyFont="1" applyFill="1"/>
    <xf numFmtId="0" fontId="65" fillId="0" borderId="50" xfId="0" applyFont="1" applyFill="1" applyBorder="1" applyAlignment="1">
      <alignment horizontal="center"/>
    </xf>
    <xf numFmtId="165" fontId="65" fillId="0" borderId="51" xfId="11700" applyNumberFormat="1" applyFont="1" applyFill="1" applyBorder="1" applyAlignment="1">
      <alignment horizontal="center"/>
    </xf>
    <xf numFmtId="166" fontId="65" fillId="0" borderId="51" xfId="11700" applyNumberFormat="1" applyFont="1" applyFill="1" applyBorder="1" applyAlignment="1">
      <alignment horizontal="center"/>
    </xf>
    <xf numFmtId="0" fontId="0" fillId="0" borderId="51" xfId="0" applyFill="1" applyBorder="1" applyAlignment="1">
      <alignment horizontal="center"/>
    </xf>
    <xf numFmtId="0" fontId="0" fillId="0" borderId="52" xfId="0" applyFill="1" applyBorder="1" applyAlignment="1">
      <alignment horizontal="center"/>
    </xf>
    <xf numFmtId="0" fontId="65" fillId="0" borderId="6" xfId="0" applyFont="1" applyFill="1" applyBorder="1"/>
    <xf numFmtId="165" fontId="65" fillId="0" borderId="7" xfId="11700" applyNumberFormat="1" applyFont="1" applyFill="1" applyBorder="1"/>
    <xf numFmtId="166" fontId="65" fillId="0" borderId="7" xfId="11700" applyNumberFormat="1" applyFont="1" applyFill="1" applyBorder="1"/>
    <xf numFmtId="168" fontId="65" fillId="0" borderId="8" xfId="0" applyNumberFormat="1" applyFont="1" applyFill="1" applyBorder="1"/>
    <xf numFmtId="2" fontId="0" fillId="0" borderId="6" xfId="0" applyNumberFormat="1" applyFill="1" applyBorder="1" applyAlignment="1">
      <alignment horizontal="center" vertical="center"/>
    </xf>
    <xf numFmtId="2" fontId="0" fillId="0" borderId="53" xfId="0" applyNumberFormat="1" applyFill="1" applyBorder="1" applyAlignment="1">
      <alignment horizontal="center" vertical="center"/>
    </xf>
    <xf numFmtId="0" fontId="65" fillId="0" borderId="2" xfId="0" applyFont="1" applyFill="1" applyBorder="1"/>
    <xf numFmtId="165" fontId="65" fillId="0" borderId="0" xfId="11700" applyNumberFormat="1" applyFont="1" applyFill="1" applyBorder="1"/>
    <xf numFmtId="166" fontId="65" fillId="0" borderId="0" xfId="11700" applyNumberFormat="1" applyFont="1" applyFill="1" applyBorder="1"/>
    <xf numFmtId="168" fontId="65" fillId="0" borderId="3" xfId="0" applyNumberFormat="1" applyFont="1" applyFill="1" applyBorder="1"/>
    <xf numFmtId="2" fontId="0" fillId="0" borderId="2" xfId="0" applyNumberFormat="1" applyFill="1" applyBorder="1" applyAlignment="1">
      <alignment horizontal="center" vertical="center"/>
    </xf>
    <xf numFmtId="2" fontId="0" fillId="0" borderId="4" xfId="0" applyNumberFormat="1" applyFill="1" applyBorder="1" applyAlignment="1">
      <alignment horizontal="center" vertical="center"/>
    </xf>
    <xf numFmtId="0" fontId="0" fillId="0" borderId="50" xfId="0" applyFill="1" applyBorder="1" applyAlignment="1">
      <alignment horizontal="center"/>
    </xf>
    <xf numFmtId="0" fontId="0" fillId="0" borderId="54" xfId="0" applyFill="1" applyBorder="1" applyAlignment="1">
      <alignment horizontal="center"/>
    </xf>
    <xf numFmtId="2" fontId="0" fillId="0" borderId="4" xfId="0" applyNumberFormat="1" applyFill="1" applyBorder="1" applyAlignment="1">
      <alignment horizontal="center"/>
    </xf>
    <xf numFmtId="2" fontId="0" fillId="0" borderId="55" xfId="0" applyNumberFormat="1" applyFill="1" applyBorder="1" applyAlignment="1">
      <alignment horizontal="center"/>
    </xf>
    <xf numFmtId="0" fontId="65" fillId="0" borderId="4" xfId="0" applyFont="1" applyFill="1" applyBorder="1"/>
    <xf numFmtId="166" fontId="65" fillId="0" borderId="1" xfId="11700" applyNumberFormat="1" applyFont="1" applyFill="1" applyBorder="1"/>
    <xf numFmtId="165" fontId="65" fillId="0" borderId="1" xfId="11700" applyNumberFormat="1" applyFont="1" applyFill="1" applyBorder="1"/>
    <xf numFmtId="168" fontId="65" fillId="0" borderId="5" xfId="0" applyNumberFormat="1" applyFont="1" applyFill="1" applyBorder="1"/>
    <xf numFmtId="0" fontId="0" fillId="0" borderId="0" xfId="0" applyFill="1" applyBorder="1"/>
  </cellXfs>
  <cellStyles count="11701">
    <cellStyle name="20% - Accent1 10" xfId="52"/>
    <cellStyle name="20% - Accent1 10 2" xfId="53"/>
    <cellStyle name="20% - Accent1 11" xfId="54"/>
    <cellStyle name="20% - Accent1 11 2" xfId="55"/>
    <cellStyle name="20% - Accent1 12" xfId="56"/>
    <cellStyle name="20% - Accent1 2" xfId="57"/>
    <cellStyle name="20% - Accent1 2 10" xfId="58"/>
    <cellStyle name="20% - Accent1 2 2" xfId="59"/>
    <cellStyle name="20% - Accent1 2 2 2" xfId="60"/>
    <cellStyle name="20% - Accent1 2 2 2 2" xfId="61"/>
    <cellStyle name="20% - Accent1 2 2 2 2 2" xfId="62"/>
    <cellStyle name="20% - Accent1 2 2 2 2 2 2" xfId="63"/>
    <cellStyle name="20% - Accent1 2 2 2 2 2 2 2" xfId="64"/>
    <cellStyle name="20% - Accent1 2 2 2 2 2 2 2 2" xfId="65"/>
    <cellStyle name="20% - Accent1 2 2 2 2 2 2 2 2 2" xfId="66"/>
    <cellStyle name="20% - Accent1 2 2 2 2 2 2 2 3" xfId="67"/>
    <cellStyle name="20% - Accent1 2 2 2 2 2 2 3" xfId="68"/>
    <cellStyle name="20% - Accent1 2 2 2 2 2 2 3 2" xfId="69"/>
    <cellStyle name="20% - Accent1 2 2 2 2 2 2 4" xfId="70"/>
    <cellStyle name="20% - Accent1 2 2 2 2 2 2 4 2" xfId="71"/>
    <cellStyle name="20% - Accent1 2 2 2 2 2 2 5" xfId="72"/>
    <cellStyle name="20% - Accent1 2 2 2 2 2 3" xfId="73"/>
    <cellStyle name="20% - Accent1 2 2 2 2 2 3 2" xfId="74"/>
    <cellStyle name="20% - Accent1 2 2 2 2 2 3 2 2" xfId="75"/>
    <cellStyle name="20% - Accent1 2 2 2 2 2 3 3" xfId="76"/>
    <cellStyle name="20% - Accent1 2 2 2 2 2 4" xfId="77"/>
    <cellStyle name="20% - Accent1 2 2 2 2 2 4 2" xfId="78"/>
    <cellStyle name="20% - Accent1 2 2 2 2 2 5" xfId="79"/>
    <cellStyle name="20% - Accent1 2 2 2 2 2 5 2" xfId="80"/>
    <cellStyle name="20% - Accent1 2 2 2 2 2 6" xfId="81"/>
    <cellStyle name="20% - Accent1 2 2 2 2 3" xfId="82"/>
    <cellStyle name="20% - Accent1 2 2 2 2 3 2" xfId="83"/>
    <cellStyle name="20% - Accent1 2 2 2 2 3 2 2" xfId="84"/>
    <cellStyle name="20% - Accent1 2 2 2 2 3 2 2 2" xfId="85"/>
    <cellStyle name="20% - Accent1 2 2 2 2 3 2 3" xfId="86"/>
    <cellStyle name="20% - Accent1 2 2 2 2 3 3" xfId="87"/>
    <cellStyle name="20% - Accent1 2 2 2 2 3 3 2" xfId="88"/>
    <cellStyle name="20% - Accent1 2 2 2 2 3 4" xfId="89"/>
    <cellStyle name="20% - Accent1 2 2 2 2 3 4 2" xfId="90"/>
    <cellStyle name="20% - Accent1 2 2 2 2 3 5" xfId="91"/>
    <cellStyle name="20% - Accent1 2 2 2 2 4" xfId="92"/>
    <cellStyle name="20% - Accent1 2 2 2 2 4 2" xfId="93"/>
    <cellStyle name="20% - Accent1 2 2 2 2 4 2 2" xfId="94"/>
    <cellStyle name="20% - Accent1 2 2 2 2 4 3" xfId="95"/>
    <cellStyle name="20% - Accent1 2 2 2 2 5" xfId="96"/>
    <cellStyle name="20% - Accent1 2 2 2 2 5 2" xfId="97"/>
    <cellStyle name="20% - Accent1 2 2 2 2 6" xfId="98"/>
    <cellStyle name="20% - Accent1 2 2 2 2 6 2" xfId="99"/>
    <cellStyle name="20% - Accent1 2 2 2 2 7" xfId="100"/>
    <cellStyle name="20% - Accent1 2 2 2 3" xfId="101"/>
    <cellStyle name="20% - Accent1 2 2 2 3 2" xfId="102"/>
    <cellStyle name="20% - Accent1 2 2 2 3 2 2" xfId="103"/>
    <cellStyle name="20% - Accent1 2 2 2 3 2 2 2" xfId="104"/>
    <cellStyle name="20% - Accent1 2 2 2 3 2 2 2 2" xfId="105"/>
    <cellStyle name="20% - Accent1 2 2 2 3 2 2 3" xfId="106"/>
    <cellStyle name="20% - Accent1 2 2 2 3 2 3" xfId="107"/>
    <cellStyle name="20% - Accent1 2 2 2 3 2 3 2" xfId="108"/>
    <cellStyle name="20% - Accent1 2 2 2 3 2 4" xfId="109"/>
    <cellStyle name="20% - Accent1 2 2 2 3 2 4 2" xfId="110"/>
    <cellStyle name="20% - Accent1 2 2 2 3 2 5" xfId="111"/>
    <cellStyle name="20% - Accent1 2 2 2 3 3" xfId="112"/>
    <cellStyle name="20% - Accent1 2 2 2 3 3 2" xfId="113"/>
    <cellStyle name="20% - Accent1 2 2 2 3 3 2 2" xfId="114"/>
    <cellStyle name="20% - Accent1 2 2 2 3 3 3" xfId="115"/>
    <cellStyle name="20% - Accent1 2 2 2 3 4" xfId="116"/>
    <cellStyle name="20% - Accent1 2 2 2 3 4 2" xfId="117"/>
    <cellStyle name="20% - Accent1 2 2 2 3 5" xfId="118"/>
    <cellStyle name="20% - Accent1 2 2 2 3 5 2" xfId="119"/>
    <cellStyle name="20% - Accent1 2 2 2 3 6" xfId="120"/>
    <cellStyle name="20% - Accent1 2 2 2 4" xfId="121"/>
    <cellStyle name="20% - Accent1 2 2 2 4 2" xfId="122"/>
    <cellStyle name="20% - Accent1 2 2 2 4 2 2" xfId="123"/>
    <cellStyle name="20% - Accent1 2 2 2 4 2 2 2" xfId="124"/>
    <cellStyle name="20% - Accent1 2 2 2 4 2 3" xfId="125"/>
    <cellStyle name="20% - Accent1 2 2 2 4 3" xfId="126"/>
    <cellStyle name="20% - Accent1 2 2 2 4 3 2" xfId="127"/>
    <cellStyle name="20% - Accent1 2 2 2 4 4" xfId="128"/>
    <cellStyle name="20% - Accent1 2 2 2 4 4 2" xfId="129"/>
    <cellStyle name="20% - Accent1 2 2 2 4 5" xfId="130"/>
    <cellStyle name="20% - Accent1 2 2 2 5" xfId="131"/>
    <cellStyle name="20% - Accent1 2 2 2 5 2" xfId="132"/>
    <cellStyle name="20% - Accent1 2 2 2 5 2 2" xfId="133"/>
    <cellStyle name="20% - Accent1 2 2 2 5 3" xfId="134"/>
    <cellStyle name="20% - Accent1 2 2 2 6" xfId="135"/>
    <cellStyle name="20% - Accent1 2 2 2 6 2" xfId="136"/>
    <cellStyle name="20% - Accent1 2 2 2 7" xfId="137"/>
    <cellStyle name="20% - Accent1 2 2 2 7 2" xfId="138"/>
    <cellStyle name="20% - Accent1 2 2 2 8" xfId="139"/>
    <cellStyle name="20% - Accent1 2 2 3" xfId="140"/>
    <cellStyle name="20% - Accent1 2 2 3 2" xfId="141"/>
    <cellStyle name="20% - Accent1 2 2 3 2 2" xfId="142"/>
    <cellStyle name="20% - Accent1 2 2 3 2 2 2" xfId="143"/>
    <cellStyle name="20% - Accent1 2 2 3 2 2 2 2" xfId="144"/>
    <cellStyle name="20% - Accent1 2 2 3 2 2 2 2 2" xfId="145"/>
    <cellStyle name="20% - Accent1 2 2 3 2 2 2 3" xfId="146"/>
    <cellStyle name="20% - Accent1 2 2 3 2 2 3" xfId="147"/>
    <cellStyle name="20% - Accent1 2 2 3 2 2 3 2" xfId="148"/>
    <cellStyle name="20% - Accent1 2 2 3 2 2 4" xfId="149"/>
    <cellStyle name="20% - Accent1 2 2 3 2 2 4 2" xfId="150"/>
    <cellStyle name="20% - Accent1 2 2 3 2 2 5" xfId="151"/>
    <cellStyle name="20% - Accent1 2 2 3 2 3" xfId="152"/>
    <cellStyle name="20% - Accent1 2 2 3 2 3 2" xfId="153"/>
    <cellStyle name="20% - Accent1 2 2 3 2 3 2 2" xfId="154"/>
    <cellStyle name="20% - Accent1 2 2 3 2 3 3" xfId="155"/>
    <cellStyle name="20% - Accent1 2 2 3 2 4" xfId="156"/>
    <cellStyle name="20% - Accent1 2 2 3 2 4 2" xfId="157"/>
    <cellStyle name="20% - Accent1 2 2 3 2 5" xfId="158"/>
    <cellStyle name="20% - Accent1 2 2 3 2 5 2" xfId="159"/>
    <cellStyle name="20% - Accent1 2 2 3 2 6" xfId="160"/>
    <cellStyle name="20% - Accent1 2 2 3 3" xfId="161"/>
    <cellStyle name="20% - Accent1 2 2 3 3 2" xfId="162"/>
    <cellStyle name="20% - Accent1 2 2 3 3 2 2" xfId="163"/>
    <cellStyle name="20% - Accent1 2 2 3 3 2 2 2" xfId="164"/>
    <cellStyle name="20% - Accent1 2 2 3 3 2 3" xfId="165"/>
    <cellStyle name="20% - Accent1 2 2 3 3 3" xfId="166"/>
    <cellStyle name="20% - Accent1 2 2 3 3 3 2" xfId="167"/>
    <cellStyle name="20% - Accent1 2 2 3 3 4" xfId="168"/>
    <cellStyle name="20% - Accent1 2 2 3 3 4 2" xfId="169"/>
    <cellStyle name="20% - Accent1 2 2 3 3 5" xfId="170"/>
    <cellStyle name="20% - Accent1 2 2 3 4" xfId="171"/>
    <cellStyle name="20% - Accent1 2 2 3 4 2" xfId="172"/>
    <cellStyle name="20% - Accent1 2 2 3 4 2 2" xfId="173"/>
    <cellStyle name="20% - Accent1 2 2 3 4 3" xfId="174"/>
    <cellStyle name="20% - Accent1 2 2 3 5" xfId="175"/>
    <cellStyle name="20% - Accent1 2 2 3 5 2" xfId="176"/>
    <cellStyle name="20% - Accent1 2 2 3 6" xfId="177"/>
    <cellStyle name="20% - Accent1 2 2 3 6 2" xfId="178"/>
    <cellStyle name="20% - Accent1 2 2 3 7" xfId="179"/>
    <cellStyle name="20% - Accent1 2 2 4" xfId="180"/>
    <cellStyle name="20% - Accent1 2 2 4 2" xfId="181"/>
    <cellStyle name="20% - Accent1 2 2 4 2 2" xfId="182"/>
    <cellStyle name="20% - Accent1 2 2 4 2 2 2" xfId="183"/>
    <cellStyle name="20% - Accent1 2 2 4 2 2 2 2" xfId="184"/>
    <cellStyle name="20% - Accent1 2 2 4 2 2 3" xfId="185"/>
    <cellStyle name="20% - Accent1 2 2 4 2 3" xfId="186"/>
    <cellStyle name="20% - Accent1 2 2 4 2 3 2" xfId="187"/>
    <cellStyle name="20% - Accent1 2 2 4 2 4" xfId="188"/>
    <cellStyle name="20% - Accent1 2 2 4 2 4 2" xfId="189"/>
    <cellStyle name="20% - Accent1 2 2 4 2 5" xfId="190"/>
    <cellStyle name="20% - Accent1 2 2 4 3" xfId="191"/>
    <cellStyle name="20% - Accent1 2 2 4 3 2" xfId="192"/>
    <cellStyle name="20% - Accent1 2 2 4 3 2 2" xfId="193"/>
    <cellStyle name="20% - Accent1 2 2 4 3 3" xfId="194"/>
    <cellStyle name="20% - Accent1 2 2 4 4" xfId="195"/>
    <cellStyle name="20% - Accent1 2 2 4 4 2" xfId="196"/>
    <cellStyle name="20% - Accent1 2 2 4 5" xfId="197"/>
    <cellStyle name="20% - Accent1 2 2 4 5 2" xfId="198"/>
    <cellStyle name="20% - Accent1 2 2 4 6" xfId="199"/>
    <cellStyle name="20% - Accent1 2 2 5" xfId="200"/>
    <cellStyle name="20% - Accent1 2 2 5 2" xfId="201"/>
    <cellStyle name="20% - Accent1 2 2 5 2 2" xfId="202"/>
    <cellStyle name="20% - Accent1 2 2 5 2 2 2" xfId="203"/>
    <cellStyle name="20% - Accent1 2 2 5 2 3" xfId="204"/>
    <cellStyle name="20% - Accent1 2 2 5 3" xfId="205"/>
    <cellStyle name="20% - Accent1 2 2 5 3 2" xfId="206"/>
    <cellStyle name="20% - Accent1 2 2 5 4" xfId="207"/>
    <cellStyle name="20% - Accent1 2 2 5 4 2" xfId="208"/>
    <cellStyle name="20% - Accent1 2 2 5 5" xfId="209"/>
    <cellStyle name="20% - Accent1 2 2 6" xfId="210"/>
    <cellStyle name="20% - Accent1 2 2 6 2" xfId="211"/>
    <cellStyle name="20% - Accent1 2 2 6 2 2" xfId="212"/>
    <cellStyle name="20% - Accent1 2 2 6 3" xfId="213"/>
    <cellStyle name="20% - Accent1 2 2 7" xfId="214"/>
    <cellStyle name="20% - Accent1 2 2 7 2" xfId="215"/>
    <cellStyle name="20% - Accent1 2 2 8" xfId="216"/>
    <cellStyle name="20% - Accent1 2 2 8 2" xfId="217"/>
    <cellStyle name="20% - Accent1 2 2 9" xfId="218"/>
    <cellStyle name="20% - Accent1 2 3" xfId="219"/>
    <cellStyle name="20% - Accent1 2 3 2" xfId="220"/>
    <cellStyle name="20% - Accent1 2 3 2 2" xfId="221"/>
    <cellStyle name="20% - Accent1 2 3 2 2 2" xfId="222"/>
    <cellStyle name="20% - Accent1 2 3 2 2 2 2" xfId="223"/>
    <cellStyle name="20% - Accent1 2 3 2 2 2 2 2" xfId="224"/>
    <cellStyle name="20% - Accent1 2 3 2 2 2 2 2 2" xfId="225"/>
    <cellStyle name="20% - Accent1 2 3 2 2 2 2 3" xfId="226"/>
    <cellStyle name="20% - Accent1 2 3 2 2 2 3" xfId="227"/>
    <cellStyle name="20% - Accent1 2 3 2 2 2 3 2" xfId="228"/>
    <cellStyle name="20% - Accent1 2 3 2 2 2 4" xfId="229"/>
    <cellStyle name="20% - Accent1 2 3 2 2 2 4 2" xfId="230"/>
    <cellStyle name="20% - Accent1 2 3 2 2 2 5" xfId="231"/>
    <cellStyle name="20% - Accent1 2 3 2 2 3" xfId="232"/>
    <cellStyle name="20% - Accent1 2 3 2 2 3 2" xfId="233"/>
    <cellStyle name="20% - Accent1 2 3 2 2 3 2 2" xfId="234"/>
    <cellStyle name="20% - Accent1 2 3 2 2 3 3" xfId="235"/>
    <cellStyle name="20% - Accent1 2 3 2 2 4" xfId="236"/>
    <cellStyle name="20% - Accent1 2 3 2 2 4 2" xfId="237"/>
    <cellStyle name="20% - Accent1 2 3 2 2 5" xfId="238"/>
    <cellStyle name="20% - Accent1 2 3 2 2 5 2" xfId="239"/>
    <cellStyle name="20% - Accent1 2 3 2 2 6" xfId="240"/>
    <cellStyle name="20% - Accent1 2 3 2 3" xfId="241"/>
    <cellStyle name="20% - Accent1 2 3 2 3 2" xfId="242"/>
    <cellStyle name="20% - Accent1 2 3 2 3 2 2" xfId="243"/>
    <cellStyle name="20% - Accent1 2 3 2 3 2 2 2" xfId="244"/>
    <cellStyle name="20% - Accent1 2 3 2 3 2 3" xfId="245"/>
    <cellStyle name="20% - Accent1 2 3 2 3 3" xfId="246"/>
    <cellStyle name="20% - Accent1 2 3 2 3 3 2" xfId="247"/>
    <cellStyle name="20% - Accent1 2 3 2 3 4" xfId="248"/>
    <cellStyle name="20% - Accent1 2 3 2 3 4 2" xfId="249"/>
    <cellStyle name="20% - Accent1 2 3 2 3 5" xfId="250"/>
    <cellStyle name="20% - Accent1 2 3 2 4" xfId="251"/>
    <cellStyle name="20% - Accent1 2 3 2 4 2" xfId="252"/>
    <cellStyle name="20% - Accent1 2 3 2 4 2 2" xfId="253"/>
    <cellStyle name="20% - Accent1 2 3 2 4 3" xfId="254"/>
    <cellStyle name="20% - Accent1 2 3 2 5" xfId="255"/>
    <cellStyle name="20% - Accent1 2 3 2 5 2" xfId="256"/>
    <cellStyle name="20% - Accent1 2 3 2 6" xfId="257"/>
    <cellStyle name="20% - Accent1 2 3 2 6 2" xfId="258"/>
    <cellStyle name="20% - Accent1 2 3 2 7" xfId="259"/>
    <cellStyle name="20% - Accent1 2 3 3" xfId="260"/>
    <cellStyle name="20% - Accent1 2 3 3 2" xfId="261"/>
    <cellStyle name="20% - Accent1 2 3 3 2 2" xfId="262"/>
    <cellStyle name="20% - Accent1 2 3 3 2 2 2" xfId="263"/>
    <cellStyle name="20% - Accent1 2 3 3 2 2 2 2" xfId="264"/>
    <cellStyle name="20% - Accent1 2 3 3 2 2 3" xfId="265"/>
    <cellStyle name="20% - Accent1 2 3 3 2 3" xfId="266"/>
    <cellStyle name="20% - Accent1 2 3 3 2 3 2" xfId="267"/>
    <cellStyle name="20% - Accent1 2 3 3 2 4" xfId="268"/>
    <cellStyle name="20% - Accent1 2 3 3 2 4 2" xfId="269"/>
    <cellStyle name="20% - Accent1 2 3 3 2 5" xfId="270"/>
    <cellStyle name="20% - Accent1 2 3 3 3" xfId="271"/>
    <cellStyle name="20% - Accent1 2 3 3 3 2" xfId="272"/>
    <cellStyle name="20% - Accent1 2 3 3 3 2 2" xfId="273"/>
    <cellStyle name="20% - Accent1 2 3 3 3 3" xfId="274"/>
    <cellStyle name="20% - Accent1 2 3 3 4" xfId="275"/>
    <cellStyle name="20% - Accent1 2 3 3 4 2" xfId="276"/>
    <cellStyle name="20% - Accent1 2 3 3 5" xfId="277"/>
    <cellStyle name="20% - Accent1 2 3 3 5 2" xfId="278"/>
    <cellStyle name="20% - Accent1 2 3 3 6" xfId="279"/>
    <cellStyle name="20% - Accent1 2 3 4" xfId="280"/>
    <cellStyle name="20% - Accent1 2 3 4 2" xfId="281"/>
    <cellStyle name="20% - Accent1 2 3 4 2 2" xfId="282"/>
    <cellStyle name="20% - Accent1 2 3 4 2 2 2" xfId="283"/>
    <cellStyle name="20% - Accent1 2 3 4 2 3" xfId="284"/>
    <cellStyle name="20% - Accent1 2 3 4 3" xfId="285"/>
    <cellStyle name="20% - Accent1 2 3 4 3 2" xfId="286"/>
    <cellStyle name="20% - Accent1 2 3 4 4" xfId="287"/>
    <cellStyle name="20% - Accent1 2 3 4 4 2" xfId="288"/>
    <cellStyle name="20% - Accent1 2 3 4 5" xfId="289"/>
    <cellStyle name="20% - Accent1 2 3 5" xfId="290"/>
    <cellStyle name="20% - Accent1 2 3 5 2" xfId="291"/>
    <cellStyle name="20% - Accent1 2 3 5 2 2" xfId="292"/>
    <cellStyle name="20% - Accent1 2 3 5 3" xfId="293"/>
    <cellStyle name="20% - Accent1 2 3 6" xfId="294"/>
    <cellStyle name="20% - Accent1 2 3 6 2" xfId="295"/>
    <cellStyle name="20% - Accent1 2 3 7" xfId="296"/>
    <cellStyle name="20% - Accent1 2 3 7 2" xfId="297"/>
    <cellStyle name="20% - Accent1 2 3 8" xfId="298"/>
    <cellStyle name="20% - Accent1 2 4" xfId="299"/>
    <cellStyle name="20% - Accent1 2 4 2" xfId="300"/>
    <cellStyle name="20% - Accent1 2 4 2 2" xfId="301"/>
    <cellStyle name="20% - Accent1 2 4 2 2 2" xfId="302"/>
    <cellStyle name="20% - Accent1 2 4 2 2 2 2" xfId="303"/>
    <cellStyle name="20% - Accent1 2 4 2 2 2 2 2" xfId="304"/>
    <cellStyle name="20% - Accent1 2 4 2 2 2 3" xfId="305"/>
    <cellStyle name="20% - Accent1 2 4 2 2 3" xfId="306"/>
    <cellStyle name="20% - Accent1 2 4 2 2 3 2" xfId="307"/>
    <cellStyle name="20% - Accent1 2 4 2 2 4" xfId="308"/>
    <cellStyle name="20% - Accent1 2 4 2 2 4 2" xfId="309"/>
    <cellStyle name="20% - Accent1 2 4 2 2 5" xfId="310"/>
    <cellStyle name="20% - Accent1 2 4 2 3" xfId="311"/>
    <cellStyle name="20% - Accent1 2 4 2 3 2" xfId="312"/>
    <cellStyle name="20% - Accent1 2 4 2 3 2 2" xfId="313"/>
    <cellStyle name="20% - Accent1 2 4 2 3 3" xfId="314"/>
    <cellStyle name="20% - Accent1 2 4 2 4" xfId="315"/>
    <cellStyle name="20% - Accent1 2 4 2 4 2" xfId="316"/>
    <cellStyle name="20% - Accent1 2 4 2 5" xfId="317"/>
    <cellStyle name="20% - Accent1 2 4 2 5 2" xfId="318"/>
    <cellStyle name="20% - Accent1 2 4 2 6" xfId="319"/>
    <cellStyle name="20% - Accent1 2 4 3" xfId="320"/>
    <cellStyle name="20% - Accent1 2 4 3 2" xfId="321"/>
    <cellStyle name="20% - Accent1 2 4 3 2 2" xfId="322"/>
    <cellStyle name="20% - Accent1 2 4 3 2 2 2" xfId="323"/>
    <cellStyle name="20% - Accent1 2 4 3 2 3" xfId="324"/>
    <cellStyle name="20% - Accent1 2 4 3 3" xfId="325"/>
    <cellStyle name="20% - Accent1 2 4 3 3 2" xfId="326"/>
    <cellStyle name="20% - Accent1 2 4 3 4" xfId="327"/>
    <cellStyle name="20% - Accent1 2 4 3 4 2" xfId="328"/>
    <cellStyle name="20% - Accent1 2 4 3 5" xfId="329"/>
    <cellStyle name="20% - Accent1 2 4 4" xfId="330"/>
    <cellStyle name="20% - Accent1 2 4 4 2" xfId="331"/>
    <cellStyle name="20% - Accent1 2 4 4 2 2" xfId="332"/>
    <cellStyle name="20% - Accent1 2 4 4 3" xfId="333"/>
    <cellStyle name="20% - Accent1 2 4 5" xfId="334"/>
    <cellStyle name="20% - Accent1 2 4 5 2" xfId="335"/>
    <cellStyle name="20% - Accent1 2 4 6" xfId="336"/>
    <cellStyle name="20% - Accent1 2 4 6 2" xfId="337"/>
    <cellStyle name="20% - Accent1 2 4 7" xfId="338"/>
    <cellStyle name="20% - Accent1 2 5" xfId="339"/>
    <cellStyle name="20% - Accent1 2 5 2" xfId="340"/>
    <cellStyle name="20% - Accent1 2 5 2 2" xfId="341"/>
    <cellStyle name="20% - Accent1 2 5 2 2 2" xfId="342"/>
    <cellStyle name="20% - Accent1 2 5 2 2 2 2" xfId="343"/>
    <cellStyle name="20% - Accent1 2 5 2 2 3" xfId="344"/>
    <cellStyle name="20% - Accent1 2 5 2 3" xfId="345"/>
    <cellStyle name="20% - Accent1 2 5 2 3 2" xfId="346"/>
    <cellStyle name="20% - Accent1 2 5 2 4" xfId="347"/>
    <cellStyle name="20% - Accent1 2 5 2 4 2" xfId="348"/>
    <cellStyle name="20% - Accent1 2 5 2 5" xfId="349"/>
    <cellStyle name="20% - Accent1 2 5 3" xfId="350"/>
    <cellStyle name="20% - Accent1 2 5 3 2" xfId="351"/>
    <cellStyle name="20% - Accent1 2 5 3 2 2" xfId="352"/>
    <cellStyle name="20% - Accent1 2 5 3 3" xfId="353"/>
    <cellStyle name="20% - Accent1 2 5 4" xfId="354"/>
    <cellStyle name="20% - Accent1 2 5 4 2" xfId="355"/>
    <cellStyle name="20% - Accent1 2 5 5" xfId="356"/>
    <cellStyle name="20% - Accent1 2 5 5 2" xfId="357"/>
    <cellStyle name="20% - Accent1 2 5 6" xfId="358"/>
    <cellStyle name="20% - Accent1 2 6" xfId="359"/>
    <cellStyle name="20% - Accent1 2 6 2" xfId="360"/>
    <cellStyle name="20% - Accent1 2 6 2 2" xfId="361"/>
    <cellStyle name="20% - Accent1 2 6 2 2 2" xfId="362"/>
    <cellStyle name="20% - Accent1 2 6 2 3" xfId="363"/>
    <cellStyle name="20% - Accent1 2 6 3" xfId="364"/>
    <cellStyle name="20% - Accent1 2 6 3 2" xfId="365"/>
    <cellStyle name="20% - Accent1 2 6 4" xfId="366"/>
    <cellStyle name="20% - Accent1 2 6 4 2" xfId="367"/>
    <cellStyle name="20% - Accent1 2 6 5" xfId="368"/>
    <cellStyle name="20% - Accent1 2 7" xfId="369"/>
    <cellStyle name="20% - Accent1 2 7 2" xfId="370"/>
    <cellStyle name="20% - Accent1 2 7 2 2" xfId="371"/>
    <cellStyle name="20% - Accent1 2 7 3" xfId="372"/>
    <cellStyle name="20% - Accent1 2 8" xfId="373"/>
    <cellStyle name="20% - Accent1 2 8 2" xfId="374"/>
    <cellStyle name="20% - Accent1 2 9" xfId="375"/>
    <cellStyle name="20% - Accent1 2 9 2" xfId="376"/>
    <cellStyle name="20% - Accent1 3" xfId="377"/>
    <cellStyle name="20% - Accent1 3 10" xfId="378"/>
    <cellStyle name="20% - Accent1 3 2" xfId="379"/>
    <cellStyle name="20% - Accent1 3 2 2" xfId="380"/>
    <cellStyle name="20% - Accent1 3 2 2 2" xfId="381"/>
    <cellStyle name="20% - Accent1 3 2 2 2 2" xfId="382"/>
    <cellStyle name="20% - Accent1 3 2 2 2 2 2" xfId="383"/>
    <cellStyle name="20% - Accent1 3 2 2 2 2 2 2" xfId="384"/>
    <cellStyle name="20% - Accent1 3 2 2 2 2 2 2 2" xfId="385"/>
    <cellStyle name="20% - Accent1 3 2 2 2 2 2 2 2 2" xfId="386"/>
    <cellStyle name="20% - Accent1 3 2 2 2 2 2 2 3" xfId="387"/>
    <cellStyle name="20% - Accent1 3 2 2 2 2 2 3" xfId="388"/>
    <cellStyle name="20% - Accent1 3 2 2 2 2 2 3 2" xfId="389"/>
    <cellStyle name="20% - Accent1 3 2 2 2 2 2 4" xfId="390"/>
    <cellStyle name="20% - Accent1 3 2 2 2 2 2 4 2" xfId="391"/>
    <cellStyle name="20% - Accent1 3 2 2 2 2 2 5" xfId="392"/>
    <cellStyle name="20% - Accent1 3 2 2 2 2 3" xfId="393"/>
    <cellStyle name="20% - Accent1 3 2 2 2 2 3 2" xfId="394"/>
    <cellStyle name="20% - Accent1 3 2 2 2 2 3 2 2" xfId="395"/>
    <cellStyle name="20% - Accent1 3 2 2 2 2 3 3" xfId="396"/>
    <cellStyle name="20% - Accent1 3 2 2 2 2 4" xfId="397"/>
    <cellStyle name="20% - Accent1 3 2 2 2 2 4 2" xfId="398"/>
    <cellStyle name="20% - Accent1 3 2 2 2 2 5" xfId="399"/>
    <cellStyle name="20% - Accent1 3 2 2 2 2 5 2" xfId="400"/>
    <cellStyle name="20% - Accent1 3 2 2 2 2 6" xfId="401"/>
    <cellStyle name="20% - Accent1 3 2 2 2 3" xfId="402"/>
    <cellStyle name="20% - Accent1 3 2 2 2 3 2" xfId="403"/>
    <cellStyle name="20% - Accent1 3 2 2 2 3 2 2" xfId="404"/>
    <cellStyle name="20% - Accent1 3 2 2 2 3 2 2 2" xfId="405"/>
    <cellStyle name="20% - Accent1 3 2 2 2 3 2 3" xfId="406"/>
    <cellStyle name="20% - Accent1 3 2 2 2 3 3" xfId="407"/>
    <cellStyle name="20% - Accent1 3 2 2 2 3 3 2" xfId="408"/>
    <cellStyle name="20% - Accent1 3 2 2 2 3 4" xfId="409"/>
    <cellStyle name="20% - Accent1 3 2 2 2 3 4 2" xfId="410"/>
    <cellStyle name="20% - Accent1 3 2 2 2 3 5" xfId="411"/>
    <cellStyle name="20% - Accent1 3 2 2 2 4" xfId="412"/>
    <cellStyle name="20% - Accent1 3 2 2 2 4 2" xfId="413"/>
    <cellStyle name="20% - Accent1 3 2 2 2 4 2 2" xfId="414"/>
    <cellStyle name="20% - Accent1 3 2 2 2 4 3" xfId="415"/>
    <cellStyle name="20% - Accent1 3 2 2 2 5" xfId="416"/>
    <cellStyle name="20% - Accent1 3 2 2 2 5 2" xfId="417"/>
    <cellStyle name="20% - Accent1 3 2 2 2 6" xfId="418"/>
    <cellStyle name="20% - Accent1 3 2 2 2 6 2" xfId="419"/>
    <cellStyle name="20% - Accent1 3 2 2 2 7" xfId="420"/>
    <cellStyle name="20% - Accent1 3 2 2 3" xfId="421"/>
    <cellStyle name="20% - Accent1 3 2 2 3 2" xfId="422"/>
    <cellStyle name="20% - Accent1 3 2 2 3 2 2" xfId="423"/>
    <cellStyle name="20% - Accent1 3 2 2 3 2 2 2" xfId="424"/>
    <cellStyle name="20% - Accent1 3 2 2 3 2 2 2 2" xfId="425"/>
    <cellStyle name="20% - Accent1 3 2 2 3 2 2 3" xfId="426"/>
    <cellStyle name="20% - Accent1 3 2 2 3 2 3" xfId="427"/>
    <cellStyle name="20% - Accent1 3 2 2 3 2 3 2" xfId="428"/>
    <cellStyle name="20% - Accent1 3 2 2 3 2 4" xfId="429"/>
    <cellStyle name="20% - Accent1 3 2 2 3 2 4 2" xfId="430"/>
    <cellStyle name="20% - Accent1 3 2 2 3 2 5" xfId="431"/>
    <cellStyle name="20% - Accent1 3 2 2 3 3" xfId="432"/>
    <cellStyle name="20% - Accent1 3 2 2 3 3 2" xfId="433"/>
    <cellStyle name="20% - Accent1 3 2 2 3 3 2 2" xfId="434"/>
    <cellStyle name="20% - Accent1 3 2 2 3 3 3" xfId="435"/>
    <cellStyle name="20% - Accent1 3 2 2 3 4" xfId="436"/>
    <cellStyle name="20% - Accent1 3 2 2 3 4 2" xfId="437"/>
    <cellStyle name="20% - Accent1 3 2 2 3 5" xfId="438"/>
    <cellStyle name="20% - Accent1 3 2 2 3 5 2" xfId="439"/>
    <cellStyle name="20% - Accent1 3 2 2 3 6" xfId="440"/>
    <cellStyle name="20% - Accent1 3 2 2 4" xfId="441"/>
    <cellStyle name="20% - Accent1 3 2 2 4 2" xfId="442"/>
    <cellStyle name="20% - Accent1 3 2 2 4 2 2" xfId="443"/>
    <cellStyle name="20% - Accent1 3 2 2 4 2 2 2" xfId="444"/>
    <cellStyle name="20% - Accent1 3 2 2 4 2 3" xfId="445"/>
    <cellStyle name="20% - Accent1 3 2 2 4 3" xfId="446"/>
    <cellStyle name="20% - Accent1 3 2 2 4 3 2" xfId="447"/>
    <cellStyle name="20% - Accent1 3 2 2 4 4" xfId="448"/>
    <cellStyle name="20% - Accent1 3 2 2 4 4 2" xfId="449"/>
    <cellStyle name="20% - Accent1 3 2 2 4 5" xfId="450"/>
    <cellStyle name="20% - Accent1 3 2 2 5" xfId="451"/>
    <cellStyle name="20% - Accent1 3 2 2 5 2" xfId="452"/>
    <cellStyle name="20% - Accent1 3 2 2 5 2 2" xfId="453"/>
    <cellStyle name="20% - Accent1 3 2 2 5 3" xfId="454"/>
    <cellStyle name="20% - Accent1 3 2 2 6" xfId="455"/>
    <cellStyle name="20% - Accent1 3 2 2 6 2" xfId="456"/>
    <cellStyle name="20% - Accent1 3 2 2 7" xfId="457"/>
    <cellStyle name="20% - Accent1 3 2 2 7 2" xfId="458"/>
    <cellStyle name="20% - Accent1 3 2 2 8" xfId="459"/>
    <cellStyle name="20% - Accent1 3 2 3" xfId="460"/>
    <cellStyle name="20% - Accent1 3 2 3 2" xfId="461"/>
    <cellStyle name="20% - Accent1 3 2 3 2 2" xfId="462"/>
    <cellStyle name="20% - Accent1 3 2 3 2 2 2" xfId="463"/>
    <cellStyle name="20% - Accent1 3 2 3 2 2 2 2" xfId="464"/>
    <cellStyle name="20% - Accent1 3 2 3 2 2 2 2 2" xfId="465"/>
    <cellStyle name="20% - Accent1 3 2 3 2 2 2 3" xfId="466"/>
    <cellStyle name="20% - Accent1 3 2 3 2 2 3" xfId="467"/>
    <cellStyle name="20% - Accent1 3 2 3 2 2 3 2" xfId="468"/>
    <cellStyle name="20% - Accent1 3 2 3 2 2 4" xfId="469"/>
    <cellStyle name="20% - Accent1 3 2 3 2 2 4 2" xfId="470"/>
    <cellStyle name="20% - Accent1 3 2 3 2 2 5" xfId="471"/>
    <cellStyle name="20% - Accent1 3 2 3 2 3" xfId="472"/>
    <cellStyle name="20% - Accent1 3 2 3 2 3 2" xfId="473"/>
    <cellStyle name="20% - Accent1 3 2 3 2 3 2 2" xfId="474"/>
    <cellStyle name="20% - Accent1 3 2 3 2 3 3" xfId="475"/>
    <cellStyle name="20% - Accent1 3 2 3 2 4" xfId="476"/>
    <cellStyle name="20% - Accent1 3 2 3 2 4 2" xfId="477"/>
    <cellStyle name="20% - Accent1 3 2 3 2 5" xfId="478"/>
    <cellStyle name="20% - Accent1 3 2 3 2 5 2" xfId="479"/>
    <cellStyle name="20% - Accent1 3 2 3 2 6" xfId="480"/>
    <cellStyle name="20% - Accent1 3 2 3 3" xfId="481"/>
    <cellStyle name="20% - Accent1 3 2 3 3 2" xfId="482"/>
    <cellStyle name="20% - Accent1 3 2 3 3 2 2" xfId="483"/>
    <cellStyle name="20% - Accent1 3 2 3 3 2 2 2" xfId="484"/>
    <cellStyle name="20% - Accent1 3 2 3 3 2 3" xfId="485"/>
    <cellStyle name="20% - Accent1 3 2 3 3 3" xfId="486"/>
    <cellStyle name="20% - Accent1 3 2 3 3 3 2" xfId="487"/>
    <cellStyle name="20% - Accent1 3 2 3 3 4" xfId="488"/>
    <cellStyle name="20% - Accent1 3 2 3 3 4 2" xfId="489"/>
    <cellStyle name="20% - Accent1 3 2 3 3 5" xfId="490"/>
    <cellStyle name="20% - Accent1 3 2 3 4" xfId="491"/>
    <cellStyle name="20% - Accent1 3 2 3 4 2" xfId="492"/>
    <cellStyle name="20% - Accent1 3 2 3 4 2 2" xfId="493"/>
    <cellStyle name="20% - Accent1 3 2 3 4 3" xfId="494"/>
    <cellStyle name="20% - Accent1 3 2 3 5" xfId="495"/>
    <cellStyle name="20% - Accent1 3 2 3 5 2" xfId="496"/>
    <cellStyle name="20% - Accent1 3 2 3 6" xfId="497"/>
    <cellStyle name="20% - Accent1 3 2 3 6 2" xfId="498"/>
    <cellStyle name="20% - Accent1 3 2 3 7" xfId="499"/>
    <cellStyle name="20% - Accent1 3 2 4" xfId="500"/>
    <cellStyle name="20% - Accent1 3 2 4 2" xfId="501"/>
    <cellStyle name="20% - Accent1 3 2 4 2 2" xfId="502"/>
    <cellStyle name="20% - Accent1 3 2 4 2 2 2" xfId="503"/>
    <cellStyle name="20% - Accent1 3 2 4 2 2 2 2" xfId="504"/>
    <cellStyle name="20% - Accent1 3 2 4 2 2 3" xfId="505"/>
    <cellStyle name="20% - Accent1 3 2 4 2 3" xfId="506"/>
    <cellStyle name="20% - Accent1 3 2 4 2 3 2" xfId="507"/>
    <cellStyle name="20% - Accent1 3 2 4 2 4" xfId="508"/>
    <cellStyle name="20% - Accent1 3 2 4 2 4 2" xfId="509"/>
    <cellStyle name="20% - Accent1 3 2 4 2 5" xfId="510"/>
    <cellStyle name="20% - Accent1 3 2 4 3" xfId="511"/>
    <cellStyle name="20% - Accent1 3 2 4 3 2" xfId="512"/>
    <cellStyle name="20% - Accent1 3 2 4 3 2 2" xfId="513"/>
    <cellStyle name="20% - Accent1 3 2 4 3 3" xfId="514"/>
    <cellStyle name="20% - Accent1 3 2 4 4" xfId="515"/>
    <cellStyle name="20% - Accent1 3 2 4 4 2" xfId="516"/>
    <cellStyle name="20% - Accent1 3 2 4 5" xfId="517"/>
    <cellStyle name="20% - Accent1 3 2 4 5 2" xfId="518"/>
    <cellStyle name="20% - Accent1 3 2 4 6" xfId="519"/>
    <cellStyle name="20% - Accent1 3 2 5" xfId="520"/>
    <cellStyle name="20% - Accent1 3 2 5 2" xfId="521"/>
    <cellStyle name="20% - Accent1 3 2 5 2 2" xfId="522"/>
    <cellStyle name="20% - Accent1 3 2 5 2 2 2" xfId="523"/>
    <cellStyle name="20% - Accent1 3 2 5 2 3" xfId="524"/>
    <cellStyle name="20% - Accent1 3 2 5 3" xfId="525"/>
    <cellStyle name="20% - Accent1 3 2 5 3 2" xfId="526"/>
    <cellStyle name="20% - Accent1 3 2 5 4" xfId="527"/>
    <cellStyle name="20% - Accent1 3 2 5 4 2" xfId="528"/>
    <cellStyle name="20% - Accent1 3 2 5 5" xfId="529"/>
    <cellStyle name="20% - Accent1 3 2 6" xfId="530"/>
    <cellStyle name="20% - Accent1 3 2 6 2" xfId="531"/>
    <cellStyle name="20% - Accent1 3 2 6 2 2" xfId="532"/>
    <cellStyle name="20% - Accent1 3 2 6 3" xfId="533"/>
    <cellStyle name="20% - Accent1 3 2 7" xfId="534"/>
    <cellStyle name="20% - Accent1 3 2 7 2" xfId="535"/>
    <cellStyle name="20% - Accent1 3 2 8" xfId="536"/>
    <cellStyle name="20% - Accent1 3 2 8 2" xfId="537"/>
    <cellStyle name="20% - Accent1 3 2 9" xfId="538"/>
    <cellStyle name="20% - Accent1 3 3" xfId="539"/>
    <cellStyle name="20% - Accent1 3 3 2" xfId="540"/>
    <cellStyle name="20% - Accent1 3 3 2 2" xfId="541"/>
    <cellStyle name="20% - Accent1 3 3 2 2 2" xfId="542"/>
    <cellStyle name="20% - Accent1 3 3 2 2 2 2" xfId="543"/>
    <cellStyle name="20% - Accent1 3 3 2 2 2 2 2" xfId="544"/>
    <cellStyle name="20% - Accent1 3 3 2 2 2 2 2 2" xfId="545"/>
    <cellStyle name="20% - Accent1 3 3 2 2 2 2 3" xfId="546"/>
    <cellStyle name="20% - Accent1 3 3 2 2 2 3" xfId="547"/>
    <cellStyle name="20% - Accent1 3 3 2 2 2 3 2" xfId="548"/>
    <cellStyle name="20% - Accent1 3 3 2 2 2 4" xfId="549"/>
    <cellStyle name="20% - Accent1 3 3 2 2 2 4 2" xfId="550"/>
    <cellStyle name="20% - Accent1 3 3 2 2 2 5" xfId="551"/>
    <cellStyle name="20% - Accent1 3 3 2 2 3" xfId="552"/>
    <cellStyle name="20% - Accent1 3 3 2 2 3 2" xfId="553"/>
    <cellStyle name="20% - Accent1 3 3 2 2 3 2 2" xfId="554"/>
    <cellStyle name="20% - Accent1 3 3 2 2 3 3" xfId="555"/>
    <cellStyle name="20% - Accent1 3 3 2 2 4" xfId="556"/>
    <cellStyle name="20% - Accent1 3 3 2 2 4 2" xfId="557"/>
    <cellStyle name="20% - Accent1 3 3 2 2 5" xfId="558"/>
    <cellStyle name="20% - Accent1 3 3 2 2 5 2" xfId="559"/>
    <cellStyle name="20% - Accent1 3 3 2 2 6" xfId="560"/>
    <cellStyle name="20% - Accent1 3 3 2 3" xfId="561"/>
    <cellStyle name="20% - Accent1 3 3 2 3 2" xfId="562"/>
    <cellStyle name="20% - Accent1 3 3 2 3 2 2" xfId="563"/>
    <cellStyle name="20% - Accent1 3 3 2 3 2 2 2" xfId="564"/>
    <cellStyle name="20% - Accent1 3 3 2 3 2 3" xfId="565"/>
    <cellStyle name="20% - Accent1 3 3 2 3 3" xfId="566"/>
    <cellStyle name="20% - Accent1 3 3 2 3 3 2" xfId="567"/>
    <cellStyle name="20% - Accent1 3 3 2 3 4" xfId="568"/>
    <cellStyle name="20% - Accent1 3 3 2 3 4 2" xfId="569"/>
    <cellStyle name="20% - Accent1 3 3 2 3 5" xfId="570"/>
    <cellStyle name="20% - Accent1 3 3 2 4" xfId="571"/>
    <cellStyle name="20% - Accent1 3 3 2 4 2" xfId="572"/>
    <cellStyle name="20% - Accent1 3 3 2 4 2 2" xfId="573"/>
    <cellStyle name="20% - Accent1 3 3 2 4 3" xfId="574"/>
    <cellStyle name="20% - Accent1 3 3 2 5" xfId="575"/>
    <cellStyle name="20% - Accent1 3 3 2 5 2" xfId="576"/>
    <cellStyle name="20% - Accent1 3 3 2 6" xfId="577"/>
    <cellStyle name="20% - Accent1 3 3 2 6 2" xfId="578"/>
    <cellStyle name="20% - Accent1 3 3 2 7" xfId="579"/>
    <cellStyle name="20% - Accent1 3 3 3" xfId="580"/>
    <cellStyle name="20% - Accent1 3 3 3 2" xfId="581"/>
    <cellStyle name="20% - Accent1 3 3 3 2 2" xfId="582"/>
    <cellStyle name="20% - Accent1 3 3 3 2 2 2" xfId="583"/>
    <cellStyle name="20% - Accent1 3 3 3 2 2 2 2" xfId="584"/>
    <cellStyle name="20% - Accent1 3 3 3 2 2 3" xfId="585"/>
    <cellStyle name="20% - Accent1 3 3 3 2 3" xfId="586"/>
    <cellStyle name="20% - Accent1 3 3 3 2 3 2" xfId="587"/>
    <cellStyle name="20% - Accent1 3 3 3 2 4" xfId="588"/>
    <cellStyle name="20% - Accent1 3 3 3 2 4 2" xfId="589"/>
    <cellStyle name="20% - Accent1 3 3 3 2 5" xfId="590"/>
    <cellStyle name="20% - Accent1 3 3 3 3" xfId="591"/>
    <cellStyle name="20% - Accent1 3 3 3 3 2" xfId="592"/>
    <cellStyle name="20% - Accent1 3 3 3 3 2 2" xfId="593"/>
    <cellStyle name="20% - Accent1 3 3 3 3 3" xfId="594"/>
    <cellStyle name="20% - Accent1 3 3 3 4" xfId="595"/>
    <cellStyle name="20% - Accent1 3 3 3 4 2" xfId="596"/>
    <cellStyle name="20% - Accent1 3 3 3 5" xfId="597"/>
    <cellStyle name="20% - Accent1 3 3 3 5 2" xfId="598"/>
    <cellStyle name="20% - Accent1 3 3 3 6" xfId="599"/>
    <cellStyle name="20% - Accent1 3 3 4" xfId="600"/>
    <cellStyle name="20% - Accent1 3 3 4 2" xfId="601"/>
    <cellStyle name="20% - Accent1 3 3 4 2 2" xfId="602"/>
    <cellStyle name="20% - Accent1 3 3 4 2 2 2" xfId="603"/>
    <cellStyle name="20% - Accent1 3 3 4 2 3" xfId="604"/>
    <cellStyle name="20% - Accent1 3 3 4 3" xfId="605"/>
    <cellStyle name="20% - Accent1 3 3 4 3 2" xfId="606"/>
    <cellStyle name="20% - Accent1 3 3 4 4" xfId="607"/>
    <cellStyle name="20% - Accent1 3 3 4 4 2" xfId="608"/>
    <cellStyle name="20% - Accent1 3 3 4 5" xfId="609"/>
    <cellStyle name="20% - Accent1 3 3 5" xfId="610"/>
    <cellStyle name="20% - Accent1 3 3 5 2" xfId="611"/>
    <cellStyle name="20% - Accent1 3 3 5 2 2" xfId="612"/>
    <cellStyle name="20% - Accent1 3 3 5 3" xfId="613"/>
    <cellStyle name="20% - Accent1 3 3 6" xfId="614"/>
    <cellStyle name="20% - Accent1 3 3 6 2" xfId="615"/>
    <cellStyle name="20% - Accent1 3 3 7" xfId="616"/>
    <cellStyle name="20% - Accent1 3 3 7 2" xfId="617"/>
    <cellStyle name="20% - Accent1 3 3 8" xfId="618"/>
    <cellStyle name="20% - Accent1 3 4" xfId="619"/>
    <cellStyle name="20% - Accent1 3 4 2" xfId="620"/>
    <cellStyle name="20% - Accent1 3 4 2 2" xfId="621"/>
    <cellStyle name="20% - Accent1 3 4 2 2 2" xfId="622"/>
    <cellStyle name="20% - Accent1 3 4 2 2 2 2" xfId="623"/>
    <cellStyle name="20% - Accent1 3 4 2 2 2 2 2" xfId="624"/>
    <cellStyle name="20% - Accent1 3 4 2 2 2 3" xfId="625"/>
    <cellStyle name="20% - Accent1 3 4 2 2 3" xfId="626"/>
    <cellStyle name="20% - Accent1 3 4 2 2 3 2" xfId="627"/>
    <cellStyle name="20% - Accent1 3 4 2 2 4" xfId="628"/>
    <cellStyle name="20% - Accent1 3 4 2 2 4 2" xfId="629"/>
    <cellStyle name="20% - Accent1 3 4 2 2 5" xfId="630"/>
    <cellStyle name="20% - Accent1 3 4 2 3" xfId="631"/>
    <cellStyle name="20% - Accent1 3 4 2 3 2" xfId="632"/>
    <cellStyle name="20% - Accent1 3 4 2 3 2 2" xfId="633"/>
    <cellStyle name="20% - Accent1 3 4 2 3 3" xfId="634"/>
    <cellStyle name="20% - Accent1 3 4 2 4" xfId="635"/>
    <cellStyle name="20% - Accent1 3 4 2 4 2" xfId="636"/>
    <cellStyle name="20% - Accent1 3 4 2 5" xfId="637"/>
    <cellStyle name="20% - Accent1 3 4 2 5 2" xfId="638"/>
    <cellStyle name="20% - Accent1 3 4 2 6" xfId="639"/>
    <cellStyle name="20% - Accent1 3 4 3" xfId="640"/>
    <cellStyle name="20% - Accent1 3 4 3 2" xfId="641"/>
    <cellStyle name="20% - Accent1 3 4 3 2 2" xfId="642"/>
    <cellStyle name="20% - Accent1 3 4 3 2 2 2" xfId="643"/>
    <cellStyle name="20% - Accent1 3 4 3 2 3" xfId="644"/>
    <cellStyle name="20% - Accent1 3 4 3 3" xfId="645"/>
    <cellStyle name="20% - Accent1 3 4 3 3 2" xfId="646"/>
    <cellStyle name="20% - Accent1 3 4 3 4" xfId="647"/>
    <cellStyle name="20% - Accent1 3 4 3 4 2" xfId="648"/>
    <cellStyle name="20% - Accent1 3 4 3 5" xfId="649"/>
    <cellStyle name="20% - Accent1 3 4 4" xfId="650"/>
    <cellStyle name="20% - Accent1 3 4 4 2" xfId="651"/>
    <cellStyle name="20% - Accent1 3 4 4 2 2" xfId="652"/>
    <cellStyle name="20% - Accent1 3 4 4 3" xfId="653"/>
    <cellStyle name="20% - Accent1 3 4 5" xfId="654"/>
    <cellStyle name="20% - Accent1 3 4 5 2" xfId="655"/>
    <cellStyle name="20% - Accent1 3 4 6" xfId="656"/>
    <cellStyle name="20% - Accent1 3 4 6 2" xfId="657"/>
    <cellStyle name="20% - Accent1 3 4 7" xfId="658"/>
    <cellStyle name="20% - Accent1 3 5" xfId="659"/>
    <cellStyle name="20% - Accent1 3 5 2" xfId="660"/>
    <cellStyle name="20% - Accent1 3 5 2 2" xfId="661"/>
    <cellStyle name="20% - Accent1 3 5 2 2 2" xfId="662"/>
    <cellStyle name="20% - Accent1 3 5 2 2 2 2" xfId="663"/>
    <cellStyle name="20% - Accent1 3 5 2 2 3" xfId="664"/>
    <cellStyle name="20% - Accent1 3 5 2 3" xfId="665"/>
    <cellStyle name="20% - Accent1 3 5 2 3 2" xfId="666"/>
    <cellStyle name="20% - Accent1 3 5 2 4" xfId="667"/>
    <cellStyle name="20% - Accent1 3 5 2 4 2" xfId="668"/>
    <cellStyle name="20% - Accent1 3 5 2 5" xfId="669"/>
    <cellStyle name="20% - Accent1 3 5 3" xfId="670"/>
    <cellStyle name="20% - Accent1 3 5 3 2" xfId="671"/>
    <cellStyle name="20% - Accent1 3 5 3 2 2" xfId="672"/>
    <cellStyle name="20% - Accent1 3 5 3 3" xfId="673"/>
    <cellStyle name="20% - Accent1 3 5 4" xfId="674"/>
    <cellStyle name="20% - Accent1 3 5 4 2" xfId="675"/>
    <cellStyle name="20% - Accent1 3 5 5" xfId="676"/>
    <cellStyle name="20% - Accent1 3 5 5 2" xfId="677"/>
    <cellStyle name="20% - Accent1 3 5 6" xfId="678"/>
    <cellStyle name="20% - Accent1 3 6" xfId="679"/>
    <cellStyle name="20% - Accent1 3 6 2" xfId="680"/>
    <cellStyle name="20% - Accent1 3 6 2 2" xfId="681"/>
    <cellStyle name="20% - Accent1 3 6 2 2 2" xfId="682"/>
    <cellStyle name="20% - Accent1 3 6 2 3" xfId="683"/>
    <cellStyle name="20% - Accent1 3 6 3" xfId="684"/>
    <cellStyle name="20% - Accent1 3 6 3 2" xfId="685"/>
    <cellStyle name="20% - Accent1 3 6 4" xfId="686"/>
    <cellStyle name="20% - Accent1 3 6 4 2" xfId="687"/>
    <cellStyle name="20% - Accent1 3 6 5" xfId="688"/>
    <cellStyle name="20% - Accent1 3 7" xfId="689"/>
    <cellStyle name="20% - Accent1 3 7 2" xfId="690"/>
    <cellStyle name="20% - Accent1 3 7 2 2" xfId="691"/>
    <cellStyle name="20% - Accent1 3 7 3" xfId="692"/>
    <cellStyle name="20% - Accent1 3 8" xfId="693"/>
    <cellStyle name="20% - Accent1 3 8 2" xfId="694"/>
    <cellStyle name="20% - Accent1 3 9" xfId="695"/>
    <cellStyle name="20% - Accent1 3 9 2" xfId="696"/>
    <cellStyle name="20% - Accent1 4" xfId="697"/>
    <cellStyle name="20% - Accent1 4 10" xfId="698"/>
    <cellStyle name="20% - Accent1 4 2" xfId="699"/>
    <cellStyle name="20% - Accent1 4 2 2" xfId="700"/>
    <cellStyle name="20% - Accent1 4 2 2 2" xfId="701"/>
    <cellStyle name="20% - Accent1 4 2 2 2 2" xfId="702"/>
    <cellStyle name="20% - Accent1 4 2 2 2 2 2" xfId="703"/>
    <cellStyle name="20% - Accent1 4 2 2 2 2 2 2" xfId="704"/>
    <cellStyle name="20% - Accent1 4 2 2 2 2 2 2 2" xfId="705"/>
    <cellStyle name="20% - Accent1 4 2 2 2 2 2 3" xfId="706"/>
    <cellStyle name="20% - Accent1 4 2 2 2 2 3" xfId="707"/>
    <cellStyle name="20% - Accent1 4 2 2 2 2 3 2" xfId="708"/>
    <cellStyle name="20% - Accent1 4 2 2 2 2 4" xfId="709"/>
    <cellStyle name="20% - Accent1 4 2 2 2 2 4 2" xfId="710"/>
    <cellStyle name="20% - Accent1 4 2 2 2 2 5" xfId="711"/>
    <cellStyle name="20% - Accent1 4 2 2 2 3" xfId="712"/>
    <cellStyle name="20% - Accent1 4 2 2 2 3 2" xfId="713"/>
    <cellStyle name="20% - Accent1 4 2 2 2 3 2 2" xfId="714"/>
    <cellStyle name="20% - Accent1 4 2 2 2 3 3" xfId="715"/>
    <cellStyle name="20% - Accent1 4 2 2 2 4" xfId="716"/>
    <cellStyle name="20% - Accent1 4 2 2 2 4 2" xfId="717"/>
    <cellStyle name="20% - Accent1 4 2 2 2 5" xfId="718"/>
    <cellStyle name="20% - Accent1 4 2 2 2 5 2" xfId="719"/>
    <cellStyle name="20% - Accent1 4 2 2 2 6" xfId="720"/>
    <cellStyle name="20% - Accent1 4 2 2 3" xfId="721"/>
    <cellStyle name="20% - Accent1 4 2 2 3 2" xfId="722"/>
    <cellStyle name="20% - Accent1 4 2 2 3 2 2" xfId="723"/>
    <cellStyle name="20% - Accent1 4 2 2 3 2 2 2" xfId="724"/>
    <cellStyle name="20% - Accent1 4 2 2 3 2 3" xfId="725"/>
    <cellStyle name="20% - Accent1 4 2 2 3 3" xfId="726"/>
    <cellStyle name="20% - Accent1 4 2 2 3 3 2" xfId="727"/>
    <cellStyle name="20% - Accent1 4 2 2 3 4" xfId="728"/>
    <cellStyle name="20% - Accent1 4 2 2 3 4 2" xfId="729"/>
    <cellStyle name="20% - Accent1 4 2 2 3 5" xfId="730"/>
    <cellStyle name="20% - Accent1 4 2 2 4" xfId="731"/>
    <cellStyle name="20% - Accent1 4 2 2 4 2" xfId="732"/>
    <cellStyle name="20% - Accent1 4 2 2 4 2 2" xfId="733"/>
    <cellStyle name="20% - Accent1 4 2 2 4 3" xfId="734"/>
    <cellStyle name="20% - Accent1 4 2 2 5" xfId="735"/>
    <cellStyle name="20% - Accent1 4 2 2 5 2" xfId="736"/>
    <cellStyle name="20% - Accent1 4 2 2 6" xfId="737"/>
    <cellStyle name="20% - Accent1 4 2 2 6 2" xfId="738"/>
    <cellStyle name="20% - Accent1 4 2 2 7" xfId="739"/>
    <cellStyle name="20% - Accent1 4 2 3" xfId="740"/>
    <cellStyle name="20% - Accent1 4 2 3 2" xfId="741"/>
    <cellStyle name="20% - Accent1 4 2 3 2 2" xfId="742"/>
    <cellStyle name="20% - Accent1 4 2 3 2 2 2" xfId="743"/>
    <cellStyle name="20% - Accent1 4 2 3 2 2 2 2" xfId="744"/>
    <cellStyle name="20% - Accent1 4 2 3 2 2 3" xfId="745"/>
    <cellStyle name="20% - Accent1 4 2 3 2 3" xfId="746"/>
    <cellStyle name="20% - Accent1 4 2 3 2 3 2" xfId="747"/>
    <cellStyle name="20% - Accent1 4 2 3 2 4" xfId="748"/>
    <cellStyle name="20% - Accent1 4 2 3 2 4 2" xfId="749"/>
    <cellStyle name="20% - Accent1 4 2 3 2 5" xfId="750"/>
    <cellStyle name="20% - Accent1 4 2 3 3" xfId="751"/>
    <cellStyle name="20% - Accent1 4 2 3 3 2" xfId="752"/>
    <cellStyle name="20% - Accent1 4 2 3 3 2 2" xfId="753"/>
    <cellStyle name="20% - Accent1 4 2 3 3 3" xfId="754"/>
    <cellStyle name="20% - Accent1 4 2 3 4" xfId="755"/>
    <cellStyle name="20% - Accent1 4 2 3 4 2" xfId="756"/>
    <cellStyle name="20% - Accent1 4 2 3 5" xfId="757"/>
    <cellStyle name="20% - Accent1 4 2 3 5 2" xfId="758"/>
    <cellStyle name="20% - Accent1 4 2 3 6" xfId="759"/>
    <cellStyle name="20% - Accent1 4 2 4" xfId="760"/>
    <cellStyle name="20% - Accent1 4 2 4 2" xfId="761"/>
    <cellStyle name="20% - Accent1 4 2 4 2 2" xfId="762"/>
    <cellStyle name="20% - Accent1 4 2 4 2 2 2" xfId="763"/>
    <cellStyle name="20% - Accent1 4 2 4 2 3" xfId="764"/>
    <cellStyle name="20% - Accent1 4 2 4 3" xfId="765"/>
    <cellStyle name="20% - Accent1 4 2 4 3 2" xfId="766"/>
    <cellStyle name="20% - Accent1 4 2 4 4" xfId="767"/>
    <cellStyle name="20% - Accent1 4 2 4 4 2" xfId="768"/>
    <cellStyle name="20% - Accent1 4 2 4 5" xfId="769"/>
    <cellStyle name="20% - Accent1 4 2 5" xfId="770"/>
    <cellStyle name="20% - Accent1 4 2 5 2" xfId="771"/>
    <cellStyle name="20% - Accent1 4 2 5 2 2" xfId="772"/>
    <cellStyle name="20% - Accent1 4 2 5 3" xfId="773"/>
    <cellStyle name="20% - Accent1 4 2 6" xfId="774"/>
    <cellStyle name="20% - Accent1 4 2 6 2" xfId="775"/>
    <cellStyle name="20% - Accent1 4 2 7" xfId="776"/>
    <cellStyle name="20% - Accent1 4 2 7 2" xfId="777"/>
    <cellStyle name="20% - Accent1 4 2 8" xfId="778"/>
    <cellStyle name="20% - Accent1 4 3" xfId="779"/>
    <cellStyle name="20% - Accent1 4 3 2" xfId="780"/>
    <cellStyle name="20% - Accent1 4 3 2 2" xfId="781"/>
    <cellStyle name="20% - Accent1 4 3 2 2 2" xfId="782"/>
    <cellStyle name="20% - Accent1 4 3 2 2 2 2" xfId="783"/>
    <cellStyle name="20% - Accent1 4 3 2 2 2 2 2" xfId="784"/>
    <cellStyle name="20% - Accent1 4 3 2 2 2 3" xfId="785"/>
    <cellStyle name="20% - Accent1 4 3 2 2 3" xfId="786"/>
    <cellStyle name="20% - Accent1 4 3 2 2 3 2" xfId="787"/>
    <cellStyle name="20% - Accent1 4 3 2 2 4" xfId="788"/>
    <cellStyle name="20% - Accent1 4 3 2 2 4 2" xfId="789"/>
    <cellStyle name="20% - Accent1 4 3 2 2 5" xfId="790"/>
    <cellStyle name="20% - Accent1 4 3 2 3" xfId="791"/>
    <cellStyle name="20% - Accent1 4 3 2 3 2" xfId="792"/>
    <cellStyle name="20% - Accent1 4 3 2 3 2 2" xfId="793"/>
    <cellStyle name="20% - Accent1 4 3 2 3 3" xfId="794"/>
    <cellStyle name="20% - Accent1 4 3 2 4" xfId="795"/>
    <cellStyle name="20% - Accent1 4 3 2 4 2" xfId="796"/>
    <cellStyle name="20% - Accent1 4 3 2 5" xfId="797"/>
    <cellStyle name="20% - Accent1 4 3 2 5 2" xfId="798"/>
    <cellStyle name="20% - Accent1 4 3 2 6" xfId="799"/>
    <cellStyle name="20% - Accent1 4 3 3" xfId="800"/>
    <cellStyle name="20% - Accent1 4 3 3 2" xfId="801"/>
    <cellStyle name="20% - Accent1 4 3 3 2 2" xfId="802"/>
    <cellStyle name="20% - Accent1 4 3 3 2 2 2" xfId="803"/>
    <cellStyle name="20% - Accent1 4 3 3 2 3" xfId="804"/>
    <cellStyle name="20% - Accent1 4 3 3 3" xfId="805"/>
    <cellStyle name="20% - Accent1 4 3 3 3 2" xfId="806"/>
    <cellStyle name="20% - Accent1 4 3 3 4" xfId="807"/>
    <cellStyle name="20% - Accent1 4 3 3 4 2" xfId="808"/>
    <cellStyle name="20% - Accent1 4 3 3 5" xfId="809"/>
    <cellStyle name="20% - Accent1 4 3 4" xfId="810"/>
    <cellStyle name="20% - Accent1 4 3 4 2" xfId="811"/>
    <cellStyle name="20% - Accent1 4 3 4 2 2" xfId="812"/>
    <cellStyle name="20% - Accent1 4 3 4 3" xfId="813"/>
    <cellStyle name="20% - Accent1 4 3 5" xfId="814"/>
    <cellStyle name="20% - Accent1 4 3 5 2" xfId="815"/>
    <cellStyle name="20% - Accent1 4 3 6" xfId="816"/>
    <cellStyle name="20% - Accent1 4 3 6 2" xfId="817"/>
    <cellStyle name="20% - Accent1 4 3 7" xfId="818"/>
    <cellStyle name="20% - Accent1 4 4" xfId="819"/>
    <cellStyle name="20% - Accent1 4 4 2" xfId="820"/>
    <cellStyle name="20% - Accent1 4 4 2 2" xfId="821"/>
    <cellStyle name="20% - Accent1 4 4 2 2 2" xfId="822"/>
    <cellStyle name="20% - Accent1 4 4 2 2 2 2" xfId="823"/>
    <cellStyle name="20% - Accent1 4 4 2 2 3" xfId="824"/>
    <cellStyle name="20% - Accent1 4 4 2 3" xfId="825"/>
    <cellStyle name="20% - Accent1 4 4 2 3 2" xfId="826"/>
    <cellStyle name="20% - Accent1 4 4 2 4" xfId="827"/>
    <cellStyle name="20% - Accent1 4 4 2 4 2" xfId="828"/>
    <cellStyle name="20% - Accent1 4 4 2 5" xfId="829"/>
    <cellStyle name="20% - Accent1 4 4 3" xfId="830"/>
    <cellStyle name="20% - Accent1 4 4 3 2" xfId="831"/>
    <cellStyle name="20% - Accent1 4 4 3 2 2" xfId="832"/>
    <cellStyle name="20% - Accent1 4 4 3 3" xfId="833"/>
    <cellStyle name="20% - Accent1 4 4 4" xfId="834"/>
    <cellStyle name="20% - Accent1 4 4 4 2" xfId="835"/>
    <cellStyle name="20% - Accent1 4 4 5" xfId="836"/>
    <cellStyle name="20% - Accent1 4 4 5 2" xfId="837"/>
    <cellStyle name="20% - Accent1 4 4 6" xfId="838"/>
    <cellStyle name="20% - Accent1 4 5" xfId="839"/>
    <cellStyle name="20% - Accent1 4 5 2" xfId="840"/>
    <cellStyle name="20% - Accent1 4 5 2 2" xfId="841"/>
    <cellStyle name="20% - Accent1 4 5 2 2 2" xfId="842"/>
    <cellStyle name="20% - Accent1 4 5 2 3" xfId="843"/>
    <cellStyle name="20% - Accent1 4 5 3" xfId="844"/>
    <cellStyle name="20% - Accent1 4 5 3 2" xfId="845"/>
    <cellStyle name="20% - Accent1 4 5 4" xfId="846"/>
    <cellStyle name="20% - Accent1 4 5 4 2" xfId="847"/>
    <cellStyle name="20% - Accent1 4 5 5" xfId="848"/>
    <cellStyle name="20% - Accent1 4 6" xfId="849"/>
    <cellStyle name="20% - Accent1 4 6 2" xfId="850"/>
    <cellStyle name="20% - Accent1 4 6 2 2" xfId="851"/>
    <cellStyle name="20% - Accent1 4 6 3" xfId="852"/>
    <cellStyle name="20% - Accent1 4 7" xfId="853"/>
    <cellStyle name="20% - Accent1 4 7 2" xfId="854"/>
    <cellStyle name="20% - Accent1 4 8" xfId="855"/>
    <cellStyle name="20% - Accent1 4 8 2" xfId="856"/>
    <cellStyle name="20% - Accent1 4 9" xfId="857"/>
    <cellStyle name="20% - Accent1 5" xfId="858"/>
    <cellStyle name="20% - Accent1 5 2" xfId="859"/>
    <cellStyle name="20% - Accent1 5 2 2" xfId="860"/>
    <cellStyle name="20% - Accent1 5 2 2 2" xfId="861"/>
    <cellStyle name="20% - Accent1 5 2 2 2 2" xfId="862"/>
    <cellStyle name="20% - Accent1 5 2 2 2 2 2" xfId="863"/>
    <cellStyle name="20% - Accent1 5 2 2 2 2 2 2" xfId="864"/>
    <cellStyle name="20% - Accent1 5 2 2 2 2 3" xfId="865"/>
    <cellStyle name="20% - Accent1 5 2 2 2 3" xfId="866"/>
    <cellStyle name="20% - Accent1 5 2 2 2 3 2" xfId="867"/>
    <cellStyle name="20% - Accent1 5 2 2 2 4" xfId="868"/>
    <cellStyle name="20% - Accent1 5 2 2 2 4 2" xfId="869"/>
    <cellStyle name="20% - Accent1 5 2 2 2 5" xfId="870"/>
    <cellStyle name="20% - Accent1 5 2 2 3" xfId="871"/>
    <cellStyle name="20% - Accent1 5 2 2 3 2" xfId="872"/>
    <cellStyle name="20% - Accent1 5 2 2 3 2 2" xfId="873"/>
    <cellStyle name="20% - Accent1 5 2 2 3 3" xfId="874"/>
    <cellStyle name="20% - Accent1 5 2 2 4" xfId="875"/>
    <cellStyle name="20% - Accent1 5 2 2 4 2" xfId="876"/>
    <cellStyle name="20% - Accent1 5 2 2 5" xfId="877"/>
    <cellStyle name="20% - Accent1 5 2 2 5 2" xfId="878"/>
    <cellStyle name="20% - Accent1 5 2 2 6" xfId="879"/>
    <cellStyle name="20% - Accent1 5 2 3" xfId="880"/>
    <cellStyle name="20% - Accent1 5 2 3 2" xfId="881"/>
    <cellStyle name="20% - Accent1 5 2 3 2 2" xfId="882"/>
    <cellStyle name="20% - Accent1 5 2 3 2 2 2" xfId="883"/>
    <cellStyle name="20% - Accent1 5 2 3 2 3" xfId="884"/>
    <cellStyle name="20% - Accent1 5 2 3 3" xfId="885"/>
    <cellStyle name="20% - Accent1 5 2 3 3 2" xfId="886"/>
    <cellStyle name="20% - Accent1 5 2 3 4" xfId="887"/>
    <cellStyle name="20% - Accent1 5 2 3 4 2" xfId="888"/>
    <cellStyle name="20% - Accent1 5 2 3 5" xfId="889"/>
    <cellStyle name="20% - Accent1 5 2 4" xfId="890"/>
    <cellStyle name="20% - Accent1 5 2 4 2" xfId="891"/>
    <cellStyle name="20% - Accent1 5 2 4 2 2" xfId="892"/>
    <cellStyle name="20% - Accent1 5 2 4 3" xfId="893"/>
    <cellStyle name="20% - Accent1 5 2 5" xfId="894"/>
    <cellStyle name="20% - Accent1 5 2 5 2" xfId="895"/>
    <cellStyle name="20% - Accent1 5 2 6" xfId="896"/>
    <cellStyle name="20% - Accent1 5 2 6 2" xfId="897"/>
    <cellStyle name="20% - Accent1 5 2 7" xfId="898"/>
    <cellStyle name="20% - Accent1 5 3" xfId="899"/>
    <cellStyle name="20% - Accent1 5 3 2" xfId="900"/>
    <cellStyle name="20% - Accent1 5 3 2 2" xfId="901"/>
    <cellStyle name="20% - Accent1 5 3 2 2 2" xfId="902"/>
    <cellStyle name="20% - Accent1 5 3 2 2 2 2" xfId="903"/>
    <cellStyle name="20% - Accent1 5 3 2 2 3" xfId="904"/>
    <cellStyle name="20% - Accent1 5 3 2 3" xfId="905"/>
    <cellStyle name="20% - Accent1 5 3 2 3 2" xfId="906"/>
    <cellStyle name="20% - Accent1 5 3 2 4" xfId="907"/>
    <cellStyle name="20% - Accent1 5 3 2 4 2" xfId="908"/>
    <cellStyle name="20% - Accent1 5 3 2 5" xfId="909"/>
    <cellStyle name="20% - Accent1 5 3 3" xfId="910"/>
    <cellStyle name="20% - Accent1 5 3 3 2" xfId="911"/>
    <cellStyle name="20% - Accent1 5 3 3 2 2" xfId="912"/>
    <cellStyle name="20% - Accent1 5 3 3 3" xfId="913"/>
    <cellStyle name="20% - Accent1 5 3 4" xfId="914"/>
    <cellStyle name="20% - Accent1 5 3 4 2" xfId="915"/>
    <cellStyle name="20% - Accent1 5 3 5" xfId="916"/>
    <cellStyle name="20% - Accent1 5 3 5 2" xfId="917"/>
    <cellStyle name="20% - Accent1 5 3 6" xfId="918"/>
    <cellStyle name="20% - Accent1 5 4" xfId="919"/>
    <cellStyle name="20% - Accent1 5 4 2" xfId="920"/>
    <cellStyle name="20% - Accent1 5 4 2 2" xfId="921"/>
    <cellStyle name="20% - Accent1 5 4 2 2 2" xfId="922"/>
    <cellStyle name="20% - Accent1 5 4 2 3" xfId="923"/>
    <cellStyle name="20% - Accent1 5 4 3" xfId="924"/>
    <cellStyle name="20% - Accent1 5 4 3 2" xfId="925"/>
    <cellStyle name="20% - Accent1 5 4 4" xfId="926"/>
    <cellStyle name="20% - Accent1 5 4 4 2" xfId="927"/>
    <cellStyle name="20% - Accent1 5 4 5" xfId="928"/>
    <cellStyle name="20% - Accent1 5 5" xfId="929"/>
    <cellStyle name="20% - Accent1 5 5 2" xfId="930"/>
    <cellStyle name="20% - Accent1 5 5 2 2" xfId="931"/>
    <cellStyle name="20% - Accent1 5 5 3" xfId="932"/>
    <cellStyle name="20% - Accent1 5 6" xfId="933"/>
    <cellStyle name="20% - Accent1 5 6 2" xfId="934"/>
    <cellStyle name="20% - Accent1 5 7" xfId="935"/>
    <cellStyle name="20% - Accent1 5 7 2" xfId="936"/>
    <cellStyle name="20% - Accent1 5 8" xfId="937"/>
    <cellStyle name="20% - Accent1 6" xfId="938"/>
    <cellStyle name="20% - Accent1 6 2" xfId="939"/>
    <cellStyle name="20% - Accent1 6 2 2" xfId="940"/>
    <cellStyle name="20% - Accent1 6 2 2 2" xfId="941"/>
    <cellStyle name="20% - Accent1 6 2 2 2 2" xfId="942"/>
    <cellStyle name="20% - Accent1 6 2 2 2 2 2" xfId="943"/>
    <cellStyle name="20% - Accent1 6 2 2 2 3" xfId="944"/>
    <cellStyle name="20% - Accent1 6 2 2 3" xfId="945"/>
    <cellStyle name="20% - Accent1 6 2 2 3 2" xfId="946"/>
    <cellStyle name="20% - Accent1 6 2 2 4" xfId="947"/>
    <cellStyle name="20% - Accent1 6 2 2 4 2" xfId="948"/>
    <cellStyle name="20% - Accent1 6 2 2 5" xfId="949"/>
    <cellStyle name="20% - Accent1 6 2 3" xfId="950"/>
    <cellStyle name="20% - Accent1 6 2 3 2" xfId="951"/>
    <cellStyle name="20% - Accent1 6 2 3 2 2" xfId="952"/>
    <cellStyle name="20% - Accent1 6 2 3 3" xfId="953"/>
    <cellStyle name="20% - Accent1 6 2 4" xfId="954"/>
    <cellStyle name="20% - Accent1 6 2 4 2" xfId="955"/>
    <cellStyle name="20% - Accent1 6 2 5" xfId="956"/>
    <cellStyle name="20% - Accent1 6 2 5 2" xfId="957"/>
    <cellStyle name="20% - Accent1 6 2 6" xfId="958"/>
    <cellStyle name="20% - Accent1 6 3" xfId="959"/>
    <cellStyle name="20% - Accent1 6 3 2" xfId="960"/>
    <cellStyle name="20% - Accent1 6 3 2 2" xfId="961"/>
    <cellStyle name="20% - Accent1 6 3 2 2 2" xfId="962"/>
    <cellStyle name="20% - Accent1 6 3 2 3" xfId="963"/>
    <cellStyle name="20% - Accent1 6 3 3" xfId="964"/>
    <cellStyle name="20% - Accent1 6 3 3 2" xfId="965"/>
    <cellStyle name="20% - Accent1 6 3 4" xfId="966"/>
    <cellStyle name="20% - Accent1 6 3 4 2" xfId="967"/>
    <cellStyle name="20% - Accent1 6 3 5" xfId="968"/>
    <cellStyle name="20% - Accent1 6 4" xfId="969"/>
    <cellStyle name="20% - Accent1 6 4 2" xfId="970"/>
    <cellStyle name="20% - Accent1 6 4 2 2" xfId="971"/>
    <cellStyle name="20% - Accent1 6 4 3" xfId="972"/>
    <cellStyle name="20% - Accent1 6 5" xfId="973"/>
    <cellStyle name="20% - Accent1 6 5 2" xfId="974"/>
    <cellStyle name="20% - Accent1 6 6" xfId="975"/>
    <cellStyle name="20% - Accent1 6 6 2" xfId="976"/>
    <cellStyle name="20% - Accent1 6 7" xfId="977"/>
    <cellStyle name="20% - Accent1 7" xfId="978"/>
    <cellStyle name="20% - Accent1 7 2" xfId="979"/>
    <cellStyle name="20% - Accent1 7 2 2" xfId="980"/>
    <cellStyle name="20% - Accent1 7 2 2 2" xfId="981"/>
    <cellStyle name="20% - Accent1 7 2 2 2 2" xfId="982"/>
    <cellStyle name="20% - Accent1 7 2 2 3" xfId="983"/>
    <cellStyle name="20% - Accent1 7 2 3" xfId="984"/>
    <cellStyle name="20% - Accent1 7 2 3 2" xfId="985"/>
    <cellStyle name="20% - Accent1 7 2 4" xfId="986"/>
    <cellStyle name="20% - Accent1 7 2 4 2" xfId="987"/>
    <cellStyle name="20% - Accent1 7 2 5" xfId="988"/>
    <cellStyle name="20% - Accent1 7 3" xfId="989"/>
    <cellStyle name="20% - Accent1 7 3 2" xfId="990"/>
    <cellStyle name="20% - Accent1 7 3 2 2" xfId="991"/>
    <cellStyle name="20% - Accent1 7 3 3" xfId="992"/>
    <cellStyle name="20% - Accent1 7 4" xfId="993"/>
    <cellStyle name="20% - Accent1 7 4 2" xfId="994"/>
    <cellStyle name="20% - Accent1 7 5" xfId="995"/>
    <cellStyle name="20% - Accent1 7 5 2" xfId="996"/>
    <cellStyle name="20% - Accent1 7 6" xfId="997"/>
    <cellStyle name="20% - Accent1 8" xfId="998"/>
    <cellStyle name="20% - Accent1 8 2" xfId="999"/>
    <cellStyle name="20% - Accent1 8 2 2" xfId="1000"/>
    <cellStyle name="20% - Accent1 8 2 2 2" xfId="1001"/>
    <cellStyle name="20% - Accent1 8 2 3" xfId="1002"/>
    <cellStyle name="20% - Accent1 8 3" xfId="1003"/>
    <cellStyle name="20% - Accent1 8 3 2" xfId="1004"/>
    <cellStyle name="20% - Accent1 8 4" xfId="1005"/>
    <cellStyle name="20% - Accent1 8 4 2" xfId="1006"/>
    <cellStyle name="20% - Accent1 8 5" xfId="1007"/>
    <cellStyle name="20% - Accent1 9" xfId="1008"/>
    <cellStyle name="20% - Accent1 9 2" xfId="1009"/>
    <cellStyle name="20% - Accent1 9 2 2" xfId="1010"/>
    <cellStyle name="20% - Accent1 9 3" xfId="1011"/>
    <cellStyle name="20% - Accent2 10" xfId="1012"/>
    <cellStyle name="20% - Accent2 10 2" xfId="1013"/>
    <cellStyle name="20% - Accent2 11" xfId="1014"/>
    <cellStyle name="20% - Accent2 11 2" xfId="1015"/>
    <cellStyle name="20% - Accent2 12" xfId="1016"/>
    <cellStyle name="20% - Accent2 2" xfId="1017"/>
    <cellStyle name="20% - Accent2 2 10" xfId="1018"/>
    <cellStyle name="20% - Accent2 2 2" xfId="1019"/>
    <cellStyle name="20% - Accent2 2 2 2" xfId="1020"/>
    <cellStyle name="20% - Accent2 2 2 2 2" xfId="1021"/>
    <cellStyle name="20% - Accent2 2 2 2 2 2" xfId="1022"/>
    <cellStyle name="20% - Accent2 2 2 2 2 2 2" xfId="1023"/>
    <cellStyle name="20% - Accent2 2 2 2 2 2 2 2" xfId="1024"/>
    <cellStyle name="20% - Accent2 2 2 2 2 2 2 2 2" xfId="1025"/>
    <cellStyle name="20% - Accent2 2 2 2 2 2 2 2 2 2" xfId="1026"/>
    <cellStyle name="20% - Accent2 2 2 2 2 2 2 2 3" xfId="1027"/>
    <cellStyle name="20% - Accent2 2 2 2 2 2 2 3" xfId="1028"/>
    <cellStyle name="20% - Accent2 2 2 2 2 2 2 3 2" xfId="1029"/>
    <cellStyle name="20% - Accent2 2 2 2 2 2 2 4" xfId="1030"/>
    <cellStyle name="20% - Accent2 2 2 2 2 2 2 4 2" xfId="1031"/>
    <cellStyle name="20% - Accent2 2 2 2 2 2 2 5" xfId="1032"/>
    <cellStyle name="20% - Accent2 2 2 2 2 2 3" xfId="1033"/>
    <cellStyle name="20% - Accent2 2 2 2 2 2 3 2" xfId="1034"/>
    <cellStyle name="20% - Accent2 2 2 2 2 2 3 2 2" xfId="1035"/>
    <cellStyle name="20% - Accent2 2 2 2 2 2 3 3" xfId="1036"/>
    <cellStyle name="20% - Accent2 2 2 2 2 2 4" xfId="1037"/>
    <cellStyle name="20% - Accent2 2 2 2 2 2 4 2" xfId="1038"/>
    <cellStyle name="20% - Accent2 2 2 2 2 2 5" xfId="1039"/>
    <cellStyle name="20% - Accent2 2 2 2 2 2 5 2" xfId="1040"/>
    <cellStyle name="20% - Accent2 2 2 2 2 2 6" xfId="1041"/>
    <cellStyle name="20% - Accent2 2 2 2 2 3" xfId="1042"/>
    <cellStyle name="20% - Accent2 2 2 2 2 3 2" xfId="1043"/>
    <cellStyle name="20% - Accent2 2 2 2 2 3 2 2" xfId="1044"/>
    <cellStyle name="20% - Accent2 2 2 2 2 3 2 2 2" xfId="1045"/>
    <cellStyle name="20% - Accent2 2 2 2 2 3 2 3" xfId="1046"/>
    <cellStyle name="20% - Accent2 2 2 2 2 3 3" xfId="1047"/>
    <cellStyle name="20% - Accent2 2 2 2 2 3 3 2" xfId="1048"/>
    <cellStyle name="20% - Accent2 2 2 2 2 3 4" xfId="1049"/>
    <cellStyle name="20% - Accent2 2 2 2 2 3 4 2" xfId="1050"/>
    <cellStyle name="20% - Accent2 2 2 2 2 3 5" xfId="1051"/>
    <cellStyle name="20% - Accent2 2 2 2 2 4" xfId="1052"/>
    <cellStyle name="20% - Accent2 2 2 2 2 4 2" xfId="1053"/>
    <cellStyle name="20% - Accent2 2 2 2 2 4 2 2" xfId="1054"/>
    <cellStyle name="20% - Accent2 2 2 2 2 4 3" xfId="1055"/>
    <cellStyle name="20% - Accent2 2 2 2 2 5" xfId="1056"/>
    <cellStyle name="20% - Accent2 2 2 2 2 5 2" xfId="1057"/>
    <cellStyle name="20% - Accent2 2 2 2 2 6" xfId="1058"/>
    <cellStyle name="20% - Accent2 2 2 2 2 6 2" xfId="1059"/>
    <cellStyle name="20% - Accent2 2 2 2 2 7" xfId="1060"/>
    <cellStyle name="20% - Accent2 2 2 2 3" xfId="1061"/>
    <cellStyle name="20% - Accent2 2 2 2 3 2" xfId="1062"/>
    <cellStyle name="20% - Accent2 2 2 2 3 2 2" xfId="1063"/>
    <cellStyle name="20% - Accent2 2 2 2 3 2 2 2" xfId="1064"/>
    <cellStyle name="20% - Accent2 2 2 2 3 2 2 2 2" xfId="1065"/>
    <cellStyle name="20% - Accent2 2 2 2 3 2 2 3" xfId="1066"/>
    <cellStyle name="20% - Accent2 2 2 2 3 2 3" xfId="1067"/>
    <cellStyle name="20% - Accent2 2 2 2 3 2 3 2" xfId="1068"/>
    <cellStyle name="20% - Accent2 2 2 2 3 2 4" xfId="1069"/>
    <cellStyle name="20% - Accent2 2 2 2 3 2 4 2" xfId="1070"/>
    <cellStyle name="20% - Accent2 2 2 2 3 2 5" xfId="1071"/>
    <cellStyle name="20% - Accent2 2 2 2 3 3" xfId="1072"/>
    <cellStyle name="20% - Accent2 2 2 2 3 3 2" xfId="1073"/>
    <cellStyle name="20% - Accent2 2 2 2 3 3 2 2" xfId="1074"/>
    <cellStyle name="20% - Accent2 2 2 2 3 3 3" xfId="1075"/>
    <cellStyle name="20% - Accent2 2 2 2 3 4" xfId="1076"/>
    <cellStyle name="20% - Accent2 2 2 2 3 4 2" xfId="1077"/>
    <cellStyle name="20% - Accent2 2 2 2 3 5" xfId="1078"/>
    <cellStyle name="20% - Accent2 2 2 2 3 5 2" xfId="1079"/>
    <cellStyle name="20% - Accent2 2 2 2 3 6" xfId="1080"/>
    <cellStyle name="20% - Accent2 2 2 2 4" xfId="1081"/>
    <cellStyle name="20% - Accent2 2 2 2 4 2" xfId="1082"/>
    <cellStyle name="20% - Accent2 2 2 2 4 2 2" xfId="1083"/>
    <cellStyle name="20% - Accent2 2 2 2 4 2 2 2" xfId="1084"/>
    <cellStyle name="20% - Accent2 2 2 2 4 2 3" xfId="1085"/>
    <cellStyle name="20% - Accent2 2 2 2 4 3" xfId="1086"/>
    <cellStyle name="20% - Accent2 2 2 2 4 3 2" xfId="1087"/>
    <cellStyle name="20% - Accent2 2 2 2 4 4" xfId="1088"/>
    <cellStyle name="20% - Accent2 2 2 2 4 4 2" xfId="1089"/>
    <cellStyle name="20% - Accent2 2 2 2 4 5" xfId="1090"/>
    <cellStyle name="20% - Accent2 2 2 2 5" xfId="1091"/>
    <cellStyle name="20% - Accent2 2 2 2 5 2" xfId="1092"/>
    <cellStyle name="20% - Accent2 2 2 2 5 2 2" xfId="1093"/>
    <cellStyle name="20% - Accent2 2 2 2 5 3" xfId="1094"/>
    <cellStyle name="20% - Accent2 2 2 2 6" xfId="1095"/>
    <cellStyle name="20% - Accent2 2 2 2 6 2" xfId="1096"/>
    <cellStyle name="20% - Accent2 2 2 2 7" xfId="1097"/>
    <cellStyle name="20% - Accent2 2 2 2 7 2" xfId="1098"/>
    <cellStyle name="20% - Accent2 2 2 2 8" xfId="1099"/>
    <cellStyle name="20% - Accent2 2 2 3" xfId="1100"/>
    <cellStyle name="20% - Accent2 2 2 3 2" xfId="1101"/>
    <cellStyle name="20% - Accent2 2 2 3 2 2" xfId="1102"/>
    <cellStyle name="20% - Accent2 2 2 3 2 2 2" xfId="1103"/>
    <cellStyle name="20% - Accent2 2 2 3 2 2 2 2" xfId="1104"/>
    <cellStyle name="20% - Accent2 2 2 3 2 2 2 2 2" xfId="1105"/>
    <cellStyle name="20% - Accent2 2 2 3 2 2 2 3" xfId="1106"/>
    <cellStyle name="20% - Accent2 2 2 3 2 2 3" xfId="1107"/>
    <cellStyle name="20% - Accent2 2 2 3 2 2 3 2" xfId="1108"/>
    <cellStyle name="20% - Accent2 2 2 3 2 2 4" xfId="1109"/>
    <cellStyle name="20% - Accent2 2 2 3 2 2 4 2" xfId="1110"/>
    <cellStyle name="20% - Accent2 2 2 3 2 2 5" xfId="1111"/>
    <cellStyle name="20% - Accent2 2 2 3 2 3" xfId="1112"/>
    <cellStyle name="20% - Accent2 2 2 3 2 3 2" xfId="1113"/>
    <cellStyle name="20% - Accent2 2 2 3 2 3 2 2" xfId="1114"/>
    <cellStyle name="20% - Accent2 2 2 3 2 3 3" xfId="1115"/>
    <cellStyle name="20% - Accent2 2 2 3 2 4" xfId="1116"/>
    <cellStyle name="20% - Accent2 2 2 3 2 4 2" xfId="1117"/>
    <cellStyle name="20% - Accent2 2 2 3 2 5" xfId="1118"/>
    <cellStyle name="20% - Accent2 2 2 3 2 5 2" xfId="1119"/>
    <cellStyle name="20% - Accent2 2 2 3 2 6" xfId="1120"/>
    <cellStyle name="20% - Accent2 2 2 3 3" xfId="1121"/>
    <cellStyle name="20% - Accent2 2 2 3 3 2" xfId="1122"/>
    <cellStyle name="20% - Accent2 2 2 3 3 2 2" xfId="1123"/>
    <cellStyle name="20% - Accent2 2 2 3 3 2 2 2" xfId="1124"/>
    <cellStyle name="20% - Accent2 2 2 3 3 2 3" xfId="1125"/>
    <cellStyle name="20% - Accent2 2 2 3 3 3" xfId="1126"/>
    <cellStyle name="20% - Accent2 2 2 3 3 3 2" xfId="1127"/>
    <cellStyle name="20% - Accent2 2 2 3 3 4" xfId="1128"/>
    <cellStyle name="20% - Accent2 2 2 3 3 4 2" xfId="1129"/>
    <cellStyle name="20% - Accent2 2 2 3 3 5" xfId="1130"/>
    <cellStyle name="20% - Accent2 2 2 3 4" xfId="1131"/>
    <cellStyle name="20% - Accent2 2 2 3 4 2" xfId="1132"/>
    <cellStyle name="20% - Accent2 2 2 3 4 2 2" xfId="1133"/>
    <cellStyle name="20% - Accent2 2 2 3 4 3" xfId="1134"/>
    <cellStyle name="20% - Accent2 2 2 3 5" xfId="1135"/>
    <cellStyle name="20% - Accent2 2 2 3 5 2" xfId="1136"/>
    <cellStyle name="20% - Accent2 2 2 3 6" xfId="1137"/>
    <cellStyle name="20% - Accent2 2 2 3 6 2" xfId="1138"/>
    <cellStyle name="20% - Accent2 2 2 3 7" xfId="1139"/>
    <cellStyle name="20% - Accent2 2 2 4" xfId="1140"/>
    <cellStyle name="20% - Accent2 2 2 4 2" xfId="1141"/>
    <cellStyle name="20% - Accent2 2 2 4 2 2" xfId="1142"/>
    <cellStyle name="20% - Accent2 2 2 4 2 2 2" xfId="1143"/>
    <cellStyle name="20% - Accent2 2 2 4 2 2 2 2" xfId="1144"/>
    <cellStyle name="20% - Accent2 2 2 4 2 2 3" xfId="1145"/>
    <cellStyle name="20% - Accent2 2 2 4 2 3" xfId="1146"/>
    <cellStyle name="20% - Accent2 2 2 4 2 3 2" xfId="1147"/>
    <cellStyle name="20% - Accent2 2 2 4 2 4" xfId="1148"/>
    <cellStyle name="20% - Accent2 2 2 4 2 4 2" xfId="1149"/>
    <cellStyle name="20% - Accent2 2 2 4 2 5" xfId="1150"/>
    <cellStyle name="20% - Accent2 2 2 4 3" xfId="1151"/>
    <cellStyle name="20% - Accent2 2 2 4 3 2" xfId="1152"/>
    <cellStyle name="20% - Accent2 2 2 4 3 2 2" xfId="1153"/>
    <cellStyle name="20% - Accent2 2 2 4 3 3" xfId="1154"/>
    <cellStyle name="20% - Accent2 2 2 4 4" xfId="1155"/>
    <cellStyle name="20% - Accent2 2 2 4 4 2" xfId="1156"/>
    <cellStyle name="20% - Accent2 2 2 4 5" xfId="1157"/>
    <cellStyle name="20% - Accent2 2 2 4 5 2" xfId="1158"/>
    <cellStyle name="20% - Accent2 2 2 4 6" xfId="1159"/>
    <cellStyle name="20% - Accent2 2 2 5" xfId="1160"/>
    <cellStyle name="20% - Accent2 2 2 5 2" xfId="1161"/>
    <cellStyle name="20% - Accent2 2 2 5 2 2" xfId="1162"/>
    <cellStyle name="20% - Accent2 2 2 5 2 2 2" xfId="1163"/>
    <cellStyle name="20% - Accent2 2 2 5 2 3" xfId="1164"/>
    <cellStyle name="20% - Accent2 2 2 5 3" xfId="1165"/>
    <cellStyle name="20% - Accent2 2 2 5 3 2" xfId="1166"/>
    <cellStyle name="20% - Accent2 2 2 5 4" xfId="1167"/>
    <cellStyle name="20% - Accent2 2 2 5 4 2" xfId="1168"/>
    <cellStyle name="20% - Accent2 2 2 5 5" xfId="1169"/>
    <cellStyle name="20% - Accent2 2 2 6" xfId="1170"/>
    <cellStyle name="20% - Accent2 2 2 6 2" xfId="1171"/>
    <cellStyle name="20% - Accent2 2 2 6 2 2" xfId="1172"/>
    <cellStyle name="20% - Accent2 2 2 6 3" xfId="1173"/>
    <cellStyle name="20% - Accent2 2 2 7" xfId="1174"/>
    <cellStyle name="20% - Accent2 2 2 7 2" xfId="1175"/>
    <cellStyle name="20% - Accent2 2 2 8" xfId="1176"/>
    <cellStyle name="20% - Accent2 2 2 8 2" xfId="1177"/>
    <cellStyle name="20% - Accent2 2 2 9" xfId="1178"/>
    <cellStyle name="20% - Accent2 2 3" xfId="1179"/>
    <cellStyle name="20% - Accent2 2 3 2" xfId="1180"/>
    <cellStyle name="20% - Accent2 2 3 2 2" xfId="1181"/>
    <cellStyle name="20% - Accent2 2 3 2 2 2" xfId="1182"/>
    <cellStyle name="20% - Accent2 2 3 2 2 2 2" xfId="1183"/>
    <cellStyle name="20% - Accent2 2 3 2 2 2 2 2" xfId="1184"/>
    <cellStyle name="20% - Accent2 2 3 2 2 2 2 2 2" xfId="1185"/>
    <cellStyle name="20% - Accent2 2 3 2 2 2 2 3" xfId="1186"/>
    <cellStyle name="20% - Accent2 2 3 2 2 2 3" xfId="1187"/>
    <cellStyle name="20% - Accent2 2 3 2 2 2 3 2" xfId="1188"/>
    <cellStyle name="20% - Accent2 2 3 2 2 2 4" xfId="1189"/>
    <cellStyle name="20% - Accent2 2 3 2 2 2 4 2" xfId="1190"/>
    <cellStyle name="20% - Accent2 2 3 2 2 2 5" xfId="1191"/>
    <cellStyle name="20% - Accent2 2 3 2 2 3" xfId="1192"/>
    <cellStyle name="20% - Accent2 2 3 2 2 3 2" xfId="1193"/>
    <cellStyle name="20% - Accent2 2 3 2 2 3 2 2" xfId="1194"/>
    <cellStyle name="20% - Accent2 2 3 2 2 3 3" xfId="1195"/>
    <cellStyle name="20% - Accent2 2 3 2 2 4" xfId="1196"/>
    <cellStyle name="20% - Accent2 2 3 2 2 4 2" xfId="1197"/>
    <cellStyle name="20% - Accent2 2 3 2 2 5" xfId="1198"/>
    <cellStyle name="20% - Accent2 2 3 2 2 5 2" xfId="1199"/>
    <cellStyle name="20% - Accent2 2 3 2 2 6" xfId="1200"/>
    <cellStyle name="20% - Accent2 2 3 2 3" xfId="1201"/>
    <cellStyle name="20% - Accent2 2 3 2 3 2" xfId="1202"/>
    <cellStyle name="20% - Accent2 2 3 2 3 2 2" xfId="1203"/>
    <cellStyle name="20% - Accent2 2 3 2 3 2 2 2" xfId="1204"/>
    <cellStyle name="20% - Accent2 2 3 2 3 2 3" xfId="1205"/>
    <cellStyle name="20% - Accent2 2 3 2 3 3" xfId="1206"/>
    <cellStyle name="20% - Accent2 2 3 2 3 3 2" xfId="1207"/>
    <cellStyle name="20% - Accent2 2 3 2 3 4" xfId="1208"/>
    <cellStyle name="20% - Accent2 2 3 2 3 4 2" xfId="1209"/>
    <cellStyle name="20% - Accent2 2 3 2 3 5" xfId="1210"/>
    <cellStyle name="20% - Accent2 2 3 2 4" xfId="1211"/>
    <cellStyle name="20% - Accent2 2 3 2 4 2" xfId="1212"/>
    <cellStyle name="20% - Accent2 2 3 2 4 2 2" xfId="1213"/>
    <cellStyle name="20% - Accent2 2 3 2 4 3" xfId="1214"/>
    <cellStyle name="20% - Accent2 2 3 2 5" xfId="1215"/>
    <cellStyle name="20% - Accent2 2 3 2 5 2" xfId="1216"/>
    <cellStyle name="20% - Accent2 2 3 2 6" xfId="1217"/>
    <cellStyle name="20% - Accent2 2 3 2 6 2" xfId="1218"/>
    <cellStyle name="20% - Accent2 2 3 2 7" xfId="1219"/>
    <cellStyle name="20% - Accent2 2 3 3" xfId="1220"/>
    <cellStyle name="20% - Accent2 2 3 3 2" xfId="1221"/>
    <cellStyle name="20% - Accent2 2 3 3 2 2" xfId="1222"/>
    <cellStyle name="20% - Accent2 2 3 3 2 2 2" xfId="1223"/>
    <cellStyle name="20% - Accent2 2 3 3 2 2 2 2" xfId="1224"/>
    <cellStyle name="20% - Accent2 2 3 3 2 2 3" xfId="1225"/>
    <cellStyle name="20% - Accent2 2 3 3 2 3" xfId="1226"/>
    <cellStyle name="20% - Accent2 2 3 3 2 3 2" xfId="1227"/>
    <cellStyle name="20% - Accent2 2 3 3 2 4" xfId="1228"/>
    <cellStyle name="20% - Accent2 2 3 3 2 4 2" xfId="1229"/>
    <cellStyle name="20% - Accent2 2 3 3 2 5" xfId="1230"/>
    <cellStyle name="20% - Accent2 2 3 3 3" xfId="1231"/>
    <cellStyle name="20% - Accent2 2 3 3 3 2" xfId="1232"/>
    <cellStyle name="20% - Accent2 2 3 3 3 2 2" xfId="1233"/>
    <cellStyle name="20% - Accent2 2 3 3 3 3" xfId="1234"/>
    <cellStyle name="20% - Accent2 2 3 3 4" xfId="1235"/>
    <cellStyle name="20% - Accent2 2 3 3 4 2" xfId="1236"/>
    <cellStyle name="20% - Accent2 2 3 3 5" xfId="1237"/>
    <cellStyle name="20% - Accent2 2 3 3 5 2" xfId="1238"/>
    <cellStyle name="20% - Accent2 2 3 3 6" xfId="1239"/>
    <cellStyle name="20% - Accent2 2 3 4" xfId="1240"/>
    <cellStyle name="20% - Accent2 2 3 4 2" xfId="1241"/>
    <cellStyle name="20% - Accent2 2 3 4 2 2" xfId="1242"/>
    <cellStyle name="20% - Accent2 2 3 4 2 2 2" xfId="1243"/>
    <cellStyle name="20% - Accent2 2 3 4 2 3" xfId="1244"/>
    <cellStyle name="20% - Accent2 2 3 4 3" xfId="1245"/>
    <cellStyle name="20% - Accent2 2 3 4 3 2" xfId="1246"/>
    <cellStyle name="20% - Accent2 2 3 4 4" xfId="1247"/>
    <cellStyle name="20% - Accent2 2 3 4 4 2" xfId="1248"/>
    <cellStyle name="20% - Accent2 2 3 4 5" xfId="1249"/>
    <cellStyle name="20% - Accent2 2 3 5" xfId="1250"/>
    <cellStyle name="20% - Accent2 2 3 5 2" xfId="1251"/>
    <cellStyle name="20% - Accent2 2 3 5 2 2" xfId="1252"/>
    <cellStyle name="20% - Accent2 2 3 5 3" xfId="1253"/>
    <cellStyle name="20% - Accent2 2 3 6" xfId="1254"/>
    <cellStyle name="20% - Accent2 2 3 6 2" xfId="1255"/>
    <cellStyle name="20% - Accent2 2 3 7" xfId="1256"/>
    <cellStyle name="20% - Accent2 2 3 7 2" xfId="1257"/>
    <cellStyle name="20% - Accent2 2 3 8" xfId="1258"/>
    <cellStyle name="20% - Accent2 2 4" xfId="1259"/>
    <cellStyle name="20% - Accent2 2 4 2" xfId="1260"/>
    <cellStyle name="20% - Accent2 2 4 2 2" xfId="1261"/>
    <cellStyle name="20% - Accent2 2 4 2 2 2" xfId="1262"/>
    <cellStyle name="20% - Accent2 2 4 2 2 2 2" xfId="1263"/>
    <cellStyle name="20% - Accent2 2 4 2 2 2 2 2" xfId="1264"/>
    <cellStyle name="20% - Accent2 2 4 2 2 2 3" xfId="1265"/>
    <cellStyle name="20% - Accent2 2 4 2 2 3" xfId="1266"/>
    <cellStyle name="20% - Accent2 2 4 2 2 3 2" xfId="1267"/>
    <cellStyle name="20% - Accent2 2 4 2 2 4" xfId="1268"/>
    <cellStyle name="20% - Accent2 2 4 2 2 4 2" xfId="1269"/>
    <cellStyle name="20% - Accent2 2 4 2 2 5" xfId="1270"/>
    <cellStyle name="20% - Accent2 2 4 2 3" xfId="1271"/>
    <cellStyle name="20% - Accent2 2 4 2 3 2" xfId="1272"/>
    <cellStyle name="20% - Accent2 2 4 2 3 2 2" xfId="1273"/>
    <cellStyle name="20% - Accent2 2 4 2 3 3" xfId="1274"/>
    <cellStyle name="20% - Accent2 2 4 2 4" xfId="1275"/>
    <cellStyle name="20% - Accent2 2 4 2 4 2" xfId="1276"/>
    <cellStyle name="20% - Accent2 2 4 2 5" xfId="1277"/>
    <cellStyle name="20% - Accent2 2 4 2 5 2" xfId="1278"/>
    <cellStyle name="20% - Accent2 2 4 2 6" xfId="1279"/>
    <cellStyle name="20% - Accent2 2 4 3" xfId="1280"/>
    <cellStyle name="20% - Accent2 2 4 3 2" xfId="1281"/>
    <cellStyle name="20% - Accent2 2 4 3 2 2" xfId="1282"/>
    <cellStyle name="20% - Accent2 2 4 3 2 2 2" xfId="1283"/>
    <cellStyle name="20% - Accent2 2 4 3 2 3" xfId="1284"/>
    <cellStyle name="20% - Accent2 2 4 3 3" xfId="1285"/>
    <cellStyle name="20% - Accent2 2 4 3 3 2" xfId="1286"/>
    <cellStyle name="20% - Accent2 2 4 3 4" xfId="1287"/>
    <cellStyle name="20% - Accent2 2 4 3 4 2" xfId="1288"/>
    <cellStyle name="20% - Accent2 2 4 3 5" xfId="1289"/>
    <cellStyle name="20% - Accent2 2 4 4" xfId="1290"/>
    <cellStyle name="20% - Accent2 2 4 4 2" xfId="1291"/>
    <cellStyle name="20% - Accent2 2 4 4 2 2" xfId="1292"/>
    <cellStyle name="20% - Accent2 2 4 4 3" xfId="1293"/>
    <cellStyle name="20% - Accent2 2 4 5" xfId="1294"/>
    <cellStyle name="20% - Accent2 2 4 5 2" xfId="1295"/>
    <cellStyle name="20% - Accent2 2 4 6" xfId="1296"/>
    <cellStyle name="20% - Accent2 2 4 6 2" xfId="1297"/>
    <cellStyle name="20% - Accent2 2 4 7" xfId="1298"/>
    <cellStyle name="20% - Accent2 2 5" xfId="1299"/>
    <cellStyle name="20% - Accent2 2 5 2" xfId="1300"/>
    <cellStyle name="20% - Accent2 2 5 2 2" xfId="1301"/>
    <cellStyle name="20% - Accent2 2 5 2 2 2" xfId="1302"/>
    <cellStyle name="20% - Accent2 2 5 2 2 2 2" xfId="1303"/>
    <cellStyle name="20% - Accent2 2 5 2 2 3" xfId="1304"/>
    <cellStyle name="20% - Accent2 2 5 2 3" xfId="1305"/>
    <cellStyle name="20% - Accent2 2 5 2 3 2" xfId="1306"/>
    <cellStyle name="20% - Accent2 2 5 2 4" xfId="1307"/>
    <cellStyle name="20% - Accent2 2 5 2 4 2" xfId="1308"/>
    <cellStyle name="20% - Accent2 2 5 2 5" xfId="1309"/>
    <cellStyle name="20% - Accent2 2 5 3" xfId="1310"/>
    <cellStyle name="20% - Accent2 2 5 3 2" xfId="1311"/>
    <cellStyle name="20% - Accent2 2 5 3 2 2" xfId="1312"/>
    <cellStyle name="20% - Accent2 2 5 3 3" xfId="1313"/>
    <cellStyle name="20% - Accent2 2 5 4" xfId="1314"/>
    <cellStyle name="20% - Accent2 2 5 4 2" xfId="1315"/>
    <cellStyle name="20% - Accent2 2 5 5" xfId="1316"/>
    <cellStyle name="20% - Accent2 2 5 5 2" xfId="1317"/>
    <cellStyle name="20% - Accent2 2 5 6" xfId="1318"/>
    <cellStyle name="20% - Accent2 2 6" xfId="1319"/>
    <cellStyle name="20% - Accent2 2 6 2" xfId="1320"/>
    <cellStyle name="20% - Accent2 2 6 2 2" xfId="1321"/>
    <cellStyle name="20% - Accent2 2 6 2 2 2" xfId="1322"/>
    <cellStyle name="20% - Accent2 2 6 2 3" xfId="1323"/>
    <cellStyle name="20% - Accent2 2 6 3" xfId="1324"/>
    <cellStyle name="20% - Accent2 2 6 3 2" xfId="1325"/>
    <cellStyle name="20% - Accent2 2 6 4" xfId="1326"/>
    <cellStyle name="20% - Accent2 2 6 4 2" xfId="1327"/>
    <cellStyle name="20% - Accent2 2 6 5" xfId="1328"/>
    <cellStyle name="20% - Accent2 2 7" xfId="1329"/>
    <cellStyle name="20% - Accent2 2 7 2" xfId="1330"/>
    <cellStyle name="20% - Accent2 2 7 2 2" xfId="1331"/>
    <cellStyle name="20% - Accent2 2 7 3" xfId="1332"/>
    <cellStyle name="20% - Accent2 2 8" xfId="1333"/>
    <cellStyle name="20% - Accent2 2 8 2" xfId="1334"/>
    <cellStyle name="20% - Accent2 2 9" xfId="1335"/>
    <cellStyle name="20% - Accent2 2 9 2" xfId="1336"/>
    <cellStyle name="20% - Accent2 3" xfId="1337"/>
    <cellStyle name="20% - Accent2 3 10" xfId="1338"/>
    <cellStyle name="20% - Accent2 3 2" xfId="1339"/>
    <cellStyle name="20% - Accent2 3 2 2" xfId="1340"/>
    <cellStyle name="20% - Accent2 3 2 2 2" xfId="1341"/>
    <cellStyle name="20% - Accent2 3 2 2 2 2" xfId="1342"/>
    <cellStyle name="20% - Accent2 3 2 2 2 2 2" xfId="1343"/>
    <cellStyle name="20% - Accent2 3 2 2 2 2 2 2" xfId="1344"/>
    <cellStyle name="20% - Accent2 3 2 2 2 2 2 2 2" xfId="1345"/>
    <cellStyle name="20% - Accent2 3 2 2 2 2 2 2 2 2" xfId="1346"/>
    <cellStyle name="20% - Accent2 3 2 2 2 2 2 2 3" xfId="1347"/>
    <cellStyle name="20% - Accent2 3 2 2 2 2 2 3" xfId="1348"/>
    <cellStyle name="20% - Accent2 3 2 2 2 2 2 3 2" xfId="1349"/>
    <cellStyle name="20% - Accent2 3 2 2 2 2 2 4" xfId="1350"/>
    <cellStyle name="20% - Accent2 3 2 2 2 2 2 4 2" xfId="1351"/>
    <cellStyle name="20% - Accent2 3 2 2 2 2 2 5" xfId="1352"/>
    <cellStyle name="20% - Accent2 3 2 2 2 2 3" xfId="1353"/>
    <cellStyle name="20% - Accent2 3 2 2 2 2 3 2" xfId="1354"/>
    <cellStyle name="20% - Accent2 3 2 2 2 2 3 2 2" xfId="1355"/>
    <cellStyle name="20% - Accent2 3 2 2 2 2 3 3" xfId="1356"/>
    <cellStyle name="20% - Accent2 3 2 2 2 2 4" xfId="1357"/>
    <cellStyle name="20% - Accent2 3 2 2 2 2 4 2" xfId="1358"/>
    <cellStyle name="20% - Accent2 3 2 2 2 2 5" xfId="1359"/>
    <cellStyle name="20% - Accent2 3 2 2 2 2 5 2" xfId="1360"/>
    <cellStyle name="20% - Accent2 3 2 2 2 2 6" xfId="1361"/>
    <cellStyle name="20% - Accent2 3 2 2 2 3" xfId="1362"/>
    <cellStyle name="20% - Accent2 3 2 2 2 3 2" xfId="1363"/>
    <cellStyle name="20% - Accent2 3 2 2 2 3 2 2" xfId="1364"/>
    <cellStyle name="20% - Accent2 3 2 2 2 3 2 2 2" xfId="1365"/>
    <cellStyle name="20% - Accent2 3 2 2 2 3 2 3" xfId="1366"/>
    <cellStyle name="20% - Accent2 3 2 2 2 3 3" xfId="1367"/>
    <cellStyle name="20% - Accent2 3 2 2 2 3 3 2" xfId="1368"/>
    <cellStyle name="20% - Accent2 3 2 2 2 3 4" xfId="1369"/>
    <cellStyle name="20% - Accent2 3 2 2 2 3 4 2" xfId="1370"/>
    <cellStyle name="20% - Accent2 3 2 2 2 3 5" xfId="1371"/>
    <cellStyle name="20% - Accent2 3 2 2 2 4" xfId="1372"/>
    <cellStyle name="20% - Accent2 3 2 2 2 4 2" xfId="1373"/>
    <cellStyle name="20% - Accent2 3 2 2 2 4 2 2" xfId="1374"/>
    <cellStyle name="20% - Accent2 3 2 2 2 4 3" xfId="1375"/>
    <cellStyle name="20% - Accent2 3 2 2 2 5" xfId="1376"/>
    <cellStyle name="20% - Accent2 3 2 2 2 5 2" xfId="1377"/>
    <cellStyle name="20% - Accent2 3 2 2 2 6" xfId="1378"/>
    <cellStyle name="20% - Accent2 3 2 2 2 6 2" xfId="1379"/>
    <cellStyle name="20% - Accent2 3 2 2 2 7" xfId="1380"/>
    <cellStyle name="20% - Accent2 3 2 2 3" xfId="1381"/>
    <cellStyle name="20% - Accent2 3 2 2 3 2" xfId="1382"/>
    <cellStyle name="20% - Accent2 3 2 2 3 2 2" xfId="1383"/>
    <cellStyle name="20% - Accent2 3 2 2 3 2 2 2" xfId="1384"/>
    <cellStyle name="20% - Accent2 3 2 2 3 2 2 2 2" xfId="1385"/>
    <cellStyle name="20% - Accent2 3 2 2 3 2 2 3" xfId="1386"/>
    <cellStyle name="20% - Accent2 3 2 2 3 2 3" xfId="1387"/>
    <cellStyle name="20% - Accent2 3 2 2 3 2 3 2" xfId="1388"/>
    <cellStyle name="20% - Accent2 3 2 2 3 2 4" xfId="1389"/>
    <cellStyle name="20% - Accent2 3 2 2 3 2 4 2" xfId="1390"/>
    <cellStyle name="20% - Accent2 3 2 2 3 2 5" xfId="1391"/>
    <cellStyle name="20% - Accent2 3 2 2 3 3" xfId="1392"/>
    <cellStyle name="20% - Accent2 3 2 2 3 3 2" xfId="1393"/>
    <cellStyle name="20% - Accent2 3 2 2 3 3 2 2" xfId="1394"/>
    <cellStyle name="20% - Accent2 3 2 2 3 3 3" xfId="1395"/>
    <cellStyle name="20% - Accent2 3 2 2 3 4" xfId="1396"/>
    <cellStyle name="20% - Accent2 3 2 2 3 4 2" xfId="1397"/>
    <cellStyle name="20% - Accent2 3 2 2 3 5" xfId="1398"/>
    <cellStyle name="20% - Accent2 3 2 2 3 5 2" xfId="1399"/>
    <cellStyle name="20% - Accent2 3 2 2 3 6" xfId="1400"/>
    <cellStyle name="20% - Accent2 3 2 2 4" xfId="1401"/>
    <cellStyle name="20% - Accent2 3 2 2 4 2" xfId="1402"/>
    <cellStyle name="20% - Accent2 3 2 2 4 2 2" xfId="1403"/>
    <cellStyle name="20% - Accent2 3 2 2 4 2 2 2" xfId="1404"/>
    <cellStyle name="20% - Accent2 3 2 2 4 2 3" xfId="1405"/>
    <cellStyle name="20% - Accent2 3 2 2 4 3" xfId="1406"/>
    <cellStyle name="20% - Accent2 3 2 2 4 3 2" xfId="1407"/>
    <cellStyle name="20% - Accent2 3 2 2 4 4" xfId="1408"/>
    <cellStyle name="20% - Accent2 3 2 2 4 4 2" xfId="1409"/>
    <cellStyle name="20% - Accent2 3 2 2 4 5" xfId="1410"/>
    <cellStyle name="20% - Accent2 3 2 2 5" xfId="1411"/>
    <cellStyle name="20% - Accent2 3 2 2 5 2" xfId="1412"/>
    <cellStyle name="20% - Accent2 3 2 2 5 2 2" xfId="1413"/>
    <cellStyle name="20% - Accent2 3 2 2 5 3" xfId="1414"/>
    <cellStyle name="20% - Accent2 3 2 2 6" xfId="1415"/>
    <cellStyle name="20% - Accent2 3 2 2 6 2" xfId="1416"/>
    <cellStyle name="20% - Accent2 3 2 2 7" xfId="1417"/>
    <cellStyle name="20% - Accent2 3 2 2 7 2" xfId="1418"/>
    <cellStyle name="20% - Accent2 3 2 2 8" xfId="1419"/>
    <cellStyle name="20% - Accent2 3 2 3" xfId="1420"/>
    <cellStyle name="20% - Accent2 3 2 3 2" xfId="1421"/>
    <cellStyle name="20% - Accent2 3 2 3 2 2" xfId="1422"/>
    <cellStyle name="20% - Accent2 3 2 3 2 2 2" xfId="1423"/>
    <cellStyle name="20% - Accent2 3 2 3 2 2 2 2" xfId="1424"/>
    <cellStyle name="20% - Accent2 3 2 3 2 2 2 2 2" xfId="1425"/>
    <cellStyle name="20% - Accent2 3 2 3 2 2 2 3" xfId="1426"/>
    <cellStyle name="20% - Accent2 3 2 3 2 2 3" xfId="1427"/>
    <cellStyle name="20% - Accent2 3 2 3 2 2 3 2" xfId="1428"/>
    <cellStyle name="20% - Accent2 3 2 3 2 2 4" xfId="1429"/>
    <cellStyle name="20% - Accent2 3 2 3 2 2 4 2" xfId="1430"/>
    <cellStyle name="20% - Accent2 3 2 3 2 2 5" xfId="1431"/>
    <cellStyle name="20% - Accent2 3 2 3 2 3" xfId="1432"/>
    <cellStyle name="20% - Accent2 3 2 3 2 3 2" xfId="1433"/>
    <cellStyle name="20% - Accent2 3 2 3 2 3 2 2" xfId="1434"/>
    <cellStyle name="20% - Accent2 3 2 3 2 3 3" xfId="1435"/>
    <cellStyle name="20% - Accent2 3 2 3 2 4" xfId="1436"/>
    <cellStyle name="20% - Accent2 3 2 3 2 4 2" xfId="1437"/>
    <cellStyle name="20% - Accent2 3 2 3 2 5" xfId="1438"/>
    <cellStyle name="20% - Accent2 3 2 3 2 5 2" xfId="1439"/>
    <cellStyle name="20% - Accent2 3 2 3 2 6" xfId="1440"/>
    <cellStyle name="20% - Accent2 3 2 3 3" xfId="1441"/>
    <cellStyle name="20% - Accent2 3 2 3 3 2" xfId="1442"/>
    <cellStyle name="20% - Accent2 3 2 3 3 2 2" xfId="1443"/>
    <cellStyle name="20% - Accent2 3 2 3 3 2 2 2" xfId="1444"/>
    <cellStyle name="20% - Accent2 3 2 3 3 2 3" xfId="1445"/>
    <cellStyle name="20% - Accent2 3 2 3 3 3" xfId="1446"/>
    <cellStyle name="20% - Accent2 3 2 3 3 3 2" xfId="1447"/>
    <cellStyle name="20% - Accent2 3 2 3 3 4" xfId="1448"/>
    <cellStyle name="20% - Accent2 3 2 3 3 4 2" xfId="1449"/>
    <cellStyle name="20% - Accent2 3 2 3 3 5" xfId="1450"/>
    <cellStyle name="20% - Accent2 3 2 3 4" xfId="1451"/>
    <cellStyle name="20% - Accent2 3 2 3 4 2" xfId="1452"/>
    <cellStyle name="20% - Accent2 3 2 3 4 2 2" xfId="1453"/>
    <cellStyle name="20% - Accent2 3 2 3 4 3" xfId="1454"/>
    <cellStyle name="20% - Accent2 3 2 3 5" xfId="1455"/>
    <cellStyle name="20% - Accent2 3 2 3 5 2" xfId="1456"/>
    <cellStyle name="20% - Accent2 3 2 3 6" xfId="1457"/>
    <cellStyle name="20% - Accent2 3 2 3 6 2" xfId="1458"/>
    <cellStyle name="20% - Accent2 3 2 3 7" xfId="1459"/>
    <cellStyle name="20% - Accent2 3 2 4" xfId="1460"/>
    <cellStyle name="20% - Accent2 3 2 4 2" xfId="1461"/>
    <cellStyle name="20% - Accent2 3 2 4 2 2" xfId="1462"/>
    <cellStyle name="20% - Accent2 3 2 4 2 2 2" xfId="1463"/>
    <cellStyle name="20% - Accent2 3 2 4 2 2 2 2" xfId="1464"/>
    <cellStyle name="20% - Accent2 3 2 4 2 2 3" xfId="1465"/>
    <cellStyle name="20% - Accent2 3 2 4 2 3" xfId="1466"/>
    <cellStyle name="20% - Accent2 3 2 4 2 3 2" xfId="1467"/>
    <cellStyle name="20% - Accent2 3 2 4 2 4" xfId="1468"/>
    <cellStyle name="20% - Accent2 3 2 4 2 4 2" xfId="1469"/>
    <cellStyle name="20% - Accent2 3 2 4 2 5" xfId="1470"/>
    <cellStyle name="20% - Accent2 3 2 4 3" xfId="1471"/>
    <cellStyle name="20% - Accent2 3 2 4 3 2" xfId="1472"/>
    <cellStyle name="20% - Accent2 3 2 4 3 2 2" xfId="1473"/>
    <cellStyle name="20% - Accent2 3 2 4 3 3" xfId="1474"/>
    <cellStyle name="20% - Accent2 3 2 4 4" xfId="1475"/>
    <cellStyle name="20% - Accent2 3 2 4 4 2" xfId="1476"/>
    <cellStyle name="20% - Accent2 3 2 4 5" xfId="1477"/>
    <cellStyle name="20% - Accent2 3 2 4 5 2" xfId="1478"/>
    <cellStyle name="20% - Accent2 3 2 4 6" xfId="1479"/>
    <cellStyle name="20% - Accent2 3 2 5" xfId="1480"/>
    <cellStyle name="20% - Accent2 3 2 5 2" xfId="1481"/>
    <cellStyle name="20% - Accent2 3 2 5 2 2" xfId="1482"/>
    <cellStyle name="20% - Accent2 3 2 5 2 2 2" xfId="1483"/>
    <cellStyle name="20% - Accent2 3 2 5 2 3" xfId="1484"/>
    <cellStyle name="20% - Accent2 3 2 5 3" xfId="1485"/>
    <cellStyle name="20% - Accent2 3 2 5 3 2" xfId="1486"/>
    <cellStyle name="20% - Accent2 3 2 5 4" xfId="1487"/>
    <cellStyle name="20% - Accent2 3 2 5 4 2" xfId="1488"/>
    <cellStyle name="20% - Accent2 3 2 5 5" xfId="1489"/>
    <cellStyle name="20% - Accent2 3 2 6" xfId="1490"/>
    <cellStyle name="20% - Accent2 3 2 6 2" xfId="1491"/>
    <cellStyle name="20% - Accent2 3 2 6 2 2" xfId="1492"/>
    <cellStyle name="20% - Accent2 3 2 6 3" xfId="1493"/>
    <cellStyle name="20% - Accent2 3 2 7" xfId="1494"/>
    <cellStyle name="20% - Accent2 3 2 7 2" xfId="1495"/>
    <cellStyle name="20% - Accent2 3 2 8" xfId="1496"/>
    <cellStyle name="20% - Accent2 3 2 8 2" xfId="1497"/>
    <cellStyle name="20% - Accent2 3 2 9" xfId="1498"/>
    <cellStyle name="20% - Accent2 3 3" xfId="1499"/>
    <cellStyle name="20% - Accent2 3 3 2" xfId="1500"/>
    <cellStyle name="20% - Accent2 3 3 2 2" xfId="1501"/>
    <cellStyle name="20% - Accent2 3 3 2 2 2" xfId="1502"/>
    <cellStyle name="20% - Accent2 3 3 2 2 2 2" xfId="1503"/>
    <cellStyle name="20% - Accent2 3 3 2 2 2 2 2" xfId="1504"/>
    <cellStyle name="20% - Accent2 3 3 2 2 2 2 2 2" xfId="1505"/>
    <cellStyle name="20% - Accent2 3 3 2 2 2 2 3" xfId="1506"/>
    <cellStyle name="20% - Accent2 3 3 2 2 2 3" xfId="1507"/>
    <cellStyle name="20% - Accent2 3 3 2 2 2 3 2" xfId="1508"/>
    <cellStyle name="20% - Accent2 3 3 2 2 2 4" xfId="1509"/>
    <cellStyle name="20% - Accent2 3 3 2 2 2 4 2" xfId="1510"/>
    <cellStyle name="20% - Accent2 3 3 2 2 2 5" xfId="1511"/>
    <cellStyle name="20% - Accent2 3 3 2 2 3" xfId="1512"/>
    <cellStyle name="20% - Accent2 3 3 2 2 3 2" xfId="1513"/>
    <cellStyle name="20% - Accent2 3 3 2 2 3 2 2" xfId="1514"/>
    <cellStyle name="20% - Accent2 3 3 2 2 3 3" xfId="1515"/>
    <cellStyle name="20% - Accent2 3 3 2 2 4" xfId="1516"/>
    <cellStyle name="20% - Accent2 3 3 2 2 4 2" xfId="1517"/>
    <cellStyle name="20% - Accent2 3 3 2 2 5" xfId="1518"/>
    <cellStyle name="20% - Accent2 3 3 2 2 5 2" xfId="1519"/>
    <cellStyle name="20% - Accent2 3 3 2 2 6" xfId="1520"/>
    <cellStyle name="20% - Accent2 3 3 2 3" xfId="1521"/>
    <cellStyle name="20% - Accent2 3 3 2 3 2" xfId="1522"/>
    <cellStyle name="20% - Accent2 3 3 2 3 2 2" xfId="1523"/>
    <cellStyle name="20% - Accent2 3 3 2 3 2 2 2" xfId="1524"/>
    <cellStyle name="20% - Accent2 3 3 2 3 2 3" xfId="1525"/>
    <cellStyle name="20% - Accent2 3 3 2 3 3" xfId="1526"/>
    <cellStyle name="20% - Accent2 3 3 2 3 3 2" xfId="1527"/>
    <cellStyle name="20% - Accent2 3 3 2 3 4" xfId="1528"/>
    <cellStyle name="20% - Accent2 3 3 2 3 4 2" xfId="1529"/>
    <cellStyle name="20% - Accent2 3 3 2 3 5" xfId="1530"/>
    <cellStyle name="20% - Accent2 3 3 2 4" xfId="1531"/>
    <cellStyle name="20% - Accent2 3 3 2 4 2" xfId="1532"/>
    <cellStyle name="20% - Accent2 3 3 2 4 2 2" xfId="1533"/>
    <cellStyle name="20% - Accent2 3 3 2 4 3" xfId="1534"/>
    <cellStyle name="20% - Accent2 3 3 2 5" xfId="1535"/>
    <cellStyle name="20% - Accent2 3 3 2 5 2" xfId="1536"/>
    <cellStyle name="20% - Accent2 3 3 2 6" xfId="1537"/>
    <cellStyle name="20% - Accent2 3 3 2 6 2" xfId="1538"/>
    <cellStyle name="20% - Accent2 3 3 2 7" xfId="1539"/>
    <cellStyle name="20% - Accent2 3 3 3" xfId="1540"/>
    <cellStyle name="20% - Accent2 3 3 3 2" xfId="1541"/>
    <cellStyle name="20% - Accent2 3 3 3 2 2" xfId="1542"/>
    <cellStyle name="20% - Accent2 3 3 3 2 2 2" xfId="1543"/>
    <cellStyle name="20% - Accent2 3 3 3 2 2 2 2" xfId="1544"/>
    <cellStyle name="20% - Accent2 3 3 3 2 2 3" xfId="1545"/>
    <cellStyle name="20% - Accent2 3 3 3 2 3" xfId="1546"/>
    <cellStyle name="20% - Accent2 3 3 3 2 3 2" xfId="1547"/>
    <cellStyle name="20% - Accent2 3 3 3 2 4" xfId="1548"/>
    <cellStyle name="20% - Accent2 3 3 3 2 4 2" xfId="1549"/>
    <cellStyle name="20% - Accent2 3 3 3 2 5" xfId="1550"/>
    <cellStyle name="20% - Accent2 3 3 3 3" xfId="1551"/>
    <cellStyle name="20% - Accent2 3 3 3 3 2" xfId="1552"/>
    <cellStyle name="20% - Accent2 3 3 3 3 2 2" xfId="1553"/>
    <cellStyle name="20% - Accent2 3 3 3 3 3" xfId="1554"/>
    <cellStyle name="20% - Accent2 3 3 3 4" xfId="1555"/>
    <cellStyle name="20% - Accent2 3 3 3 4 2" xfId="1556"/>
    <cellStyle name="20% - Accent2 3 3 3 5" xfId="1557"/>
    <cellStyle name="20% - Accent2 3 3 3 5 2" xfId="1558"/>
    <cellStyle name="20% - Accent2 3 3 3 6" xfId="1559"/>
    <cellStyle name="20% - Accent2 3 3 4" xfId="1560"/>
    <cellStyle name="20% - Accent2 3 3 4 2" xfId="1561"/>
    <cellStyle name="20% - Accent2 3 3 4 2 2" xfId="1562"/>
    <cellStyle name="20% - Accent2 3 3 4 2 2 2" xfId="1563"/>
    <cellStyle name="20% - Accent2 3 3 4 2 3" xfId="1564"/>
    <cellStyle name="20% - Accent2 3 3 4 3" xfId="1565"/>
    <cellStyle name="20% - Accent2 3 3 4 3 2" xfId="1566"/>
    <cellStyle name="20% - Accent2 3 3 4 4" xfId="1567"/>
    <cellStyle name="20% - Accent2 3 3 4 4 2" xfId="1568"/>
    <cellStyle name="20% - Accent2 3 3 4 5" xfId="1569"/>
    <cellStyle name="20% - Accent2 3 3 5" xfId="1570"/>
    <cellStyle name="20% - Accent2 3 3 5 2" xfId="1571"/>
    <cellStyle name="20% - Accent2 3 3 5 2 2" xfId="1572"/>
    <cellStyle name="20% - Accent2 3 3 5 3" xfId="1573"/>
    <cellStyle name="20% - Accent2 3 3 6" xfId="1574"/>
    <cellStyle name="20% - Accent2 3 3 6 2" xfId="1575"/>
    <cellStyle name="20% - Accent2 3 3 7" xfId="1576"/>
    <cellStyle name="20% - Accent2 3 3 7 2" xfId="1577"/>
    <cellStyle name="20% - Accent2 3 3 8" xfId="1578"/>
    <cellStyle name="20% - Accent2 3 4" xfId="1579"/>
    <cellStyle name="20% - Accent2 3 4 2" xfId="1580"/>
    <cellStyle name="20% - Accent2 3 4 2 2" xfId="1581"/>
    <cellStyle name="20% - Accent2 3 4 2 2 2" xfId="1582"/>
    <cellStyle name="20% - Accent2 3 4 2 2 2 2" xfId="1583"/>
    <cellStyle name="20% - Accent2 3 4 2 2 2 2 2" xfId="1584"/>
    <cellStyle name="20% - Accent2 3 4 2 2 2 3" xfId="1585"/>
    <cellStyle name="20% - Accent2 3 4 2 2 3" xfId="1586"/>
    <cellStyle name="20% - Accent2 3 4 2 2 3 2" xfId="1587"/>
    <cellStyle name="20% - Accent2 3 4 2 2 4" xfId="1588"/>
    <cellStyle name="20% - Accent2 3 4 2 2 4 2" xfId="1589"/>
    <cellStyle name="20% - Accent2 3 4 2 2 5" xfId="1590"/>
    <cellStyle name="20% - Accent2 3 4 2 3" xfId="1591"/>
    <cellStyle name="20% - Accent2 3 4 2 3 2" xfId="1592"/>
    <cellStyle name="20% - Accent2 3 4 2 3 2 2" xfId="1593"/>
    <cellStyle name="20% - Accent2 3 4 2 3 3" xfId="1594"/>
    <cellStyle name="20% - Accent2 3 4 2 4" xfId="1595"/>
    <cellStyle name="20% - Accent2 3 4 2 4 2" xfId="1596"/>
    <cellStyle name="20% - Accent2 3 4 2 5" xfId="1597"/>
    <cellStyle name="20% - Accent2 3 4 2 5 2" xfId="1598"/>
    <cellStyle name="20% - Accent2 3 4 2 6" xfId="1599"/>
    <cellStyle name="20% - Accent2 3 4 3" xfId="1600"/>
    <cellStyle name="20% - Accent2 3 4 3 2" xfId="1601"/>
    <cellStyle name="20% - Accent2 3 4 3 2 2" xfId="1602"/>
    <cellStyle name="20% - Accent2 3 4 3 2 2 2" xfId="1603"/>
    <cellStyle name="20% - Accent2 3 4 3 2 3" xfId="1604"/>
    <cellStyle name="20% - Accent2 3 4 3 3" xfId="1605"/>
    <cellStyle name="20% - Accent2 3 4 3 3 2" xfId="1606"/>
    <cellStyle name="20% - Accent2 3 4 3 4" xfId="1607"/>
    <cellStyle name="20% - Accent2 3 4 3 4 2" xfId="1608"/>
    <cellStyle name="20% - Accent2 3 4 3 5" xfId="1609"/>
    <cellStyle name="20% - Accent2 3 4 4" xfId="1610"/>
    <cellStyle name="20% - Accent2 3 4 4 2" xfId="1611"/>
    <cellStyle name="20% - Accent2 3 4 4 2 2" xfId="1612"/>
    <cellStyle name="20% - Accent2 3 4 4 3" xfId="1613"/>
    <cellStyle name="20% - Accent2 3 4 5" xfId="1614"/>
    <cellStyle name="20% - Accent2 3 4 5 2" xfId="1615"/>
    <cellStyle name="20% - Accent2 3 4 6" xfId="1616"/>
    <cellStyle name="20% - Accent2 3 4 6 2" xfId="1617"/>
    <cellStyle name="20% - Accent2 3 4 7" xfId="1618"/>
    <cellStyle name="20% - Accent2 3 5" xfId="1619"/>
    <cellStyle name="20% - Accent2 3 5 2" xfId="1620"/>
    <cellStyle name="20% - Accent2 3 5 2 2" xfId="1621"/>
    <cellStyle name="20% - Accent2 3 5 2 2 2" xfId="1622"/>
    <cellStyle name="20% - Accent2 3 5 2 2 2 2" xfId="1623"/>
    <cellStyle name="20% - Accent2 3 5 2 2 3" xfId="1624"/>
    <cellStyle name="20% - Accent2 3 5 2 3" xfId="1625"/>
    <cellStyle name="20% - Accent2 3 5 2 3 2" xfId="1626"/>
    <cellStyle name="20% - Accent2 3 5 2 4" xfId="1627"/>
    <cellStyle name="20% - Accent2 3 5 2 4 2" xfId="1628"/>
    <cellStyle name="20% - Accent2 3 5 2 5" xfId="1629"/>
    <cellStyle name="20% - Accent2 3 5 3" xfId="1630"/>
    <cellStyle name="20% - Accent2 3 5 3 2" xfId="1631"/>
    <cellStyle name="20% - Accent2 3 5 3 2 2" xfId="1632"/>
    <cellStyle name="20% - Accent2 3 5 3 3" xfId="1633"/>
    <cellStyle name="20% - Accent2 3 5 4" xfId="1634"/>
    <cellStyle name="20% - Accent2 3 5 4 2" xfId="1635"/>
    <cellStyle name="20% - Accent2 3 5 5" xfId="1636"/>
    <cellStyle name="20% - Accent2 3 5 5 2" xfId="1637"/>
    <cellStyle name="20% - Accent2 3 5 6" xfId="1638"/>
    <cellStyle name="20% - Accent2 3 6" xfId="1639"/>
    <cellStyle name="20% - Accent2 3 6 2" xfId="1640"/>
    <cellStyle name="20% - Accent2 3 6 2 2" xfId="1641"/>
    <cellStyle name="20% - Accent2 3 6 2 2 2" xfId="1642"/>
    <cellStyle name="20% - Accent2 3 6 2 3" xfId="1643"/>
    <cellStyle name="20% - Accent2 3 6 3" xfId="1644"/>
    <cellStyle name="20% - Accent2 3 6 3 2" xfId="1645"/>
    <cellStyle name="20% - Accent2 3 6 4" xfId="1646"/>
    <cellStyle name="20% - Accent2 3 6 4 2" xfId="1647"/>
    <cellStyle name="20% - Accent2 3 6 5" xfId="1648"/>
    <cellStyle name="20% - Accent2 3 7" xfId="1649"/>
    <cellStyle name="20% - Accent2 3 7 2" xfId="1650"/>
    <cellStyle name="20% - Accent2 3 7 2 2" xfId="1651"/>
    <cellStyle name="20% - Accent2 3 7 3" xfId="1652"/>
    <cellStyle name="20% - Accent2 3 8" xfId="1653"/>
    <cellStyle name="20% - Accent2 3 8 2" xfId="1654"/>
    <cellStyle name="20% - Accent2 3 9" xfId="1655"/>
    <cellStyle name="20% - Accent2 3 9 2" xfId="1656"/>
    <cellStyle name="20% - Accent2 4" xfId="1657"/>
    <cellStyle name="20% - Accent2 4 10" xfId="1658"/>
    <cellStyle name="20% - Accent2 4 2" xfId="1659"/>
    <cellStyle name="20% - Accent2 4 2 2" xfId="1660"/>
    <cellStyle name="20% - Accent2 4 2 2 2" xfId="1661"/>
    <cellStyle name="20% - Accent2 4 2 2 2 2" xfId="1662"/>
    <cellStyle name="20% - Accent2 4 2 2 2 2 2" xfId="1663"/>
    <cellStyle name="20% - Accent2 4 2 2 2 2 2 2" xfId="1664"/>
    <cellStyle name="20% - Accent2 4 2 2 2 2 2 2 2" xfId="1665"/>
    <cellStyle name="20% - Accent2 4 2 2 2 2 2 3" xfId="1666"/>
    <cellStyle name="20% - Accent2 4 2 2 2 2 3" xfId="1667"/>
    <cellStyle name="20% - Accent2 4 2 2 2 2 3 2" xfId="1668"/>
    <cellStyle name="20% - Accent2 4 2 2 2 2 4" xfId="1669"/>
    <cellStyle name="20% - Accent2 4 2 2 2 2 4 2" xfId="1670"/>
    <cellStyle name="20% - Accent2 4 2 2 2 2 5" xfId="1671"/>
    <cellStyle name="20% - Accent2 4 2 2 2 3" xfId="1672"/>
    <cellStyle name="20% - Accent2 4 2 2 2 3 2" xfId="1673"/>
    <cellStyle name="20% - Accent2 4 2 2 2 3 2 2" xfId="1674"/>
    <cellStyle name="20% - Accent2 4 2 2 2 3 3" xfId="1675"/>
    <cellStyle name="20% - Accent2 4 2 2 2 4" xfId="1676"/>
    <cellStyle name="20% - Accent2 4 2 2 2 4 2" xfId="1677"/>
    <cellStyle name="20% - Accent2 4 2 2 2 5" xfId="1678"/>
    <cellStyle name="20% - Accent2 4 2 2 2 5 2" xfId="1679"/>
    <cellStyle name="20% - Accent2 4 2 2 2 6" xfId="1680"/>
    <cellStyle name="20% - Accent2 4 2 2 3" xfId="1681"/>
    <cellStyle name="20% - Accent2 4 2 2 3 2" xfId="1682"/>
    <cellStyle name="20% - Accent2 4 2 2 3 2 2" xfId="1683"/>
    <cellStyle name="20% - Accent2 4 2 2 3 2 2 2" xfId="1684"/>
    <cellStyle name="20% - Accent2 4 2 2 3 2 3" xfId="1685"/>
    <cellStyle name="20% - Accent2 4 2 2 3 3" xfId="1686"/>
    <cellStyle name="20% - Accent2 4 2 2 3 3 2" xfId="1687"/>
    <cellStyle name="20% - Accent2 4 2 2 3 4" xfId="1688"/>
    <cellStyle name="20% - Accent2 4 2 2 3 4 2" xfId="1689"/>
    <cellStyle name="20% - Accent2 4 2 2 3 5" xfId="1690"/>
    <cellStyle name="20% - Accent2 4 2 2 4" xfId="1691"/>
    <cellStyle name="20% - Accent2 4 2 2 4 2" xfId="1692"/>
    <cellStyle name="20% - Accent2 4 2 2 4 2 2" xfId="1693"/>
    <cellStyle name="20% - Accent2 4 2 2 4 3" xfId="1694"/>
    <cellStyle name="20% - Accent2 4 2 2 5" xfId="1695"/>
    <cellStyle name="20% - Accent2 4 2 2 5 2" xfId="1696"/>
    <cellStyle name="20% - Accent2 4 2 2 6" xfId="1697"/>
    <cellStyle name="20% - Accent2 4 2 2 6 2" xfId="1698"/>
    <cellStyle name="20% - Accent2 4 2 2 7" xfId="1699"/>
    <cellStyle name="20% - Accent2 4 2 3" xfId="1700"/>
    <cellStyle name="20% - Accent2 4 2 3 2" xfId="1701"/>
    <cellStyle name="20% - Accent2 4 2 3 2 2" xfId="1702"/>
    <cellStyle name="20% - Accent2 4 2 3 2 2 2" xfId="1703"/>
    <cellStyle name="20% - Accent2 4 2 3 2 2 2 2" xfId="1704"/>
    <cellStyle name="20% - Accent2 4 2 3 2 2 3" xfId="1705"/>
    <cellStyle name="20% - Accent2 4 2 3 2 3" xfId="1706"/>
    <cellStyle name="20% - Accent2 4 2 3 2 3 2" xfId="1707"/>
    <cellStyle name="20% - Accent2 4 2 3 2 4" xfId="1708"/>
    <cellStyle name="20% - Accent2 4 2 3 2 4 2" xfId="1709"/>
    <cellStyle name="20% - Accent2 4 2 3 2 5" xfId="1710"/>
    <cellStyle name="20% - Accent2 4 2 3 3" xfId="1711"/>
    <cellStyle name="20% - Accent2 4 2 3 3 2" xfId="1712"/>
    <cellStyle name="20% - Accent2 4 2 3 3 2 2" xfId="1713"/>
    <cellStyle name="20% - Accent2 4 2 3 3 3" xfId="1714"/>
    <cellStyle name="20% - Accent2 4 2 3 4" xfId="1715"/>
    <cellStyle name="20% - Accent2 4 2 3 4 2" xfId="1716"/>
    <cellStyle name="20% - Accent2 4 2 3 5" xfId="1717"/>
    <cellStyle name="20% - Accent2 4 2 3 5 2" xfId="1718"/>
    <cellStyle name="20% - Accent2 4 2 3 6" xfId="1719"/>
    <cellStyle name="20% - Accent2 4 2 4" xfId="1720"/>
    <cellStyle name="20% - Accent2 4 2 4 2" xfId="1721"/>
    <cellStyle name="20% - Accent2 4 2 4 2 2" xfId="1722"/>
    <cellStyle name="20% - Accent2 4 2 4 2 2 2" xfId="1723"/>
    <cellStyle name="20% - Accent2 4 2 4 2 3" xfId="1724"/>
    <cellStyle name="20% - Accent2 4 2 4 3" xfId="1725"/>
    <cellStyle name="20% - Accent2 4 2 4 3 2" xfId="1726"/>
    <cellStyle name="20% - Accent2 4 2 4 4" xfId="1727"/>
    <cellStyle name="20% - Accent2 4 2 4 4 2" xfId="1728"/>
    <cellStyle name="20% - Accent2 4 2 4 5" xfId="1729"/>
    <cellStyle name="20% - Accent2 4 2 5" xfId="1730"/>
    <cellStyle name="20% - Accent2 4 2 5 2" xfId="1731"/>
    <cellStyle name="20% - Accent2 4 2 5 2 2" xfId="1732"/>
    <cellStyle name="20% - Accent2 4 2 5 3" xfId="1733"/>
    <cellStyle name="20% - Accent2 4 2 6" xfId="1734"/>
    <cellStyle name="20% - Accent2 4 2 6 2" xfId="1735"/>
    <cellStyle name="20% - Accent2 4 2 7" xfId="1736"/>
    <cellStyle name="20% - Accent2 4 2 7 2" xfId="1737"/>
    <cellStyle name="20% - Accent2 4 2 8" xfId="1738"/>
    <cellStyle name="20% - Accent2 4 3" xfId="1739"/>
    <cellStyle name="20% - Accent2 4 3 2" xfId="1740"/>
    <cellStyle name="20% - Accent2 4 3 2 2" xfId="1741"/>
    <cellStyle name="20% - Accent2 4 3 2 2 2" xfId="1742"/>
    <cellStyle name="20% - Accent2 4 3 2 2 2 2" xfId="1743"/>
    <cellStyle name="20% - Accent2 4 3 2 2 2 2 2" xfId="1744"/>
    <cellStyle name="20% - Accent2 4 3 2 2 2 3" xfId="1745"/>
    <cellStyle name="20% - Accent2 4 3 2 2 3" xfId="1746"/>
    <cellStyle name="20% - Accent2 4 3 2 2 3 2" xfId="1747"/>
    <cellStyle name="20% - Accent2 4 3 2 2 4" xfId="1748"/>
    <cellStyle name="20% - Accent2 4 3 2 2 4 2" xfId="1749"/>
    <cellStyle name="20% - Accent2 4 3 2 2 5" xfId="1750"/>
    <cellStyle name="20% - Accent2 4 3 2 3" xfId="1751"/>
    <cellStyle name="20% - Accent2 4 3 2 3 2" xfId="1752"/>
    <cellStyle name="20% - Accent2 4 3 2 3 2 2" xfId="1753"/>
    <cellStyle name="20% - Accent2 4 3 2 3 3" xfId="1754"/>
    <cellStyle name="20% - Accent2 4 3 2 4" xfId="1755"/>
    <cellStyle name="20% - Accent2 4 3 2 4 2" xfId="1756"/>
    <cellStyle name="20% - Accent2 4 3 2 5" xfId="1757"/>
    <cellStyle name="20% - Accent2 4 3 2 5 2" xfId="1758"/>
    <cellStyle name="20% - Accent2 4 3 2 6" xfId="1759"/>
    <cellStyle name="20% - Accent2 4 3 3" xfId="1760"/>
    <cellStyle name="20% - Accent2 4 3 3 2" xfId="1761"/>
    <cellStyle name="20% - Accent2 4 3 3 2 2" xfId="1762"/>
    <cellStyle name="20% - Accent2 4 3 3 2 2 2" xfId="1763"/>
    <cellStyle name="20% - Accent2 4 3 3 2 3" xfId="1764"/>
    <cellStyle name="20% - Accent2 4 3 3 3" xfId="1765"/>
    <cellStyle name="20% - Accent2 4 3 3 3 2" xfId="1766"/>
    <cellStyle name="20% - Accent2 4 3 3 4" xfId="1767"/>
    <cellStyle name="20% - Accent2 4 3 3 4 2" xfId="1768"/>
    <cellStyle name="20% - Accent2 4 3 3 5" xfId="1769"/>
    <cellStyle name="20% - Accent2 4 3 4" xfId="1770"/>
    <cellStyle name="20% - Accent2 4 3 4 2" xfId="1771"/>
    <cellStyle name="20% - Accent2 4 3 4 2 2" xfId="1772"/>
    <cellStyle name="20% - Accent2 4 3 4 3" xfId="1773"/>
    <cellStyle name="20% - Accent2 4 3 5" xfId="1774"/>
    <cellStyle name="20% - Accent2 4 3 5 2" xfId="1775"/>
    <cellStyle name="20% - Accent2 4 3 6" xfId="1776"/>
    <cellStyle name="20% - Accent2 4 3 6 2" xfId="1777"/>
    <cellStyle name="20% - Accent2 4 3 7" xfId="1778"/>
    <cellStyle name="20% - Accent2 4 4" xfId="1779"/>
    <cellStyle name="20% - Accent2 4 4 2" xfId="1780"/>
    <cellStyle name="20% - Accent2 4 4 2 2" xfId="1781"/>
    <cellStyle name="20% - Accent2 4 4 2 2 2" xfId="1782"/>
    <cellStyle name="20% - Accent2 4 4 2 2 2 2" xfId="1783"/>
    <cellStyle name="20% - Accent2 4 4 2 2 3" xfId="1784"/>
    <cellStyle name="20% - Accent2 4 4 2 3" xfId="1785"/>
    <cellStyle name="20% - Accent2 4 4 2 3 2" xfId="1786"/>
    <cellStyle name="20% - Accent2 4 4 2 4" xfId="1787"/>
    <cellStyle name="20% - Accent2 4 4 2 4 2" xfId="1788"/>
    <cellStyle name="20% - Accent2 4 4 2 5" xfId="1789"/>
    <cellStyle name="20% - Accent2 4 4 3" xfId="1790"/>
    <cellStyle name="20% - Accent2 4 4 3 2" xfId="1791"/>
    <cellStyle name="20% - Accent2 4 4 3 2 2" xfId="1792"/>
    <cellStyle name="20% - Accent2 4 4 3 3" xfId="1793"/>
    <cellStyle name="20% - Accent2 4 4 4" xfId="1794"/>
    <cellStyle name="20% - Accent2 4 4 4 2" xfId="1795"/>
    <cellStyle name="20% - Accent2 4 4 5" xfId="1796"/>
    <cellStyle name="20% - Accent2 4 4 5 2" xfId="1797"/>
    <cellStyle name="20% - Accent2 4 4 6" xfId="1798"/>
    <cellStyle name="20% - Accent2 4 5" xfId="1799"/>
    <cellStyle name="20% - Accent2 4 5 2" xfId="1800"/>
    <cellStyle name="20% - Accent2 4 5 2 2" xfId="1801"/>
    <cellStyle name="20% - Accent2 4 5 2 2 2" xfId="1802"/>
    <cellStyle name="20% - Accent2 4 5 2 3" xfId="1803"/>
    <cellStyle name="20% - Accent2 4 5 3" xfId="1804"/>
    <cellStyle name="20% - Accent2 4 5 3 2" xfId="1805"/>
    <cellStyle name="20% - Accent2 4 5 4" xfId="1806"/>
    <cellStyle name="20% - Accent2 4 5 4 2" xfId="1807"/>
    <cellStyle name="20% - Accent2 4 5 5" xfId="1808"/>
    <cellStyle name="20% - Accent2 4 6" xfId="1809"/>
    <cellStyle name="20% - Accent2 4 6 2" xfId="1810"/>
    <cellStyle name="20% - Accent2 4 6 2 2" xfId="1811"/>
    <cellStyle name="20% - Accent2 4 6 3" xfId="1812"/>
    <cellStyle name="20% - Accent2 4 7" xfId="1813"/>
    <cellStyle name="20% - Accent2 4 7 2" xfId="1814"/>
    <cellStyle name="20% - Accent2 4 8" xfId="1815"/>
    <cellStyle name="20% - Accent2 4 8 2" xfId="1816"/>
    <cellStyle name="20% - Accent2 4 9" xfId="1817"/>
    <cellStyle name="20% - Accent2 5" xfId="1818"/>
    <cellStyle name="20% - Accent2 5 2" xfId="1819"/>
    <cellStyle name="20% - Accent2 5 2 2" xfId="1820"/>
    <cellStyle name="20% - Accent2 5 2 2 2" xfId="1821"/>
    <cellStyle name="20% - Accent2 5 2 2 2 2" xfId="1822"/>
    <cellStyle name="20% - Accent2 5 2 2 2 2 2" xfId="1823"/>
    <cellStyle name="20% - Accent2 5 2 2 2 2 2 2" xfId="1824"/>
    <cellStyle name="20% - Accent2 5 2 2 2 2 3" xfId="1825"/>
    <cellStyle name="20% - Accent2 5 2 2 2 3" xfId="1826"/>
    <cellStyle name="20% - Accent2 5 2 2 2 3 2" xfId="1827"/>
    <cellStyle name="20% - Accent2 5 2 2 2 4" xfId="1828"/>
    <cellStyle name="20% - Accent2 5 2 2 2 4 2" xfId="1829"/>
    <cellStyle name="20% - Accent2 5 2 2 2 5" xfId="1830"/>
    <cellStyle name="20% - Accent2 5 2 2 3" xfId="1831"/>
    <cellStyle name="20% - Accent2 5 2 2 3 2" xfId="1832"/>
    <cellStyle name="20% - Accent2 5 2 2 3 2 2" xfId="1833"/>
    <cellStyle name="20% - Accent2 5 2 2 3 3" xfId="1834"/>
    <cellStyle name="20% - Accent2 5 2 2 4" xfId="1835"/>
    <cellStyle name="20% - Accent2 5 2 2 4 2" xfId="1836"/>
    <cellStyle name="20% - Accent2 5 2 2 5" xfId="1837"/>
    <cellStyle name="20% - Accent2 5 2 2 5 2" xfId="1838"/>
    <cellStyle name="20% - Accent2 5 2 2 6" xfId="1839"/>
    <cellStyle name="20% - Accent2 5 2 3" xfId="1840"/>
    <cellStyle name="20% - Accent2 5 2 3 2" xfId="1841"/>
    <cellStyle name="20% - Accent2 5 2 3 2 2" xfId="1842"/>
    <cellStyle name="20% - Accent2 5 2 3 2 2 2" xfId="1843"/>
    <cellStyle name="20% - Accent2 5 2 3 2 3" xfId="1844"/>
    <cellStyle name="20% - Accent2 5 2 3 3" xfId="1845"/>
    <cellStyle name="20% - Accent2 5 2 3 3 2" xfId="1846"/>
    <cellStyle name="20% - Accent2 5 2 3 4" xfId="1847"/>
    <cellStyle name="20% - Accent2 5 2 3 4 2" xfId="1848"/>
    <cellStyle name="20% - Accent2 5 2 3 5" xfId="1849"/>
    <cellStyle name="20% - Accent2 5 2 4" xfId="1850"/>
    <cellStyle name="20% - Accent2 5 2 4 2" xfId="1851"/>
    <cellStyle name="20% - Accent2 5 2 4 2 2" xfId="1852"/>
    <cellStyle name="20% - Accent2 5 2 4 3" xfId="1853"/>
    <cellStyle name="20% - Accent2 5 2 5" xfId="1854"/>
    <cellStyle name="20% - Accent2 5 2 5 2" xfId="1855"/>
    <cellStyle name="20% - Accent2 5 2 6" xfId="1856"/>
    <cellStyle name="20% - Accent2 5 2 6 2" xfId="1857"/>
    <cellStyle name="20% - Accent2 5 2 7" xfId="1858"/>
    <cellStyle name="20% - Accent2 5 3" xfId="1859"/>
    <cellStyle name="20% - Accent2 5 3 2" xfId="1860"/>
    <cellStyle name="20% - Accent2 5 3 2 2" xfId="1861"/>
    <cellStyle name="20% - Accent2 5 3 2 2 2" xfId="1862"/>
    <cellStyle name="20% - Accent2 5 3 2 2 2 2" xfId="1863"/>
    <cellStyle name="20% - Accent2 5 3 2 2 3" xfId="1864"/>
    <cellStyle name="20% - Accent2 5 3 2 3" xfId="1865"/>
    <cellStyle name="20% - Accent2 5 3 2 3 2" xfId="1866"/>
    <cellStyle name="20% - Accent2 5 3 2 4" xfId="1867"/>
    <cellStyle name="20% - Accent2 5 3 2 4 2" xfId="1868"/>
    <cellStyle name="20% - Accent2 5 3 2 5" xfId="1869"/>
    <cellStyle name="20% - Accent2 5 3 3" xfId="1870"/>
    <cellStyle name="20% - Accent2 5 3 3 2" xfId="1871"/>
    <cellStyle name="20% - Accent2 5 3 3 2 2" xfId="1872"/>
    <cellStyle name="20% - Accent2 5 3 3 3" xfId="1873"/>
    <cellStyle name="20% - Accent2 5 3 4" xfId="1874"/>
    <cellStyle name="20% - Accent2 5 3 4 2" xfId="1875"/>
    <cellStyle name="20% - Accent2 5 3 5" xfId="1876"/>
    <cellStyle name="20% - Accent2 5 3 5 2" xfId="1877"/>
    <cellStyle name="20% - Accent2 5 3 6" xfId="1878"/>
    <cellStyle name="20% - Accent2 5 4" xfId="1879"/>
    <cellStyle name="20% - Accent2 5 4 2" xfId="1880"/>
    <cellStyle name="20% - Accent2 5 4 2 2" xfId="1881"/>
    <cellStyle name="20% - Accent2 5 4 2 2 2" xfId="1882"/>
    <cellStyle name="20% - Accent2 5 4 2 3" xfId="1883"/>
    <cellStyle name="20% - Accent2 5 4 3" xfId="1884"/>
    <cellStyle name="20% - Accent2 5 4 3 2" xfId="1885"/>
    <cellStyle name="20% - Accent2 5 4 4" xfId="1886"/>
    <cellStyle name="20% - Accent2 5 4 4 2" xfId="1887"/>
    <cellStyle name="20% - Accent2 5 4 5" xfId="1888"/>
    <cellStyle name="20% - Accent2 5 5" xfId="1889"/>
    <cellStyle name="20% - Accent2 5 5 2" xfId="1890"/>
    <cellStyle name="20% - Accent2 5 5 2 2" xfId="1891"/>
    <cellStyle name="20% - Accent2 5 5 3" xfId="1892"/>
    <cellStyle name="20% - Accent2 5 6" xfId="1893"/>
    <cellStyle name="20% - Accent2 5 6 2" xfId="1894"/>
    <cellStyle name="20% - Accent2 5 7" xfId="1895"/>
    <cellStyle name="20% - Accent2 5 7 2" xfId="1896"/>
    <cellStyle name="20% - Accent2 5 8" xfId="1897"/>
    <cellStyle name="20% - Accent2 6" xfId="1898"/>
    <cellStyle name="20% - Accent2 6 2" xfId="1899"/>
    <cellStyle name="20% - Accent2 6 2 2" xfId="1900"/>
    <cellStyle name="20% - Accent2 6 2 2 2" xfId="1901"/>
    <cellStyle name="20% - Accent2 6 2 2 2 2" xfId="1902"/>
    <cellStyle name="20% - Accent2 6 2 2 2 2 2" xfId="1903"/>
    <cellStyle name="20% - Accent2 6 2 2 2 3" xfId="1904"/>
    <cellStyle name="20% - Accent2 6 2 2 3" xfId="1905"/>
    <cellStyle name="20% - Accent2 6 2 2 3 2" xfId="1906"/>
    <cellStyle name="20% - Accent2 6 2 2 4" xfId="1907"/>
    <cellStyle name="20% - Accent2 6 2 2 4 2" xfId="1908"/>
    <cellStyle name="20% - Accent2 6 2 2 5" xfId="1909"/>
    <cellStyle name="20% - Accent2 6 2 3" xfId="1910"/>
    <cellStyle name="20% - Accent2 6 2 3 2" xfId="1911"/>
    <cellStyle name="20% - Accent2 6 2 3 2 2" xfId="1912"/>
    <cellStyle name="20% - Accent2 6 2 3 3" xfId="1913"/>
    <cellStyle name="20% - Accent2 6 2 4" xfId="1914"/>
    <cellStyle name="20% - Accent2 6 2 4 2" xfId="1915"/>
    <cellStyle name="20% - Accent2 6 2 5" xfId="1916"/>
    <cellStyle name="20% - Accent2 6 2 5 2" xfId="1917"/>
    <cellStyle name="20% - Accent2 6 2 6" xfId="1918"/>
    <cellStyle name="20% - Accent2 6 3" xfId="1919"/>
    <cellStyle name="20% - Accent2 6 3 2" xfId="1920"/>
    <cellStyle name="20% - Accent2 6 3 2 2" xfId="1921"/>
    <cellStyle name="20% - Accent2 6 3 2 2 2" xfId="1922"/>
    <cellStyle name="20% - Accent2 6 3 2 3" xfId="1923"/>
    <cellStyle name="20% - Accent2 6 3 3" xfId="1924"/>
    <cellStyle name="20% - Accent2 6 3 3 2" xfId="1925"/>
    <cellStyle name="20% - Accent2 6 3 4" xfId="1926"/>
    <cellStyle name="20% - Accent2 6 3 4 2" xfId="1927"/>
    <cellStyle name="20% - Accent2 6 3 5" xfId="1928"/>
    <cellStyle name="20% - Accent2 6 4" xfId="1929"/>
    <cellStyle name="20% - Accent2 6 4 2" xfId="1930"/>
    <cellStyle name="20% - Accent2 6 4 2 2" xfId="1931"/>
    <cellStyle name="20% - Accent2 6 4 3" xfId="1932"/>
    <cellStyle name="20% - Accent2 6 5" xfId="1933"/>
    <cellStyle name="20% - Accent2 6 5 2" xfId="1934"/>
    <cellStyle name="20% - Accent2 6 6" xfId="1935"/>
    <cellStyle name="20% - Accent2 6 6 2" xfId="1936"/>
    <cellStyle name="20% - Accent2 6 7" xfId="1937"/>
    <cellStyle name="20% - Accent2 7" xfId="1938"/>
    <cellStyle name="20% - Accent2 7 2" xfId="1939"/>
    <cellStyle name="20% - Accent2 7 2 2" xfId="1940"/>
    <cellStyle name="20% - Accent2 7 2 2 2" xfId="1941"/>
    <cellStyle name="20% - Accent2 7 2 2 2 2" xfId="1942"/>
    <cellStyle name="20% - Accent2 7 2 2 3" xfId="1943"/>
    <cellStyle name="20% - Accent2 7 2 3" xfId="1944"/>
    <cellStyle name="20% - Accent2 7 2 3 2" xfId="1945"/>
    <cellStyle name="20% - Accent2 7 2 4" xfId="1946"/>
    <cellStyle name="20% - Accent2 7 2 4 2" xfId="1947"/>
    <cellStyle name="20% - Accent2 7 2 5" xfId="1948"/>
    <cellStyle name="20% - Accent2 7 3" xfId="1949"/>
    <cellStyle name="20% - Accent2 7 3 2" xfId="1950"/>
    <cellStyle name="20% - Accent2 7 3 2 2" xfId="1951"/>
    <cellStyle name="20% - Accent2 7 3 3" xfId="1952"/>
    <cellStyle name="20% - Accent2 7 4" xfId="1953"/>
    <cellStyle name="20% - Accent2 7 4 2" xfId="1954"/>
    <cellStyle name="20% - Accent2 7 5" xfId="1955"/>
    <cellStyle name="20% - Accent2 7 5 2" xfId="1956"/>
    <cellStyle name="20% - Accent2 7 6" xfId="1957"/>
    <cellStyle name="20% - Accent2 8" xfId="1958"/>
    <cellStyle name="20% - Accent2 8 2" xfId="1959"/>
    <cellStyle name="20% - Accent2 8 2 2" xfId="1960"/>
    <cellStyle name="20% - Accent2 8 2 2 2" xfId="1961"/>
    <cellStyle name="20% - Accent2 8 2 3" xfId="1962"/>
    <cellStyle name="20% - Accent2 8 3" xfId="1963"/>
    <cellStyle name="20% - Accent2 8 3 2" xfId="1964"/>
    <cellStyle name="20% - Accent2 8 4" xfId="1965"/>
    <cellStyle name="20% - Accent2 8 4 2" xfId="1966"/>
    <cellStyle name="20% - Accent2 8 5" xfId="1967"/>
    <cellStyle name="20% - Accent2 9" xfId="1968"/>
    <cellStyle name="20% - Accent2 9 2" xfId="1969"/>
    <cellStyle name="20% - Accent2 9 2 2" xfId="1970"/>
    <cellStyle name="20% - Accent2 9 3" xfId="1971"/>
    <cellStyle name="20% - Accent3 10" xfId="1972"/>
    <cellStyle name="20% - Accent3 10 2" xfId="1973"/>
    <cellStyle name="20% - Accent3 11" xfId="1974"/>
    <cellStyle name="20% - Accent3 11 2" xfId="1975"/>
    <cellStyle name="20% - Accent3 12" xfId="1976"/>
    <cellStyle name="20% - Accent3 2" xfId="1977"/>
    <cellStyle name="20% - Accent3 2 10" xfId="1978"/>
    <cellStyle name="20% - Accent3 2 2" xfId="1979"/>
    <cellStyle name="20% - Accent3 2 2 2" xfId="1980"/>
    <cellStyle name="20% - Accent3 2 2 2 2" xfId="1981"/>
    <cellStyle name="20% - Accent3 2 2 2 2 2" xfId="1982"/>
    <cellStyle name="20% - Accent3 2 2 2 2 2 2" xfId="1983"/>
    <cellStyle name="20% - Accent3 2 2 2 2 2 2 2" xfId="1984"/>
    <cellStyle name="20% - Accent3 2 2 2 2 2 2 2 2" xfId="1985"/>
    <cellStyle name="20% - Accent3 2 2 2 2 2 2 2 2 2" xfId="1986"/>
    <cellStyle name="20% - Accent3 2 2 2 2 2 2 2 3" xfId="1987"/>
    <cellStyle name="20% - Accent3 2 2 2 2 2 2 3" xfId="1988"/>
    <cellStyle name="20% - Accent3 2 2 2 2 2 2 3 2" xfId="1989"/>
    <cellStyle name="20% - Accent3 2 2 2 2 2 2 4" xfId="1990"/>
    <cellStyle name="20% - Accent3 2 2 2 2 2 2 4 2" xfId="1991"/>
    <cellStyle name="20% - Accent3 2 2 2 2 2 2 5" xfId="1992"/>
    <cellStyle name="20% - Accent3 2 2 2 2 2 3" xfId="1993"/>
    <cellStyle name="20% - Accent3 2 2 2 2 2 3 2" xfId="1994"/>
    <cellStyle name="20% - Accent3 2 2 2 2 2 3 2 2" xfId="1995"/>
    <cellStyle name="20% - Accent3 2 2 2 2 2 3 3" xfId="1996"/>
    <cellStyle name="20% - Accent3 2 2 2 2 2 4" xfId="1997"/>
    <cellStyle name="20% - Accent3 2 2 2 2 2 4 2" xfId="1998"/>
    <cellStyle name="20% - Accent3 2 2 2 2 2 5" xfId="1999"/>
    <cellStyle name="20% - Accent3 2 2 2 2 2 5 2" xfId="2000"/>
    <cellStyle name="20% - Accent3 2 2 2 2 2 6" xfId="2001"/>
    <cellStyle name="20% - Accent3 2 2 2 2 3" xfId="2002"/>
    <cellStyle name="20% - Accent3 2 2 2 2 3 2" xfId="2003"/>
    <cellStyle name="20% - Accent3 2 2 2 2 3 2 2" xfId="2004"/>
    <cellStyle name="20% - Accent3 2 2 2 2 3 2 2 2" xfId="2005"/>
    <cellStyle name="20% - Accent3 2 2 2 2 3 2 3" xfId="2006"/>
    <cellStyle name="20% - Accent3 2 2 2 2 3 3" xfId="2007"/>
    <cellStyle name="20% - Accent3 2 2 2 2 3 3 2" xfId="2008"/>
    <cellStyle name="20% - Accent3 2 2 2 2 3 4" xfId="2009"/>
    <cellStyle name="20% - Accent3 2 2 2 2 3 4 2" xfId="2010"/>
    <cellStyle name="20% - Accent3 2 2 2 2 3 5" xfId="2011"/>
    <cellStyle name="20% - Accent3 2 2 2 2 4" xfId="2012"/>
    <cellStyle name="20% - Accent3 2 2 2 2 4 2" xfId="2013"/>
    <cellStyle name="20% - Accent3 2 2 2 2 4 2 2" xfId="2014"/>
    <cellStyle name="20% - Accent3 2 2 2 2 4 3" xfId="2015"/>
    <cellStyle name="20% - Accent3 2 2 2 2 5" xfId="2016"/>
    <cellStyle name="20% - Accent3 2 2 2 2 5 2" xfId="2017"/>
    <cellStyle name="20% - Accent3 2 2 2 2 6" xfId="2018"/>
    <cellStyle name="20% - Accent3 2 2 2 2 6 2" xfId="2019"/>
    <cellStyle name="20% - Accent3 2 2 2 2 7" xfId="2020"/>
    <cellStyle name="20% - Accent3 2 2 2 3" xfId="2021"/>
    <cellStyle name="20% - Accent3 2 2 2 3 2" xfId="2022"/>
    <cellStyle name="20% - Accent3 2 2 2 3 2 2" xfId="2023"/>
    <cellStyle name="20% - Accent3 2 2 2 3 2 2 2" xfId="2024"/>
    <cellStyle name="20% - Accent3 2 2 2 3 2 2 2 2" xfId="2025"/>
    <cellStyle name="20% - Accent3 2 2 2 3 2 2 3" xfId="2026"/>
    <cellStyle name="20% - Accent3 2 2 2 3 2 3" xfId="2027"/>
    <cellStyle name="20% - Accent3 2 2 2 3 2 3 2" xfId="2028"/>
    <cellStyle name="20% - Accent3 2 2 2 3 2 4" xfId="2029"/>
    <cellStyle name="20% - Accent3 2 2 2 3 2 4 2" xfId="2030"/>
    <cellStyle name="20% - Accent3 2 2 2 3 2 5" xfId="2031"/>
    <cellStyle name="20% - Accent3 2 2 2 3 3" xfId="2032"/>
    <cellStyle name="20% - Accent3 2 2 2 3 3 2" xfId="2033"/>
    <cellStyle name="20% - Accent3 2 2 2 3 3 2 2" xfId="2034"/>
    <cellStyle name="20% - Accent3 2 2 2 3 3 3" xfId="2035"/>
    <cellStyle name="20% - Accent3 2 2 2 3 4" xfId="2036"/>
    <cellStyle name="20% - Accent3 2 2 2 3 4 2" xfId="2037"/>
    <cellStyle name="20% - Accent3 2 2 2 3 5" xfId="2038"/>
    <cellStyle name="20% - Accent3 2 2 2 3 5 2" xfId="2039"/>
    <cellStyle name="20% - Accent3 2 2 2 3 6" xfId="2040"/>
    <cellStyle name="20% - Accent3 2 2 2 4" xfId="2041"/>
    <cellStyle name="20% - Accent3 2 2 2 4 2" xfId="2042"/>
    <cellStyle name="20% - Accent3 2 2 2 4 2 2" xfId="2043"/>
    <cellStyle name="20% - Accent3 2 2 2 4 2 2 2" xfId="2044"/>
    <cellStyle name="20% - Accent3 2 2 2 4 2 3" xfId="2045"/>
    <cellStyle name="20% - Accent3 2 2 2 4 3" xfId="2046"/>
    <cellStyle name="20% - Accent3 2 2 2 4 3 2" xfId="2047"/>
    <cellStyle name="20% - Accent3 2 2 2 4 4" xfId="2048"/>
    <cellStyle name="20% - Accent3 2 2 2 4 4 2" xfId="2049"/>
    <cellStyle name="20% - Accent3 2 2 2 4 5" xfId="2050"/>
    <cellStyle name="20% - Accent3 2 2 2 5" xfId="2051"/>
    <cellStyle name="20% - Accent3 2 2 2 5 2" xfId="2052"/>
    <cellStyle name="20% - Accent3 2 2 2 5 2 2" xfId="2053"/>
    <cellStyle name="20% - Accent3 2 2 2 5 3" xfId="2054"/>
    <cellStyle name="20% - Accent3 2 2 2 6" xfId="2055"/>
    <cellStyle name="20% - Accent3 2 2 2 6 2" xfId="2056"/>
    <cellStyle name="20% - Accent3 2 2 2 7" xfId="2057"/>
    <cellStyle name="20% - Accent3 2 2 2 7 2" xfId="2058"/>
    <cellStyle name="20% - Accent3 2 2 2 8" xfId="2059"/>
    <cellStyle name="20% - Accent3 2 2 3" xfId="2060"/>
    <cellStyle name="20% - Accent3 2 2 3 2" xfId="2061"/>
    <cellStyle name="20% - Accent3 2 2 3 2 2" xfId="2062"/>
    <cellStyle name="20% - Accent3 2 2 3 2 2 2" xfId="2063"/>
    <cellStyle name="20% - Accent3 2 2 3 2 2 2 2" xfId="2064"/>
    <cellStyle name="20% - Accent3 2 2 3 2 2 2 2 2" xfId="2065"/>
    <cellStyle name="20% - Accent3 2 2 3 2 2 2 3" xfId="2066"/>
    <cellStyle name="20% - Accent3 2 2 3 2 2 3" xfId="2067"/>
    <cellStyle name="20% - Accent3 2 2 3 2 2 3 2" xfId="2068"/>
    <cellStyle name="20% - Accent3 2 2 3 2 2 4" xfId="2069"/>
    <cellStyle name="20% - Accent3 2 2 3 2 2 4 2" xfId="2070"/>
    <cellStyle name="20% - Accent3 2 2 3 2 2 5" xfId="2071"/>
    <cellStyle name="20% - Accent3 2 2 3 2 3" xfId="2072"/>
    <cellStyle name="20% - Accent3 2 2 3 2 3 2" xfId="2073"/>
    <cellStyle name="20% - Accent3 2 2 3 2 3 2 2" xfId="2074"/>
    <cellStyle name="20% - Accent3 2 2 3 2 3 3" xfId="2075"/>
    <cellStyle name="20% - Accent3 2 2 3 2 4" xfId="2076"/>
    <cellStyle name="20% - Accent3 2 2 3 2 4 2" xfId="2077"/>
    <cellStyle name="20% - Accent3 2 2 3 2 5" xfId="2078"/>
    <cellStyle name="20% - Accent3 2 2 3 2 5 2" xfId="2079"/>
    <cellStyle name="20% - Accent3 2 2 3 2 6" xfId="2080"/>
    <cellStyle name="20% - Accent3 2 2 3 3" xfId="2081"/>
    <cellStyle name="20% - Accent3 2 2 3 3 2" xfId="2082"/>
    <cellStyle name="20% - Accent3 2 2 3 3 2 2" xfId="2083"/>
    <cellStyle name="20% - Accent3 2 2 3 3 2 2 2" xfId="2084"/>
    <cellStyle name="20% - Accent3 2 2 3 3 2 3" xfId="2085"/>
    <cellStyle name="20% - Accent3 2 2 3 3 3" xfId="2086"/>
    <cellStyle name="20% - Accent3 2 2 3 3 3 2" xfId="2087"/>
    <cellStyle name="20% - Accent3 2 2 3 3 4" xfId="2088"/>
    <cellStyle name="20% - Accent3 2 2 3 3 4 2" xfId="2089"/>
    <cellStyle name="20% - Accent3 2 2 3 3 5" xfId="2090"/>
    <cellStyle name="20% - Accent3 2 2 3 4" xfId="2091"/>
    <cellStyle name="20% - Accent3 2 2 3 4 2" xfId="2092"/>
    <cellStyle name="20% - Accent3 2 2 3 4 2 2" xfId="2093"/>
    <cellStyle name="20% - Accent3 2 2 3 4 3" xfId="2094"/>
    <cellStyle name="20% - Accent3 2 2 3 5" xfId="2095"/>
    <cellStyle name="20% - Accent3 2 2 3 5 2" xfId="2096"/>
    <cellStyle name="20% - Accent3 2 2 3 6" xfId="2097"/>
    <cellStyle name="20% - Accent3 2 2 3 6 2" xfId="2098"/>
    <cellStyle name="20% - Accent3 2 2 3 7" xfId="2099"/>
    <cellStyle name="20% - Accent3 2 2 4" xfId="2100"/>
    <cellStyle name="20% - Accent3 2 2 4 2" xfId="2101"/>
    <cellStyle name="20% - Accent3 2 2 4 2 2" xfId="2102"/>
    <cellStyle name="20% - Accent3 2 2 4 2 2 2" xfId="2103"/>
    <cellStyle name="20% - Accent3 2 2 4 2 2 2 2" xfId="2104"/>
    <cellStyle name="20% - Accent3 2 2 4 2 2 3" xfId="2105"/>
    <cellStyle name="20% - Accent3 2 2 4 2 3" xfId="2106"/>
    <cellStyle name="20% - Accent3 2 2 4 2 3 2" xfId="2107"/>
    <cellStyle name="20% - Accent3 2 2 4 2 4" xfId="2108"/>
    <cellStyle name="20% - Accent3 2 2 4 2 4 2" xfId="2109"/>
    <cellStyle name="20% - Accent3 2 2 4 2 5" xfId="2110"/>
    <cellStyle name="20% - Accent3 2 2 4 3" xfId="2111"/>
    <cellStyle name="20% - Accent3 2 2 4 3 2" xfId="2112"/>
    <cellStyle name="20% - Accent3 2 2 4 3 2 2" xfId="2113"/>
    <cellStyle name="20% - Accent3 2 2 4 3 3" xfId="2114"/>
    <cellStyle name="20% - Accent3 2 2 4 4" xfId="2115"/>
    <cellStyle name="20% - Accent3 2 2 4 4 2" xfId="2116"/>
    <cellStyle name="20% - Accent3 2 2 4 5" xfId="2117"/>
    <cellStyle name="20% - Accent3 2 2 4 5 2" xfId="2118"/>
    <cellStyle name="20% - Accent3 2 2 4 6" xfId="2119"/>
    <cellStyle name="20% - Accent3 2 2 5" xfId="2120"/>
    <cellStyle name="20% - Accent3 2 2 5 2" xfId="2121"/>
    <cellStyle name="20% - Accent3 2 2 5 2 2" xfId="2122"/>
    <cellStyle name="20% - Accent3 2 2 5 2 2 2" xfId="2123"/>
    <cellStyle name="20% - Accent3 2 2 5 2 3" xfId="2124"/>
    <cellStyle name="20% - Accent3 2 2 5 3" xfId="2125"/>
    <cellStyle name="20% - Accent3 2 2 5 3 2" xfId="2126"/>
    <cellStyle name="20% - Accent3 2 2 5 4" xfId="2127"/>
    <cellStyle name="20% - Accent3 2 2 5 4 2" xfId="2128"/>
    <cellStyle name="20% - Accent3 2 2 5 5" xfId="2129"/>
    <cellStyle name="20% - Accent3 2 2 6" xfId="2130"/>
    <cellStyle name="20% - Accent3 2 2 6 2" xfId="2131"/>
    <cellStyle name="20% - Accent3 2 2 6 2 2" xfId="2132"/>
    <cellStyle name="20% - Accent3 2 2 6 3" xfId="2133"/>
    <cellStyle name="20% - Accent3 2 2 7" xfId="2134"/>
    <cellStyle name="20% - Accent3 2 2 7 2" xfId="2135"/>
    <cellStyle name="20% - Accent3 2 2 8" xfId="2136"/>
    <cellStyle name="20% - Accent3 2 2 8 2" xfId="2137"/>
    <cellStyle name="20% - Accent3 2 2 9" xfId="2138"/>
    <cellStyle name="20% - Accent3 2 3" xfId="2139"/>
    <cellStyle name="20% - Accent3 2 3 2" xfId="2140"/>
    <cellStyle name="20% - Accent3 2 3 2 2" xfId="2141"/>
    <cellStyle name="20% - Accent3 2 3 2 2 2" xfId="2142"/>
    <cellStyle name="20% - Accent3 2 3 2 2 2 2" xfId="2143"/>
    <cellStyle name="20% - Accent3 2 3 2 2 2 2 2" xfId="2144"/>
    <cellStyle name="20% - Accent3 2 3 2 2 2 2 2 2" xfId="2145"/>
    <cellStyle name="20% - Accent3 2 3 2 2 2 2 3" xfId="2146"/>
    <cellStyle name="20% - Accent3 2 3 2 2 2 3" xfId="2147"/>
    <cellStyle name="20% - Accent3 2 3 2 2 2 3 2" xfId="2148"/>
    <cellStyle name="20% - Accent3 2 3 2 2 2 4" xfId="2149"/>
    <cellStyle name="20% - Accent3 2 3 2 2 2 4 2" xfId="2150"/>
    <cellStyle name="20% - Accent3 2 3 2 2 2 5" xfId="2151"/>
    <cellStyle name="20% - Accent3 2 3 2 2 3" xfId="2152"/>
    <cellStyle name="20% - Accent3 2 3 2 2 3 2" xfId="2153"/>
    <cellStyle name="20% - Accent3 2 3 2 2 3 2 2" xfId="2154"/>
    <cellStyle name="20% - Accent3 2 3 2 2 3 3" xfId="2155"/>
    <cellStyle name="20% - Accent3 2 3 2 2 4" xfId="2156"/>
    <cellStyle name="20% - Accent3 2 3 2 2 4 2" xfId="2157"/>
    <cellStyle name="20% - Accent3 2 3 2 2 5" xfId="2158"/>
    <cellStyle name="20% - Accent3 2 3 2 2 5 2" xfId="2159"/>
    <cellStyle name="20% - Accent3 2 3 2 2 6" xfId="2160"/>
    <cellStyle name="20% - Accent3 2 3 2 3" xfId="2161"/>
    <cellStyle name="20% - Accent3 2 3 2 3 2" xfId="2162"/>
    <cellStyle name="20% - Accent3 2 3 2 3 2 2" xfId="2163"/>
    <cellStyle name="20% - Accent3 2 3 2 3 2 2 2" xfId="2164"/>
    <cellStyle name="20% - Accent3 2 3 2 3 2 3" xfId="2165"/>
    <cellStyle name="20% - Accent3 2 3 2 3 3" xfId="2166"/>
    <cellStyle name="20% - Accent3 2 3 2 3 3 2" xfId="2167"/>
    <cellStyle name="20% - Accent3 2 3 2 3 4" xfId="2168"/>
    <cellStyle name="20% - Accent3 2 3 2 3 4 2" xfId="2169"/>
    <cellStyle name="20% - Accent3 2 3 2 3 5" xfId="2170"/>
    <cellStyle name="20% - Accent3 2 3 2 4" xfId="2171"/>
    <cellStyle name="20% - Accent3 2 3 2 4 2" xfId="2172"/>
    <cellStyle name="20% - Accent3 2 3 2 4 2 2" xfId="2173"/>
    <cellStyle name="20% - Accent3 2 3 2 4 3" xfId="2174"/>
    <cellStyle name="20% - Accent3 2 3 2 5" xfId="2175"/>
    <cellStyle name="20% - Accent3 2 3 2 5 2" xfId="2176"/>
    <cellStyle name="20% - Accent3 2 3 2 6" xfId="2177"/>
    <cellStyle name="20% - Accent3 2 3 2 6 2" xfId="2178"/>
    <cellStyle name="20% - Accent3 2 3 2 7" xfId="2179"/>
    <cellStyle name="20% - Accent3 2 3 3" xfId="2180"/>
    <cellStyle name="20% - Accent3 2 3 3 2" xfId="2181"/>
    <cellStyle name="20% - Accent3 2 3 3 2 2" xfId="2182"/>
    <cellStyle name="20% - Accent3 2 3 3 2 2 2" xfId="2183"/>
    <cellStyle name="20% - Accent3 2 3 3 2 2 2 2" xfId="2184"/>
    <cellStyle name="20% - Accent3 2 3 3 2 2 3" xfId="2185"/>
    <cellStyle name="20% - Accent3 2 3 3 2 3" xfId="2186"/>
    <cellStyle name="20% - Accent3 2 3 3 2 3 2" xfId="2187"/>
    <cellStyle name="20% - Accent3 2 3 3 2 4" xfId="2188"/>
    <cellStyle name="20% - Accent3 2 3 3 2 4 2" xfId="2189"/>
    <cellStyle name="20% - Accent3 2 3 3 2 5" xfId="2190"/>
    <cellStyle name="20% - Accent3 2 3 3 3" xfId="2191"/>
    <cellStyle name="20% - Accent3 2 3 3 3 2" xfId="2192"/>
    <cellStyle name="20% - Accent3 2 3 3 3 2 2" xfId="2193"/>
    <cellStyle name="20% - Accent3 2 3 3 3 3" xfId="2194"/>
    <cellStyle name="20% - Accent3 2 3 3 4" xfId="2195"/>
    <cellStyle name="20% - Accent3 2 3 3 4 2" xfId="2196"/>
    <cellStyle name="20% - Accent3 2 3 3 5" xfId="2197"/>
    <cellStyle name="20% - Accent3 2 3 3 5 2" xfId="2198"/>
    <cellStyle name="20% - Accent3 2 3 3 6" xfId="2199"/>
    <cellStyle name="20% - Accent3 2 3 4" xfId="2200"/>
    <cellStyle name="20% - Accent3 2 3 4 2" xfId="2201"/>
    <cellStyle name="20% - Accent3 2 3 4 2 2" xfId="2202"/>
    <cellStyle name="20% - Accent3 2 3 4 2 2 2" xfId="2203"/>
    <cellStyle name="20% - Accent3 2 3 4 2 3" xfId="2204"/>
    <cellStyle name="20% - Accent3 2 3 4 3" xfId="2205"/>
    <cellStyle name="20% - Accent3 2 3 4 3 2" xfId="2206"/>
    <cellStyle name="20% - Accent3 2 3 4 4" xfId="2207"/>
    <cellStyle name="20% - Accent3 2 3 4 4 2" xfId="2208"/>
    <cellStyle name="20% - Accent3 2 3 4 5" xfId="2209"/>
    <cellStyle name="20% - Accent3 2 3 5" xfId="2210"/>
    <cellStyle name="20% - Accent3 2 3 5 2" xfId="2211"/>
    <cellStyle name="20% - Accent3 2 3 5 2 2" xfId="2212"/>
    <cellStyle name="20% - Accent3 2 3 5 3" xfId="2213"/>
    <cellStyle name="20% - Accent3 2 3 6" xfId="2214"/>
    <cellStyle name="20% - Accent3 2 3 6 2" xfId="2215"/>
    <cellStyle name="20% - Accent3 2 3 7" xfId="2216"/>
    <cellStyle name="20% - Accent3 2 3 7 2" xfId="2217"/>
    <cellStyle name="20% - Accent3 2 3 8" xfId="2218"/>
    <cellStyle name="20% - Accent3 2 4" xfId="2219"/>
    <cellStyle name="20% - Accent3 2 4 2" xfId="2220"/>
    <cellStyle name="20% - Accent3 2 4 2 2" xfId="2221"/>
    <cellStyle name="20% - Accent3 2 4 2 2 2" xfId="2222"/>
    <cellStyle name="20% - Accent3 2 4 2 2 2 2" xfId="2223"/>
    <cellStyle name="20% - Accent3 2 4 2 2 2 2 2" xfId="2224"/>
    <cellStyle name="20% - Accent3 2 4 2 2 2 3" xfId="2225"/>
    <cellStyle name="20% - Accent3 2 4 2 2 3" xfId="2226"/>
    <cellStyle name="20% - Accent3 2 4 2 2 3 2" xfId="2227"/>
    <cellStyle name="20% - Accent3 2 4 2 2 4" xfId="2228"/>
    <cellStyle name="20% - Accent3 2 4 2 2 4 2" xfId="2229"/>
    <cellStyle name="20% - Accent3 2 4 2 2 5" xfId="2230"/>
    <cellStyle name="20% - Accent3 2 4 2 3" xfId="2231"/>
    <cellStyle name="20% - Accent3 2 4 2 3 2" xfId="2232"/>
    <cellStyle name="20% - Accent3 2 4 2 3 2 2" xfId="2233"/>
    <cellStyle name="20% - Accent3 2 4 2 3 3" xfId="2234"/>
    <cellStyle name="20% - Accent3 2 4 2 4" xfId="2235"/>
    <cellStyle name="20% - Accent3 2 4 2 4 2" xfId="2236"/>
    <cellStyle name="20% - Accent3 2 4 2 5" xfId="2237"/>
    <cellStyle name="20% - Accent3 2 4 2 5 2" xfId="2238"/>
    <cellStyle name="20% - Accent3 2 4 2 6" xfId="2239"/>
    <cellStyle name="20% - Accent3 2 4 3" xfId="2240"/>
    <cellStyle name="20% - Accent3 2 4 3 2" xfId="2241"/>
    <cellStyle name="20% - Accent3 2 4 3 2 2" xfId="2242"/>
    <cellStyle name="20% - Accent3 2 4 3 2 2 2" xfId="2243"/>
    <cellStyle name="20% - Accent3 2 4 3 2 3" xfId="2244"/>
    <cellStyle name="20% - Accent3 2 4 3 3" xfId="2245"/>
    <cellStyle name="20% - Accent3 2 4 3 3 2" xfId="2246"/>
    <cellStyle name="20% - Accent3 2 4 3 4" xfId="2247"/>
    <cellStyle name="20% - Accent3 2 4 3 4 2" xfId="2248"/>
    <cellStyle name="20% - Accent3 2 4 3 5" xfId="2249"/>
    <cellStyle name="20% - Accent3 2 4 4" xfId="2250"/>
    <cellStyle name="20% - Accent3 2 4 4 2" xfId="2251"/>
    <cellStyle name="20% - Accent3 2 4 4 2 2" xfId="2252"/>
    <cellStyle name="20% - Accent3 2 4 4 3" xfId="2253"/>
    <cellStyle name="20% - Accent3 2 4 5" xfId="2254"/>
    <cellStyle name="20% - Accent3 2 4 5 2" xfId="2255"/>
    <cellStyle name="20% - Accent3 2 4 6" xfId="2256"/>
    <cellStyle name="20% - Accent3 2 4 6 2" xfId="2257"/>
    <cellStyle name="20% - Accent3 2 4 7" xfId="2258"/>
    <cellStyle name="20% - Accent3 2 5" xfId="2259"/>
    <cellStyle name="20% - Accent3 2 5 2" xfId="2260"/>
    <cellStyle name="20% - Accent3 2 5 2 2" xfId="2261"/>
    <cellStyle name="20% - Accent3 2 5 2 2 2" xfId="2262"/>
    <cellStyle name="20% - Accent3 2 5 2 2 2 2" xfId="2263"/>
    <cellStyle name="20% - Accent3 2 5 2 2 3" xfId="2264"/>
    <cellStyle name="20% - Accent3 2 5 2 3" xfId="2265"/>
    <cellStyle name="20% - Accent3 2 5 2 3 2" xfId="2266"/>
    <cellStyle name="20% - Accent3 2 5 2 4" xfId="2267"/>
    <cellStyle name="20% - Accent3 2 5 2 4 2" xfId="2268"/>
    <cellStyle name="20% - Accent3 2 5 2 5" xfId="2269"/>
    <cellStyle name="20% - Accent3 2 5 3" xfId="2270"/>
    <cellStyle name="20% - Accent3 2 5 3 2" xfId="2271"/>
    <cellStyle name="20% - Accent3 2 5 3 2 2" xfId="2272"/>
    <cellStyle name="20% - Accent3 2 5 3 3" xfId="2273"/>
    <cellStyle name="20% - Accent3 2 5 4" xfId="2274"/>
    <cellStyle name="20% - Accent3 2 5 4 2" xfId="2275"/>
    <cellStyle name="20% - Accent3 2 5 5" xfId="2276"/>
    <cellStyle name="20% - Accent3 2 5 5 2" xfId="2277"/>
    <cellStyle name="20% - Accent3 2 5 6" xfId="2278"/>
    <cellStyle name="20% - Accent3 2 6" xfId="2279"/>
    <cellStyle name="20% - Accent3 2 6 2" xfId="2280"/>
    <cellStyle name="20% - Accent3 2 6 2 2" xfId="2281"/>
    <cellStyle name="20% - Accent3 2 6 2 2 2" xfId="2282"/>
    <cellStyle name="20% - Accent3 2 6 2 3" xfId="2283"/>
    <cellStyle name="20% - Accent3 2 6 3" xfId="2284"/>
    <cellStyle name="20% - Accent3 2 6 3 2" xfId="2285"/>
    <cellStyle name="20% - Accent3 2 6 4" xfId="2286"/>
    <cellStyle name="20% - Accent3 2 6 4 2" xfId="2287"/>
    <cellStyle name="20% - Accent3 2 6 5" xfId="2288"/>
    <cellStyle name="20% - Accent3 2 7" xfId="2289"/>
    <cellStyle name="20% - Accent3 2 7 2" xfId="2290"/>
    <cellStyle name="20% - Accent3 2 7 2 2" xfId="2291"/>
    <cellStyle name="20% - Accent3 2 7 3" xfId="2292"/>
    <cellStyle name="20% - Accent3 2 8" xfId="2293"/>
    <cellStyle name="20% - Accent3 2 8 2" xfId="2294"/>
    <cellStyle name="20% - Accent3 2 9" xfId="2295"/>
    <cellStyle name="20% - Accent3 2 9 2" xfId="2296"/>
    <cellStyle name="20% - Accent3 3" xfId="2297"/>
    <cellStyle name="20% - Accent3 3 10" xfId="2298"/>
    <cellStyle name="20% - Accent3 3 2" xfId="2299"/>
    <cellStyle name="20% - Accent3 3 2 2" xfId="2300"/>
    <cellStyle name="20% - Accent3 3 2 2 2" xfId="2301"/>
    <cellStyle name="20% - Accent3 3 2 2 2 2" xfId="2302"/>
    <cellStyle name="20% - Accent3 3 2 2 2 2 2" xfId="2303"/>
    <cellStyle name="20% - Accent3 3 2 2 2 2 2 2" xfId="2304"/>
    <cellStyle name="20% - Accent3 3 2 2 2 2 2 2 2" xfId="2305"/>
    <cellStyle name="20% - Accent3 3 2 2 2 2 2 2 2 2" xfId="2306"/>
    <cellStyle name="20% - Accent3 3 2 2 2 2 2 2 3" xfId="2307"/>
    <cellStyle name="20% - Accent3 3 2 2 2 2 2 3" xfId="2308"/>
    <cellStyle name="20% - Accent3 3 2 2 2 2 2 3 2" xfId="2309"/>
    <cellStyle name="20% - Accent3 3 2 2 2 2 2 4" xfId="2310"/>
    <cellStyle name="20% - Accent3 3 2 2 2 2 2 4 2" xfId="2311"/>
    <cellStyle name="20% - Accent3 3 2 2 2 2 2 5" xfId="2312"/>
    <cellStyle name="20% - Accent3 3 2 2 2 2 3" xfId="2313"/>
    <cellStyle name="20% - Accent3 3 2 2 2 2 3 2" xfId="2314"/>
    <cellStyle name="20% - Accent3 3 2 2 2 2 3 2 2" xfId="2315"/>
    <cellStyle name="20% - Accent3 3 2 2 2 2 3 3" xfId="2316"/>
    <cellStyle name="20% - Accent3 3 2 2 2 2 4" xfId="2317"/>
    <cellStyle name="20% - Accent3 3 2 2 2 2 4 2" xfId="2318"/>
    <cellStyle name="20% - Accent3 3 2 2 2 2 5" xfId="2319"/>
    <cellStyle name="20% - Accent3 3 2 2 2 2 5 2" xfId="2320"/>
    <cellStyle name="20% - Accent3 3 2 2 2 2 6" xfId="2321"/>
    <cellStyle name="20% - Accent3 3 2 2 2 3" xfId="2322"/>
    <cellStyle name="20% - Accent3 3 2 2 2 3 2" xfId="2323"/>
    <cellStyle name="20% - Accent3 3 2 2 2 3 2 2" xfId="2324"/>
    <cellStyle name="20% - Accent3 3 2 2 2 3 2 2 2" xfId="2325"/>
    <cellStyle name="20% - Accent3 3 2 2 2 3 2 3" xfId="2326"/>
    <cellStyle name="20% - Accent3 3 2 2 2 3 3" xfId="2327"/>
    <cellStyle name="20% - Accent3 3 2 2 2 3 3 2" xfId="2328"/>
    <cellStyle name="20% - Accent3 3 2 2 2 3 4" xfId="2329"/>
    <cellStyle name="20% - Accent3 3 2 2 2 3 4 2" xfId="2330"/>
    <cellStyle name="20% - Accent3 3 2 2 2 3 5" xfId="2331"/>
    <cellStyle name="20% - Accent3 3 2 2 2 4" xfId="2332"/>
    <cellStyle name="20% - Accent3 3 2 2 2 4 2" xfId="2333"/>
    <cellStyle name="20% - Accent3 3 2 2 2 4 2 2" xfId="2334"/>
    <cellStyle name="20% - Accent3 3 2 2 2 4 3" xfId="2335"/>
    <cellStyle name="20% - Accent3 3 2 2 2 5" xfId="2336"/>
    <cellStyle name="20% - Accent3 3 2 2 2 5 2" xfId="2337"/>
    <cellStyle name="20% - Accent3 3 2 2 2 6" xfId="2338"/>
    <cellStyle name="20% - Accent3 3 2 2 2 6 2" xfId="2339"/>
    <cellStyle name="20% - Accent3 3 2 2 2 7" xfId="2340"/>
    <cellStyle name="20% - Accent3 3 2 2 3" xfId="2341"/>
    <cellStyle name="20% - Accent3 3 2 2 3 2" xfId="2342"/>
    <cellStyle name="20% - Accent3 3 2 2 3 2 2" xfId="2343"/>
    <cellStyle name="20% - Accent3 3 2 2 3 2 2 2" xfId="2344"/>
    <cellStyle name="20% - Accent3 3 2 2 3 2 2 2 2" xfId="2345"/>
    <cellStyle name="20% - Accent3 3 2 2 3 2 2 3" xfId="2346"/>
    <cellStyle name="20% - Accent3 3 2 2 3 2 3" xfId="2347"/>
    <cellStyle name="20% - Accent3 3 2 2 3 2 3 2" xfId="2348"/>
    <cellStyle name="20% - Accent3 3 2 2 3 2 4" xfId="2349"/>
    <cellStyle name="20% - Accent3 3 2 2 3 2 4 2" xfId="2350"/>
    <cellStyle name="20% - Accent3 3 2 2 3 2 5" xfId="2351"/>
    <cellStyle name="20% - Accent3 3 2 2 3 3" xfId="2352"/>
    <cellStyle name="20% - Accent3 3 2 2 3 3 2" xfId="2353"/>
    <cellStyle name="20% - Accent3 3 2 2 3 3 2 2" xfId="2354"/>
    <cellStyle name="20% - Accent3 3 2 2 3 3 3" xfId="2355"/>
    <cellStyle name="20% - Accent3 3 2 2 3 4" xfId="2356"/>
    <cellStyle name="20% - Accent3 3 2 2 3 4 2" xfId="2357"/>
    <cellStyle name="20% - Accent3 3 2 2 3 5" xfId="2358"/>
    <cellStyle name="20% - Accent3 3 2 2 3 5 2" xfId="2359"/>
    <cellStyle name="20% - Accent3 3 2 2 3 6" xfId="2360"/>
    <cellStyle name="20% - Accent3 3 2 2 4" xfId="2361"/>
    <cellStyle name="20% - Accent3 3 2 2 4 2" xfId="2362"/>
    <cellStyle name="20% - Accent3 3 2 2 4 2 2" xfId="2363"/>
    <cellStyle name="20% - Accent3 3 2 2 4 2 2 2" xfId="2364"/>
    <cellStyle name="20% - Accent3 3 2 2 4 2 3" xfId="2365"/>
    <cellStyle name="20% - Accent3 3 2 2 4 3" xfId="2366"/>
    <cellStyle name="20% - Accent3 3 2 2 4 3 2" xfId="2367"/>
    <cellStyle name="20% - Accent3 3 2 2 4 4" xfId="2368"/>
    <cellStyle name="20% - Accent3 3 2 2 4 4 2" xfId="2369"/>
    <cellStyle name="20% - Accent3 3 2 2 4 5" xfId="2370"/>
    <cellStyle name="20% - Accent3 3 2 2 5" xfId="2371"/>
    <cellStyle name="20% - Accent3 3 2 2 5 2" xfId="2372"/>
    <cellStyle name="20% - Accent3 3 2 2 5 2 2" xfId="2373"/>
    <cellStyle name="20% - Accent3 3 2 2 5 3" xfId="2374"/>
    <cellStyle name="20% - Accent3 3 2 2 6" xfId="2375"/>
    <cellStyle name="20% - Accent3 3 2 2 6 2" xfId="2376"/>
    <cellStyle name="20% - Accent3 3 2 2 7" xfId="2377"/>
    <cellStyle name="20% - Accent3 3 2 2 7 2" xfId="2378"/>
    <cellStyle name="20% - Accent3 3 2 2 8" xfId="2379"/>
    <cellStyle name="20% - Accent3 3 2 3" xfId="2380"/>
    <cellStyle name="20% - Accent3 3 2 3 2" xfId="2381"/>
    <cellStyle name="20% - Accent3 3 2 3 2 2" xfId="2382"/>
    <cellStyle name="20% - Accent3 3 2 3 2 2 2" xfId="2383"/>
    <cellStyle name="20% - Accent3 3 2 3 2 2 2 2" xfId="2384"/>
    <cellStyle name="20% - Accent3 3 2 3 2 2 2 2 2" xfId="2385"/>
    <cellStyle name="20% - Accent3 3 2 3 2 2 2 3" xfId="2386"/>
    <cellStyle name="20% - Accent3 3 2 3 2 2 3" xfId="2387"/>
    <cellStyle name="20% - Accent3 3 2 3 2 2 3 2" xfId="2388"/>
    <cellStyle name="20% - Accent3 3 2 3 2 2 4" xfId="2389"/>
    <cellStyle name="20% - Accent3 3 2 3 2 2 4 2" xfId="2390"/>
    <cellStyle name="20% - Accent3 3 2 3 2 2 5" xfId="2391"/>
    <cellStyle name="20% - Accent3 3 2 3 2 3" xfId="2392"/>
    <cellStyle name="20% - Accent3 3 2 3 2 3 2" xfId="2393"/>
    <cellStyle name="20% - Accent3 3 2 3 2 3 2 2" xfId="2394"/>
    <cellStyle name="20% - Accent3 3 2 3 2 3 3" xfId="2395"/>
    <cellStyle name="20% - Accent3 3 2 3 2 4" xfId="2396"/>
    <cellStyle name="20% - Accent3 3 2 3 2 4 2" xfId="2397"/>
    <cellStyle name="20% - Accent3 3 2 3 2 5" xfId="2398"/>
    <cellStyle name="20% - Accent3 3 2 3 2 5 2" xfId="2399"/>
    <cellStyle name="20% - Accent3 3 2 3 2 6" xfId="2400"/>
    <cellStyle name="20% - Accent3 3 2 3 3" xfId="2401"/>
    <cellStyle name="20% - Accent3 3 2 3 3 2" xfId="2402"/>
    <cellStyle name="20% - Accent3 3 2 3 3 2 2" xfId="2403"/>
    <cellStyle name="20% - Accent3 3 2 3 3 2 2 2" xfId="2404"/>
    <cellStyle name="20% - Accent3 3 2 3 3 2 3" xfId="2405"/>
    <cellStyle name="20% - Accent3 3 2 3 3 3" xfId="2406"/>
    <cellStyle name="20% - Accent3 3 2 3 3 3 2" xfId="2407"/>
    <cellStyle name="20% - Accent3 3 2 3 3 4" xfId="2408"/>
    <cellStyle name="20% - Accent3 3 2 3 3 4 2" xfId="2409"/>
    <cellStyle name="20% - Accent3 3 2 3 3 5" xfId="2410"/>
    <cellStyle name="20% - Accent3 3 2 3 4" xfId="2411"/>
    <cellStyle name="20% - Accent3 3 2 3 4 2" xfId="2412"/>
    <cellStyle name="20% - Accent3 3 2 3 4 2 2" xfId="2413"/>
    <cellStyle name="20% - Accent3 3 2 3 4 3" xfId="2414"/>
    <cellStyle name="20% - Accent3 3 2 3 5" xfId="2415"/>
    <cellStyle name="20% - Accent3 3 2 3 5 2" xfId="2416"/>
    <cellStyle name="20% - Accent3 3 2 3 6" xfId="2417"/>
    <cellStyle name="20% - Accent3 3 2 3 6 2" xfId="2418"/>
    <cellStyle name="20% - Accent3 3 2 3 7" xfId="2419"/>
    <cellStyle name="20% - Accent3 3 2 4" xfId="2420"/>
    <cellStyle name="20% - Accent3 3 2 4 2" xfId="2421"/>
    <cellStyle name="20% - Accent3 3 2 4 2 2" xfId="2422"/>
    <cellStyle name="20% - Accent3 3 2 4 2 2 2" xfId="2423"/>
    <cellStyle name="20% - Accent3 3 2 4 2 2 2 2" xfId="2424"/>
    <cellStyle name="20% - Accent3 3 2 4 2 2 3" xfId="2425"/>
    <cellStyle name="20% - Accent3 3 2 4 2 3" xfId="2426"/>
    <cellStyle name="20% - Accent3 3 2 4 2 3 2" xfId="2427"/>
    <cellStyle name="20% - Accent3 3 2 4 2 4" xfId="2428"/>
    <cellStyle name="20% - Accent3 3 2 4 2 4 2" xfId="2429"/>
    <cellStyle name="20% - Accent3 3 2 4 2 5" xfId="2430"/>
    <cellStyle name="20% - Accent3 3 2 4 3" xfId="2431"/>
    <cellStyle name="20% - Accent3 3 2 4 3 2" xfId="2432"/>
    <cellStyle name="20% - Accent3 3 2 4 3 2 2" xfId="2433"/>
    <cellStyle name="20% - Accent3 3 2 4 3 3" xfId="2434"/>
    <cellStyle name="20% - Accent3 3 2 4 4" xfId="2435"/>
    <cellStyle name="20% - Accent3 3 2 4 4 2" xfId="2436"/>
    <cellStyle name="20% - Accent3 3 2 4 5" xfId="2437"/>
    <cellStyle name="20% - Accent3 3 2 4 5 2" xfId="2438"/>
    <cellStyle name="20% - Accent3 3 2 4 6" xfId="2439"/>
    <cellStyle name="20% - Accent3 3 2 5" xfId="2440"/>
    <cellStyle name="20% - Accent3 3 2 5 2" xfId="2441"/>
    <cellStyle name="20% - Accent3 3 2 5 2 2" xfId="2442"/>
    <cellStyle name="20% - Accent3 3 2 5 2 2 2" xfId="2443"/>
    <cellStyle name="20% - Accent3 3 2 5 2 3" xfId="2444"/>
    <cellStyle name="20% - Accent3 3 2 5 3" xfId="2445"/>
    <cellStyle name="20% - Accent3 3 2 5 3 2" xfId="2446"/>
    <cellStyle name="20% - Accent3 3 2 5 4" xfId="2447"/>
    <cellStyle name="20% - Accent3 3 2 5 4 2" xfId="2448"/>
    <cellStyle name="20% - Accent3 3 2 5 5" xfId="2449"/>
    <cellStyle name="20% - Accent3 3 2 6" xfId="2450"/>
    <cellStyle name="20% - Accent3 3 2 6 2" xfId="2451"/>
    <cellStyle name="20% - Accent3 3 2 6 2 2" xfId="2452"/>
    <cellStyle name="20% - Accent3 3 2 6 3" xfId="2453"/>
    <cellStyle name="20% - Accent3 3 2 7" xfId="2454"/>
    <cellStyle name="20% - Accent3 3 2 7 2" xfId="2455"/>
    <cellStyle name="20% - Accent3 3 2 8" xfId="2456"/>
    <cellStyle name="20% - Accent3 3 2 8 2" xfId="2457"/>
    <cellStyle name="20% - Accent3 3 2 9" xfId="2458"/>
    <cellStyle name="20% - Accent3 3 3" xfId="2459"/>
    <cellStyle name="20% - Accent3 3 3 2" xfId="2460"/>
    <cellStyle name="20% - Accent3 3 3 2 2" xfId="2461"/>
    <cellStyle name="20% - Accent3 3 3 2 2 2" xfId="2462"/>
    <cellStyle name="20% - Accent3 3 3 2 2 2 2" xfId="2463"/>
    <cellStyle name="20% - Accent3 3 3 2 2 2 2 2" xfId="2464"/>
    <cellStyle name="20% - Accent3 3 3 2 2 2 2 2 2" xfId="2465"/>
    <cellStyle name="20% - Accent3 3 3 2 2 2 2 3" xfId="2466"/>
    <cellStyle name="20% - Accent3 3 3 2 2 2 3" xfId="2467"/>
    <cellStyle name="20% - Accent3 3 3 2 2 2 3 2" xfId="2468"/>
    <cellStyle name="20% - Accent3 3 3 2 2 2 4" xfId="2469"/>
    <cellStyle name="20% - Accent3 3 3 2 2 2 4 2" xfId="2470"/>
    <cellStyle name="20% - Accent3 3 3 2 2 2 5" xfId="2471"/>
    <cellStyle name="20% - Accent3 3 3 2 2 3" xfId="2472"/>
    <cellStyle name="20% - Accent3 3 3 2 2 3 2" xfId="2473"/>
    <cellStyle name="20% - Accent3 3 3 2 2 3 2 2" xfId="2474"/>
    <cellStyle name="20% - Accent3 3 3 2 2 3 3" xfId="2475"/>
    <cellStyle name="20% - Accent3 3 3 2 2 4" xfId="2476"/>
    <cellStyle name="20% - Accent3 3 3 2 2 4 2" xfId="2477"/>
    <cellStyle name="20% - Accent3 3 3 2 2 5" xfId="2478"/>
    <cellStyle name="20% - Accent3 3 3 2 2 5 2" xfId="2479"/>
    <cellStyle name="20% - Accent3 3 3 2 2 6" xfId="2480"/>
    <cellStyle name="20% - Accent3 3 3 2 3" xfId="2481"/>
    <cellStyle name="20% - Accent3 3 3 2 3 2" xfId="2482"/>
    <cellStyle name="20% - Accent3 3 3 2 3 2 2" xfId="2483"/>
    <cellStyle name="20% - Accent3 3 3 2 3 2 2 2" xfId="2484"/>
    <cellStyle name="20% - Accent3 3 3 2 3 2 3" xfId="2485"/>
    <cellStyle name="20% - Accent3 3 3 2 3 3" xfId="2486"/>
    <cellStyle name="20% - Accent3 3 3 2 3 3 2" xfId="2487"/>
    <cellStyle name="20% - Accent3 3 3 2 3 4" xfId="2488"/>
    <cellStyle name="20% - Accent3 3 3 2 3 4 2" xfId="2489"/>
    <cellStyle name="20% - Accent3 3 3 2 3 5" xfId="2490"/>
    <cellStyle name="20% - Accent3 3 3 2 4" xfId="2491"/>
    <cellStyle name="20% - Accent3 3 3 2 4 2" xfId="2492"/>
    <cellStyle name="20% - Accent3 3 3 2 4 2 2" xfId="2493"/>
    <cellStyle name="20% - Accent3 3 3 2 4 3" xfId="2494"/>
    <cellStyle name="20% - Accent3 3 3 2 5" xfId="2495"/>
    <cellStyle name="20% - Accent3 3 3 2 5 2" xfId="2496"/>
    <cellStyle name="20% - Accent3 3 3 2 6" xfId="2497"/>
    <cellStyle name="20% - Accent3 3 3 2 6 2" xfId="2498"/>
    <cellStyle name="20% - Accent3 3 3 2 7" xfId="2499"/>
    <cellStyle name="20% - Accent3 3 3 3" xfId="2500"/>
    <cellStyle name="20% - Accent3 3 3 3 2" xfId="2501"/>
    <cellStyle name="20% - Accent3 3 3 3 2 2" xfId="2502"/>
    <cellStyle name="20% - Accent3 3 3 3 2 2 2" xfId="2503"/>
    <cellStyle name="20% - Accent3 3 3 3 2 2 2 2" xfId="2504"/>
    <cellStyle name="20% - Accent3 3 3 3 2 2 3" xfId="2505"/>
    <cellStyle name="20% - Accent3 3 3 3 2 3" xfId="2506"/>
    <cellStyle name="20% - Accent3 3 3 3 2 3 2" xfId="2507"/>
    <cellStyle name="20% - Accent3 3 3 3 2 4" xfId="2508"/>
    <cellStyle name="20% - Accent3 3 3 3 2 4 2" xfId="2509"/>
    <cellStyle name="20% - Accent3 3 3 3 2 5" xfId="2510"/>
    <cellStyle name="20% - Accent3 3 3 3 3" xfId="2511"/>
    <cellStyle name="20% - Accent3 3 3 3 3 2" xfId="2512"/>
    <cellStyle name="20% - Accent3 3 3 3 3 2 2" xfId="2513"/>
    <cellStyle name="20% - Accent3 3 3 3 3 3" xfId="2514"/>
    <cellStyle name="20% - Accent3 3 3 3 4" xfId="2515"/>
    <cellStyle name="20% - Accent3 3 3 3 4 2" xfId="2516"/>
    <cellStyle name="20% - Accent3 3 3 3 5" xfId="2517"/>
    <cellStyle name="20% - Accent3 3 3 3 5 2" xfId="2518"/>
    <cellStyle name="20% - Accent3 3 3 3 6" xfId="2519"/>
    <cellStyle name="20% - Accent3 3 3 4" xfId="2520"/>
    <cellStyle name="20% - Accent3 3 3 4 2" xfId="2521"/>
    <cellStyle name="20% - Accent3 3 3 4 2 2" xfId="2522"/>
    <cellStyle name="20% - Accent3 3 3 4 2 2 2" xfId="2523"/>
    <cellStyle name="20% - Accent3 3 3 4 2 3" xfId="2524"/>
    <cellStyle name="20% - Accent3 3 3 4 3" xfId="2525"/>
    <cellStyle name="20% - Accent3 3 3 4 3 2" xfId="2526"/>
    <cellStyle name="20% - Accent3 3 3 4 4" xfId="2527"/>
    <cellStyle name="20% - Accent3 3 3 4 4 2" xfId="2528"/>
    <cellStyle name="20% - Accent3 3 3 4 5" xfId="2529"/>
    <cellStyle name="20% - Accent3 3 3 5" xfId="2530"/>
    <cellStyle name="20% - Accent3 3 3 5 2" xfId="2531"/>
    <cellStyle name="20% - Accent3 3 3 5 2 2" xfId="2532"/>
    <cellStyle name="20% - Accent3 3 3 5 3" xfId="2533"/>
    <cellStyle name="20% - Accent3 3 3 6" xfId="2534"/>
    <cellStyle name="20% - Accent3 3 3 6 2" xfId="2535"/>
    <cellStyle name="20% - Accent3 3 3 7" xfId="2536"/>
    <cellStyle name="20% - Accent3 3 3 7 2" xfId="2537"/>
    <cellStyle name="20% - Accent3 3 3 8" xfId="2538"/>
    <cellStyle name="20% - Accent3 3 4" xfId="2539"/>
    <cellStyle name="20% - Accent3 3 4 2" xfId="2540"/>
    <cellStyle name="20% - Accent3 3 4 2 2" xfId="2541"/>
    <cellStyle name="20% - Accent3 3 4 2 2 2" xfId="2542"/>
    <cellStyle name="20% - Accent3 3 4 2 2 2 2" xfId="2543"/>
    <cellStyle name="20% - Accent3 3 4 2 2 2 2 2" xfId="2544"/>
    <cellStyle name="20% - Accent3 3 4 2 2 2 3" xfId="2545"/>
    <cellStyle name="20% - Accent3 3 4 2 2 3" xfId="2546"/>
    <cellStyle name="20% - Accent3 3 4 2 2 3 2" xfId="2547"/>
    <cellStyle name="20% - Accent3 3 4 2 2 4" xfId="2548"/>
    <cellStyle name="20% - Accent3 3 4 2 2 4 2" xfId="2549"/>
    <cellStyle name="20% - Accent3 3 4 2 2 5" xfId="2550"/>
    <cellStyle name="20% - Accent3 3 4 2 3" xfId="2551"/>
    <cellStyle name="20% - Accent3 3 4 2 3 2" xfId="2552"/>
    <cellStyle name="20% - Accent3 3 4 2 3 2 2" xfId="2553"/>
    <cellStyle name="20% - Accent3 3 4 2 3 3" xfId="2554"/>
    <cellStyle name="20% - Accent3 3 4 2 4" xfId="2555"/>
    <cellStyle name="20% - Accent3 3 4 2 4 2" xfId="2556"/>
    <cellStyle name="20% - Accent3 3 4 2 5" xfId="2557"/>
    <cellStyle name="20% - Accent3 3 4 2 5 2" xfId="2558"/>
    <cellStyle name="20% - Accent3 3 4 2 6" xfId="2559"/>
    <cellStyle name="20% - Accent3 3 4 3" xfId="2560"/>
    <cellStyle name="20% - Accent3 3 4 3 2" xfId="2561"/>
    <cellStyle name="20% - Accent3 3 4 3 2 2" xfId="2562"/>
    <cellStyle name="20% - Accent3 3 4 3 2 2 2" xfId="2563"/>
    <cellStyle name="20% - Accent3 3 4 3 2 3" xfId="2564"/>
    <cellStyle name="20% - Accent3 3 4 3 3" xfId="2565"/>
    <cellStyle name="20% - Accent3 3 4 3 3 2" xfId="2566"/>
    <cellStyle name="20% - Accent3 3 4 3 4" xfId="2567"/>
    <cellStyle name="20% - Accent3 3 4 3 4 2" xfId="2568"/>
    <cellStyle name="20% - Accent3 3 4 3 5" xfId="2569"/>
    <cellStyle name="20% - Accent3 3 4 4" xfId="2570"/>
    <cellStyle name="20% - Accent3 3 4 4 2" xfId="2571"/>
    <cellStyle name="20% - Accent3 3 4 4 2 2" xfId="2572"/>
    <cellStyle name="20% - Accent3 3 4 4 3" xfId="2573"/>
    <cellStyle name="20% - Accent3 3 4 5" xfId="2574"/>
    <cellStyle name="20% - Accent3 3 4 5 2" xfId="2575"/>
    <cellStyle name="20% - Accent3 3 4 6" xfId="2576"/>
    <cellStyle name="20% - Accent3 3 4 6 2" xfId="2577"/>
    <cellStyle name="20% - Accent3 3 4 7" xfId="2578"/>
    <cellStyle name="20% - Accent3 3 5" xfId="2579"/>
    <cellStyle name="20% - Accent3 3 5 2" xfId="2580"/>
    <cellStyle name="20% - Accent3 3 5 2 2" xfId="2581"/>
    <cellStyle name="20% - Accent3 3 5 2 2 2" xfId="2582"/>
    <cellStyle name="20% - Accent3 3 5 2 2 2 2" xfId="2583"/>
    <cellStyle name="20% - Accent3 3 5 2 2 3" xfId="2584"/>
    <cellStyle name="20% - Accent3 3 5 2 3" xfId="2585"/>
    <cellStyle name="20% - Accent3 3 5 2 3 2" xfId="2586"/>
    <cellStyle name="20% - Accent3 3 5 2 4" xfId="2587"/>
    <cellStyle name="20% - Accent3 3 5 2 4 2" xfId="2588"/>
    <cellStyle name="20% - Accent3 3 5 2 5" xfId="2589"/>
    <cellStyle name="20% - Accent3 3 5 3" xfId="2590"/>
    <cellStyle name="20% - Accent3 3 5 3 2" xfId="2591"/>
    <cellStyle name="20% - Accent3 3 5 3 2 2" xfId="2592"/>
    <cellStyle name="20% - Accent3 3 5 3 3" xfId="2593"/>
    <cellStyle name="20% - Accent3 3 5 4" xfId="2594"/>
    <cellStyle name="20% - Accent3 3 5 4 2" xfId="2595"/>
    <cellStyle name="20% - Accent3 3 5 5" xfId="2596"/>
    <cellStyle name="20% - Accent3 3 5 5 2" xfId="2597"/>
    <cellStyle name="20% - Accent3 3 5 6" xfId="2598"/>
    <cellStyle name="20% - Accent3 3 6" xfId="2599"/>
    <cellStyle name="20% - Accent3 3 6 2" xfId="2600"/>
    <cellStyle name="20% - Accent3 3 6 2 2" xfId="2601"/>
    <cellStyle name="20% - Accent3 3 6 2 2 2" xfId="2602"/>
    <cellStyle name="20% - Accent3 3 6 2 3" xfId="2603"/>
    <cellStyle name="20% - Accent3 3 6 3" xfId="2604"/>
    <cellStyle name="20% - Accent3 3 6 3 2" xfId="2605"/>
    <cellStyle name="20% - Accent3 3 6 4" xfId="2606"/>
    <cellStyle name="20% - Accent3 3 6 4 2" xfId="2607"/>
    <cellStyle name="20% - Accent3 3 6 5" xfId="2608"/>
    <cellStyle name="20% - Accent3 3 7" xfId="2609"/>
    <cellStyle name="20% - Accent3 3 7 2" xfId="2610"/>
    <cellStyle name="20% - Accent3 3 7 2 2" xfId="2611"/>
    <cellStyle name="20% - Accent3 3 7 3" xfId="2612"/>
    <cellStyle name="20% - Accent3 3 8" xfId="2613"/>
    <cellStyle name="20% - Accent3 3 8 2" xfId="2614"/>
    <cellStyle name="20% - Accent3 3 9" xfId="2615"/>
    <cellStyle name="20% - Accent3 3 9 2" xfId="2616"/>
    <cellStyle name="20% - Accent3 4" xfId="2617"/>
    <cellStyle name="20% - Accent3 4 10" xfId="2618"/>
    <cellStyle name="20% - Accent3 4 2" xfId="2619"/>
    <cellStyle name="20% - Accent3 4 2 2" xfId="2620"/>
    <cellStyle name="20% - Accent3 4 2 2 2" xfId="2621"/>
    <cellStyle name="20% - Accent3 4 2 2 2 2" xfId="2622"/>
    <cellStyle name="20% - Accent3 4 2 2 2 2 2" xfId="2623"/>
    <cellStyle name="20% - Accent3 4 2 2 2 2 2 2" xfId="2624"/>
    <cellStyle name="20% - Accent3 4 2 2 2 2 2 2 2" xfId="2625"/>
    <cellStyle name="20% - Accent3 4 2 2 2 2 2 3" xfId="2626"/>
    <cellStyle name="20% - Accent3 4 2 2 2 2 3" xfId="2627"/>
    <cellStyle name="20% - Accent3 4 2 2 2 2 3 2" xfId="2628"/>
    <cellStyle name="20% - Accent3 4 2 2 2 2 4" xfId="2629"/>
    <cellStyle name="20% - Accent3 4 2 2 2 2 4 2" xfId="2630"/>
    <cellStyle name="20% - Accent3 4 2 2 2 2 5" xfId="2631"/>
    <cellStyle name="20% - Accent3 4 2 2 2 3" xfId="2632"/>
    <cellStyle name="20% - Accent3 4 2 2 2 3 2" xfId="2633"/>
    <cellStyle name="20% - Accent3 4 2 2 2 3 2 2" xfId="2634"/>
    <cellStyle name="20% - Accent3 4 2 2 2 3 3" xfId="2635"/>
    <cellStyle name="20% - Accent3 4 2 2 2 4" xfId="2636"/>
    <cellStyle name="20% - Accent3 4 2 2 2 4 2" xfId="2637"/>
    <cellStyle name="20% - Accent3 4 2 2 2 5" xfId="2638"/>
    <cellStyle name="20% - Accent3 4 2 2 2 5 2" xfId="2639"/>
    <cellStyle name="20% - Accent3 4 2 2 2 6" xfId="2640"/>
    <cellStyle name="20% - Accent3 4 2 2 3" xfId="2641"/>
    <cellStyle name="20% - Accent3 4 2 2 3 2" xfId="2642"/>
    <cellStyle name="20% - Accent3 4 2 2 3 2 2" xfId="2643"/>
    <cellStyle name="20% - Accent3 4 2 2 3 2 2 2" xfId="2644"/>
    <cellStyle name="20% - Accent3 4 2 2 3 2 3" xfId="2645"/>
    <cellStyle name="20% - Accent3 4 2 2 3 3" xfId="2646"/>
    <cellStyle name="20% - Accent3 4 2 2 3 3 2" xfId="2647"/>
    <cellStyle name="20% - Accent3 4 2 2 3 4" xfId="2648"/>
    <cellStyle name="20% - Accent3 4 2 2 3 4 2" xfId="2649"/>
    <cellStyle name="20% - Accent3 4 2 2 3 5" xfId="2650"/>
    <cellStyle name="20% - Accent3 4 2 2 4" xfId="2651"/>
    <cellStyle name="20% - Accent3 4 2 2 4 2" xfId="2652"/>
    <cellStyle name="20% - Accent3 4 2 2 4 2 2" xfId="2653"/>
    <cellStyle name="20% - Accent3 4 2 2 4 3" xfId="2654"/>
    <cellStyle name="20% - Accent3 4 2 2 5" xfId="2655"/>
    <cellStyle name="20% - Accent3 4 2 2 5 2" xfId="2656"/>
    <cellStyle name="20% - Accent3 4 2 2 6" xfId="2657"/>
    <cellStyle name="20% - Accent3 4 2 2 6 2" xfId="2658"/>
    <cellStyle name="20% - Accent3 4 2 2 7" xfId="2659"/>
    <cellStyle name="20% - Accent3 4 2 3" xfId="2660"/>
    <cellStyle name="20% - Accent3 4 2 3 2" xfId="2661"/>
    <cellStyle name="20% - Accent3 4 2 3 2 2" xfId="2662"/>
    <cellStyle name="20% - Accent3 4 2 3 2 2 2" xfId="2663"/>
    <cellStyle name="20% - Accent3 4 2 3 2 2 2 2" xfId="2664"/>
    <cellStyle name="20% - Accent3 4 2 3 2 2 3" xfId="2665"/>
    <cellStyle name="20% - Accent3 4 2 3 2 3" xfId="2666"/>
    <cellStyle name="20% - Accent3 4 2 3 2 3 2" xfId="2667"/>
    <cellStyle name="20% - Accent3 4 2 3 2 4" xfId="2668"/>
    <cellStyle name="20% - Accent3 4 2 3 2 4 2" xfId="2669"/>
    <cellStyle name="20% - Accent3 4 2 3 2 5" xfId="2670"/>
    <cellStyle name="20% - Accent3 4 2 3 3" xfId="2671"/>
    <cellStyle name="20% - Accent3 4 2 3 3 2" xfId="2672"/>
    <cellStyle name="20% - Accent3 4 2 3 3 2 2" xfId="2673"/>
    <cellStyle name="20% - Accent3 4 2 3 3 3" xfId="2674"/>
    <cellStyle name="20% - Accent3 4 2 3 4" xfId="2675"/>
    <cellStyle name="20% - Accent3 4 2 3 4 2" xfId="2676"/>
    <cellStyle name="20% - Accent3 4 2 3 5" xfId="2677"/>
    <cellStyle name="20% - Accent3 4 2 3 5 2" xfId="2678"/>
    <cellStyle name="20% - Accent3 4 2 3 6" xfId="2679"/>
    <cellStyle name="20% - Accent3 4 2 4" xfId="2680"/>
    <cellStyle name="20% - Accent3 4 2 4 2" xfId="2681"/>
    <cellStyle name="20% - Accent3 4 2 4 2 2" xfId="2682"/>
    <cellStyle name="20% - Accent3 4 2 4 2 2 2" xfId="2683"/>
    <cellStyle name="20% - Accent3 4 2 4 2 3" xfId="2684"/>
    <cellStyle name="20% - Accent3 4 2 4 3" xfId="2685"/>
    <cellStyle name="20% - Accent3 4 2 4 3 2" xfId="2686"/>
    <cellStyle name="20% - Accent3 4 2 4 4" xfId="2687"/>
    <cellStyle name="20% - Accent3 4 2 4 4 2" xfId="2688"/>
    <cellStyle name="20% - Accent3 4 2 4 5" xfId="2689"/>
    <cellStyle name="20% - Accent3 4 2 5" xfId="2690"/>
    <cellStyle name="20% - Accent3 4 2 5 2" xfId="2691"/>
    <cellStyle name="20% - Accent3 4 2 5 2 2" xfId="2692"/>
    <cellStyle name="20% - Accent3 4 2 5 3" xfId="2693"/>
    <cellStyle name="20% - Accent3 4 2 6" xfId="2694"/>
    <cellStyle name="20% - Accent3 4 2 6 2" xfId="2695"/>
    <cellStyle name="20% - Accent3 4 2 7" xfId="2696"/>
    <cellStyle name="20% - Accent3 4 2 7 2" xfId="2697"/>
    <cellStyle name="20% - Accent3 4 2 8" xfId="2698"/>
    <cellStyle name="20% - Accent3 4 3" xfId="2699"/>
    <cellStyle name="20% - Accent3 4 3 2" xfId="2700"/>
    <cellStyle name="20% - Accent3 4 3 2 2" xfId="2701"/>
    <cellStyle name="20% - Accent3 4 3 2 2 2" xfId="2702"/>
    <cellStyle name="20% - Accent3 4 3 2 2 2 2" xfId="2703"/>
    <cellStyle name="20% - Accent3 4 3 2 2 2 2 2" xfId="2704"/>
    <cellStyle name="20% - Accent3 4 3 2 2 2 3" xfId="2705"/>
    <cellStyle name="20% - Accent3 4 3 2 2 3" xfId="2706"/>
    <cellStyle name="20% - Accent3 4 3 2 2 3 2" xfId="2707"/>
    <cellStyle name="20% - Accent3 4 3 2 2 4" xfId="2708"/>
    <cellStyle name="20% - Accent3 4 3 2 2 4 2" xfId="2709"/>
    <cellStyle name="20% - Accent3 4 3 2 2 5" xfId="2710"/>
    <cellStyle name="20% - Accent3 4 3 2 3" xfId="2711"/>
    <cellStyle name="20% - Accent3 4 3 2 3 2" xfId="2712"/>
    <cellStyle name="20% - Accent3 4 3 2 3 2 2" xfId="2713"/>
    <cellStyle name="20% - Accent3 4 3 2 3 3" xfId="2714"/>
    <cellStyle name="20% - Accent3 4 3 2 4" xfId="2715"/>
    <cellStyle name="20% - Accent3 4 3 2 4 2" xfId="2716"/>
    <cellStyle name="20% - Accent3 4 3 2 5" xfId="2717"/>
    <cellStyle name="20% - Accent3 4 3 2 5 2" xfId="2718"/>
    <cellStyle name="20% - Accent3 4 3 2 6" xfId="2719"/>
    <cellStyle name="20% - Accent3 4 3 3" xfId="2720"/>
    <cellStyle name="20% - Accent3 4 3 3 2" xfId="2721"/>
    <cellStyle name="20% - Accent3 4 3 3 2 2" xfId="2722"/>
    <cellStyle name="20% - Accent3 4 3 3 2 2 2" xfId="2723"/>
    <cellStyle name="20% - Accent3 4 3 3 2 3" xfId="2724"/>
    <cellStyle name="20% - Accent3 4 3 3 3" xfId="2725"/>
    <cellStyle name="20% - Accent3 4 3 3 3 2" xfId="2726"/>
    <cellStyle name="20% - Accent3 4 3 3 4" xfId="2727"/>
    <cellStyle name="20% - Accent3 4 3 3 4 2" xfId="2728"/>
    <cellStyle name="20% - Accent3 4 3 3 5" xfId="2729"/>
    <cellStyle name="20% - Accent3 4 3 4" xfId="2730"/>
    <cellStyle name="20% - Accent3 4 3 4 2" xfId="2731"/>
    <cellStyle name="20% - Accent3 4 3 4 2 2" xfId="2732"/>
    <cellStyle name="20% - Accent3 4 3 4 3" xfId="2733"/>
    <cellStyle name="20% - Accent3 4 3 5" xfId="2734"/>
    <cellStyle name="20% - Accent3 4 3 5 2" xfId="2735"/>
    <cellStyle name="20% - Accent3 4 3 6" xfId="2736"/>
    <cellStyle name="20% - Accent3 4 3 6 2" xfId="2737"/>
    <cellStyle name="20% - Accent3 4 3 7" xfId="2738"/>
    <cellStyle name="20% - Accent3 4 4" xfId="2739"/>
    <cellStyle name="20% - Accent3 4 4 2" xfId="2740"/>
    <cellStyle name="20% - Accent3 4 4 2 2" xfId="2741"/>
    <cellStyle name="20% - Accent3 4 4 2 2 2" xfId="2742"/>
    <cellStyle name="20% - Accent3 4 4 2 2 2 2" xfId="2743"/>
    <cellStyle name="20% - Accent3 4 4 2 2 3" xfId="2744"/>
    <cellStyle name="20% - Accent3 4 4 2 3" xfId="2745"/>
    <cellStyle name="20% - Accent3 4 4 2 3 2" xfId="2746"/>
    <cellStyle name="20% - Accent3 4 4 2 4" xfId="2747"/>
    <cellStyle name="20% - Accent3 4 4 2 4 2" xfId="2748"/>
    <cellStyle name="20% - Accent3 4 4 2 5" xfId="2749"/>
    <cellStyle name="20% - Accent3 4 4 3" xfId="2750"/>
    <cellStyle name="20% - Accent3 4 4 3 2" xfId="2751"/>
    <cellStyle name="20% - Accent3 4 4 3 2 2" xfId="2752"/>
    <cellStyle name="20% - Accent3 4 4 3 3" xfId="2753"/>
    <cellStyle name="20% - Accent3 4 4 4" xfId="2754"/>
    <cellStyle name="20% - Accent3 4 4 4 2" xfId="2755"/>
    <cellStyle name="20% - Accent3 4 4 5" xfId="2756"/>
    <cellStyle name="20% - Accent3 4 4 5 2" xfId="2757"/>
    <cellStyle name="20% - Accent3 4 4 6" xfId="2758"/>
    <cellStyle name="20% - Accent3 4 5" xfId="2759"/>
    <cellStyle name="20% - Accent3 4 5 2" xfId="2760"/>
    <cellStyle name="20% - Accent3 4 5 2 2" xfId="2761"/>
    <cellStyle name="20% - Accent3 4 5 2 2 2" xfId="2762"/>
    <cellStyle name="20% - Accent3 4 5 2 3" xfId="2763"/>
    <cellStyle name="20% - Accent3 4 5 3" xfId="2764"/>
    <cellStyle name="20% - Accent3 4 5 3 2" xfId="2765"/>
    <cellStyle name="20% - Accent3 4 5 4" xfId="2766"/>
    <cellStyle name="20% - Accent3 4 5 4 2" xfId="2767"/>
    <cellStyle name="20% - Accent3 4 5 5" xfId="2768"/>
    <cellStyle name="20% - Accent3 4 6" xfId="2769"/>
    <cellStyle name="20% - Accent3 4 6 2" xfId="2770"/>
    <cellStyle name="20% - Accent3 4 6 2 2" xfId="2771"/>
    <cellStyle name="20% - Accent3 4 6 3" xfId="2772"/>
    <cellStyle name="20% - Accent3 4 7" xfId="2773"/>
    <cellStyle name="20% - Accent3 4 7 2" xfId="2774"/>
    <cellStyle name="20% - Accent3 4 8" xfId="2775"/>
    <cellStyle name="20% - Accent3 4 8 2" xfId="2776"/>
    <cellStyle name="20% - Accent3 4 9" xfId="2777"/>
    <cellStyle name="20% - Accent3 5" xfId="2778"/>
    <cellStyle name="20% - Accent3 5 2" xfId="2779"/>
    <cellStyle name="20% - Accent3 5 2 2" xfId="2780"/>
    <cellStyle name="20% - Accent3 5 2 2 2" xfId="2781"/>
    <cellStyle name="20% - Accent3 5 2 2 2 2" xfId="2782"/>
    <cellStyle name="20% - Accent3 5 2 2 2 2 2" xfId="2783"/>
    <cellStyle name="20% - Accent3 5 2 2 2 2 2 2" xfId="2784"/>
    <cellStyle name="20% - Accent3 5 2 2 2 2 3" xfId="2785"/>
    <cellStyle name="20% - Accent3 5 2 2 2 3" xfId="2786"/>
    <cellStyle name="20% - Accent3 5 2 2 2 3 2" xfId="2787"/>
    <cellStyle name="20% - Accent3 5 2 2 2 4" xfId="2788"/>
    <cellStyle name="20% - Accent3 5 2 2 2 4 2" xfId="2789"/>
    <cellStyle name="20% - Accent3 5 2 2 2 5" xfId="2790"/>
    <cellStyle name="20% - Accent3 5 2 2 3" xfId="2791"/>
    <cellStyle name="20% - Accent3 5 2 2 3 2" xfId="2792"/>
    <cellStyle name="20% - Accent3 5 2 2 3 2 2" xfId="2793"/>
    <cellStyle name="20% - Accent3 5 2 2 3 3" xfId="2794"/>
    <cellStyle name="20% - Accent3 5 2 2 4" xfId="2795"/>
    <cellStyle name="20% - Accent3 5 2 2 4 2" xfId="2796"/>
    <cellStyle name="20% - Accent3 5 2 2 5" xfId="2797"/>
    <cellStyle name="20% - Accent3 5 2 2 5 2" xfId="2798"/>
    <cellStyle name="20% - Accent3 5 2 2 6" xfId="2799"/>
    <cellStyle name="20% - Accent3 5 2 3" xfId="2800"/>
    <cellStyle name="20% - Accent3 5 2 3 2" xfId="2801"/>
    <cellStyle name="20% - Accent3 5 2 3 2 2" xfId="2802"/>
    <cellStyle name="20% - Accent3 5 2 3 2 2 2" xfId="2803"/>
    <cellStyle name="20% - Accent3 5 2 3 2 3" xfId="2804"/>
    <cellStyle name="20% - Accent3 5 2 3 3" xfId="2805"/>
    <cellStyle name="20% - Accent3 5 2 3 3 2" xfId="2806"/>
    <cellStyle name="20% - Accent3 5 2 3 4" xfId="2807"/>
    <cellStyle name="20% - Accent3 5 2 3 4 2" xfId="2808"/>
    <cellStyle name="20% - Accent3 5 2 3 5" xfId="2809"/>
    <cellStyle name="20% - Accent3 5 2 4" xfId="2810"/>
    <cellStyle name="20% - Accent3 5 2 4 2" xfId="2811"/>
    <cellStyle name="20% - Accent3 5 2 4 2 2" xfId="2812"/>
    <cellStyle name="20% - Accent3 5 2 4 3" xfId="2813"/>
    <cellStyle name="20% - Accent3 5 2 5" xfId="2814"/>
    <cellStyle name="20% - Accent3 5 2 5 2" xfId="2815"/>
    <cellStyle name="20% - Accent3 5 2 6" xfId="2816"/>
    <cellStyle name="20% - Accent3 5 2 6 2" xfId="2817"/>
    <cellStyle name="20% - Accent3 5 2 7" xfId="2818"/>
    <cellStyle name="20% - Accent3 5 3" xfId="2819"/>
    <cellStyle name="20% - Accent3 5 3 2" xfId="2820"/>
    <cellStyle name="20% - Accent3 5 3 2 2" xfId="2821"/>
    <cellStyle name="20% - Accent3 5 3 2 2 2" xfId="2822"/>
    <cellStyle name="20% - Accent3 5 3 2 2 2 2" xfId="2823"/>
    <cellStyle name="20% - Accent3 5 3 2 2 3" xfId="2824"/>
    <cellStyle name="20% - Accent3 5 3 2 3" xfId="2825"/>
    <cellStyle name="20% - Accent3 5 3 2 3 2" xfId="2826"/>
    <cellStyle name="20% - Accent3 5 3 2 4" xfId="2827"/>
    <cellStyle name="20% - Accent3 5 3 2 4 2" xfId="2828"/>
    <cellStyle name="20% - Accent3 5 3 2 5" xfId="2829"/>
    <cellStyle name="20% - Accent3 5 3 3" xfId="2830"/>
    <cellStyle name="20% - Accent3 5 3 3 2" xfId="2831"/>
    <cellStyle name="20% - Accent3 5 3 3 2 2" xfId="2832"/>
    <cellStyle name="20% - Accent3 5 3 3 3" xfId="2833"/>
    <cellStyle name="20% - Accent3 5 3 4" xfId="2834"/>
    <cellStyle name="20% - Accent3 5 3 4 2" xfId="2835"/>
    <cellStyle name="20% - Accent3 5 3 5" xfId="2836"/>
    <cellStyle name="20% - Accent3 5 3 5 2" xfId="2837"/>
    <cellStyle name="20% - Accent3 5 3 6" xfId="2838"/>
    <cellStyle name="20% - Accent3 5 4" xfId="2839"/>
    <cellStyle name="20% - Accent3 5 4 2" xfId="2840"/>
    <cellStyle name="20% - Accent3 5 4 2 2" xfId="2841"/>
    <cellStyle name="20% - Accent3 5 4 2 2 2" xfId="2842"/>
    <cellStyle name="20% - Accent3 5 4 2 3" xfId="2843"/>
    <cellStyle name="20% - Accent3 5 4 3" xfId="2844"/>
    <cellStyle name="20% - Accent3 5 4 3 2" xfId="2845"/>
    <cellStyle name="20% - Accent3 5 4 4" xfId="2846"/>
    <cellStyle name="20% - Accent3 5 4 4 2" xfId="2847"/>
    <cellStyle name="20% - Accent3 5 4 5" xfId="2848"/>
    <cellStyle name="20% - Accent3 5 5" xfId="2849"/>
    <cellStyle name="20% - Accent3 5 5 2" xfId="2850"/>
    <cellStyle name="20% - Accent3 5 5 2 2" xfId="2851"/>
    <cellStyle name="20% - Accent3 5 5 3" xfId="2852"/>
    <cellStyle name="20% - Accent3 5 6" xfId="2853"/>
    <cellStyle name="20% - Accent3 5 6 2" xfId="2854"/>
    <cellStyle name="20% - Accent3 5 7" xfId="2855"/>
    <cellStyle name="20% - Accent3 5 7 2" xfId="2856"/>
    <cellStyle name="20% - Accent3 5 8" xfId="2857"/>
    <cellStyle name="20% - Accent3 6" xfId="2858"/>
    <cellStyle name="20% - Accent3 6 2" xfId="2859"/>
    <cellStyle name="20% - Accent3 6 2 2" xfId="2860"/>
    <cellStyle name="20% - Accent3 6 2 2 2" xfId="2861"/>
    <cellStyle name="20% - Accent3 6 2 2 2 2" xfId="2862"/>
    <cellStyle name="20% - Accent3 6 2 2 2 2 2" xfId="2863"/>
    <cellStyle name="20% - Accent3 6 2 2 2 3" xfId="2864"/>
    <cellStyle name="20% - Accent3 6 2 2 3" xfId="2865"/>
    <cellStyle name="20% - Accent3 6 2 2 3 2" xfId="2866"/>
    <cellStyle name="20% - Accent3 6 2 2 4" xfId="2867"/>
    <cellStyle name="20% - Accent3 6 2 2 4 2" xfId="2868"/>
    <cellStyle name="20% - Accent3 6 2 2 5" xfId="2869"/>
    <cellStyle name="20% - Accent3 6 2 3" xfId="2870"/>
    <cellStyle name="20% - Accent3 6 2 3 2" xfId="2871"/>
    <cellStyle name="20% - Accent3 6 2 3 2 2" xfId="2872"/>
    <cellStyle name="20% - Accent3 6 2 3 3" xfId="2873"/>
    <cellStyle name="20% - Accent3 6 2 4" xfId="2874"/>
    <cellStyle name="20% - Accent3 6 2 4 2" xfId="2875"/>
    <cellStyle name="20% - Accent3 6 2 5" xfId="2876"/>
    <cellStyle name="20% - Accent3 6 2 5 2" xfId="2877"/>
    <cellStyle name="20% - Accent3 6 2 6" xfId="2878"/>
    <cellStyle name="20% - Accent3 6 3" xfId="2879"/>
    <cellStyle name="20% - Accent3 6 3 2" xfId="2880"/>
    <cellStyle name="20% - Accent3 6 3 2 2" xfId="2881"/>
    <cellStyle name="20% - Accent3 6 3 2 2 2" xfId="2882"/>
    <cellStyle name="20% - Accent3 6 3 2 3" xfId="2883"/>
    <cellStyle name="20% - Accent3 6 3 3" xfId="2884"/>
    <cellStyle name="20% - Accent3 6 3 3 2" xfId="2885"/>
    <cellStyle name="20% - Accent3 6 3 4" xfId="2886"/>
    <cellStyle name="20% - Accent3 6 3 4 2" xfId="2887"/>
    <cellStyle name="20% - Accent3 6 3 5" xfId="2888"/>
    <cellStyle name="20% - Accent3 6 4" xfId="2889"/>
    <cellStyle name="20% - Accent3 6 4 2" xfId="2890"/>
    <cellStyle name="20% - Accent3 6 4 2 2" xfId="2891"/>
    <cellStyle name="20% - Accent3 6 4 3" xfId="2892"/>
    <cellStyle name="20% - Accent3 6 5" xfId="2893"/>
    <cellStyle name="20% - Accent3 6 5 2" xfId="2894"/>
    <cellStyle name="20% - Accent3 6 6" xfId="2895"/>
    <cellStyle name="20% - Accent3 6 6 2" xfId="2896"/>
    <cellStyle name="20% - Accent3 6 7" xfId="2897"/>
    <cellStyle name="20% - Accent3 7" xfId="2898"/>
    <cellStyle name="20% - Accent3 7 2" xfId="2899"/>
    <cellStyle name="20% - Accent3 7 2 2" xfId="2900"/>
    <cellStyle name="20% - Accent3 7 2 2 2" xfId="2901"/>
    <cellStyle name="20% - Accent3 7 2 2 2 2" xfId="2902"/>
    <cellStyle name="20% - Accent3 7 2 2 3" xfId="2903"/>
    <cellStyle name="20% - Accent3 7 2 3" xfId="2904"/>
    <cellStyle name="20% - Accent3 7 2 3 2" xfId="2905"/>
    <cellStyle name="20% - Accent3 7 2 4" xfId="2906"/>
    <cellStyle name="20% - Accent3 7 2 4 2" xfId="2907"/>
    <cellStyle name="20% - Accent3 7 2 5" xfId="2908"/>
    <cellStyle name="20% - Accent3 7 3" xfId="2909"/>
    <cellStyle name="20% - Accent3 7 3 2" xfId="2910"/>
    <cellStyle name="20% - Accent3 7 3 2 2" xfId="2911"/>
    <cellStyle name="20% - Accent3 7 3 3" xfId="2912"/>
    <cellStyle name="20% - Accent3 7 4" xfId="2913"/>
    <cellStyle name="20% - Accent3 7 4 2" xfId="2914"/>
    <cellStyle name="20% - Accent3 7 5" xfId="2915"/>
    <cellStyle name="20% - Accent3 7 5 2" xfId="2916"/>
    <cellStyle name="20% - Accent3 7 6" xfId="2917"/>
    <cellStyle name="20% - Accent3 8" xfId="2918"/>
    <cellStyle name="20% - Accent3 8 2" xfId="2919"/>
    <cellStyle name="20% - Accent3 8 2 2" xfId="2920"/>
    <cellStyle name="20% - Accent3 8 2 2 2" xfId="2921"/>
    <cellStyle name="20% - Accent3 8 2 3" xfId="2922"/>
    <cellStyle name="20% - Accent3 8 3" xfId="2923"/>
    <cellStyle name="20% - Accent3 8 3 2" xfId="2924"/>
    <cellStyle name="20% - Accent3 8 4" xfId="2925"/>
    <cellStyle name="20% - Accent3 8 4 2" xfId="2926"/>
    <cellStyle name="20% - Accent3 8 5" xfId="2927"/>
    <cellStyle name="20% - Accent3 9" xfId="2928"/>
    <cellStyle name="20% - Accent3 9 2" xfId="2929"/>
    <cellStyle name="20% - Accent3 9 2 2" xfId="2930"/>
    <cellStyle name="20% - Accent3 9 3" xfId="2931"/>
    <cellStyle name="20% - Accent4 10" xfId="2932"/>
    <cellStyle name="20% - Accent4 10 2" xfId="2933"/>
    <cellStyle name="20% - Accent4 11" xfId="2934"/>
    <cellStyle name="20% - Accent4 11 2" xfId="2935"/>
    <cellStyle name="20% - Accent4 12" xfId="2936"/>
    <cellStyle name="20% - Accent4 2" xfId="2937"/>
    <cellStyle name="20% - Accent4 2 10" xfId="2938"/>
    <cellStyle name="20% - Accent4 2 2" xfId="2939"/>
    <cellStyle name="20% - Accent4 2 2 2" xfId="2940"/>
    <cellStyle name="20% - Accent4 2 2 2 2" xfId="2941"/>
    <cellStyle name="20% - Accent4 2 2 2 2 2" xfId="2942"/>
    <cellStyle name="20% - Accent4 2 2 2 2 2 2" xfId="2943"/>
    <cellStyle name="20% - Accent4 2 2 2 2 2 2 2" xfId="2944"/>
    <cellStyle name="20% - Accent4 2 2 2 2 2 2 2 2" xfId="2945"/>
    <cellStyle name="20% - Accent4 2 2 2 2 2 2 2 2 2" xfId="2946"/>
    <cellStyle name="20% - Accent4 2 2 2 2 2 2 2 3" xfId="2947"/>
    <cellStyle name="20% - Accent4 2 2 2 2 2 2 3" xfId="2948"/>
    <cellStyle name="20% - Accent4 2 2 2 2 2 2 3 2" xfId="2949"/>
    <cellStyle name="20% - Accent4 2 2 2 2 2 2 4" xfId="2950"/>
    <cellStyle name="20% - Accent4 2 2 2 2 2 2 4 2" xfId="2951"/>
    <cellStyle name="20% - Accent4 2 2 2 2 2 2 5" xfId="2952"/>
    <cellStyle name="20% - Accent4 2 2 2 2 2 3" xfId="2953"/>
    <cellStyle name="20% - Accent4 2 2 2 2 2 3 2" xfId="2954"/>
    <cellStyle name="20% - Accent4 2 2 2 2 2 3 2 2" xfId="2955"/>
    <cellStyle name="20% - Accent4 2 2 2 2 2 3 3" xfId="2956"/>
    <cellStyle name="20% - Accent4 2 2 2 2 2 4" xfId="2957"/>
    <cellStyle name="20% - Accent4 2 2 2 2 2 4 2" xfId="2958"/>
    <cellStyle name="20% - Accent4 2 2 2 2 2 5" xfId="2959"/>
    <cellStyle name="20% - Accent4 2 2 2 2 2 5 2" xfId="2960"/>
    <cellStyle name="20% - Accent4 2 2 2 2 2 6" xfId="2961"/>
    <cellStyle name="20% - Accent4 2 2 2 2 3" xfId="2962"/>
    <cellStyle name="20% - Accent4 2 2 2 2 3 2" xfId="2963"/>
    <cellStyle name="20% - Accent4 2 2 2 2 3 2 2" xfId="2964"/>
    <cellStyle name="20% - Accent4 2 2 2 2 3 2 2 2" xfId="2965"/>
    <cellStyle name="20% - Accent4 2 2 2 2 3 2 3" xfId="2966"/>
    <cellStyle name="20% - Accent4 2 2 2 2 3 3" xfId="2967"/>
    <cellStyle name="20% - Accent4 2 2 2 2 3 3 2" xfId="2968"/>
    <cellStyle name="20% - Accent4 2 2 2 2 3 4" xfId="2969"/>
    <cellStyle name="20% - Accent4 2 2 2 2 3 4 2" xfId="2970"/>
    <cellStyle name="20% - Accent4 2 2 2 2 3 5" xfId="2971"/>
    <cellStyle name="20% - Accent4 2 2 2 2 4" xfId="2972"/>
    <cellStyle name="20% - Accent4 2 2 2 2 4 2" xfId="2973"/>
    <cellStyle name="20% - Accent4 2 2 2 2 4 2 2" xfId="2974"/>
    <cellStyle name="20% - Accent4 2 2 2 2 4 3" xfId="2975"/>
    <cellStyle name="20% - Accent4 2 2 2 2 5" xfId="2976"/>
    <cellStyle name="20% - Accent4 2 2 2 2 5 2" xfId="2977"/>
    <cellStyle name="20% - Accent4 2 2 2 2 6" xfId="2978"/>
    <cellStyle name="20% - Accent4 2 2 2 2 6 2" xfId="2979"/>
    <cellStyle name="20% - Accent4 2 2 2 2 7" xfId="2980"/>
    <cellStyle name="20% - Accent4 2 2 2 3" xfId="2981"/>
    <cellStyle name="20% - Accent4 2 2 2 3 2" xfId="2982"/>
    <cellStyle name="20% - Accent4 2 2 2 3 2 2" xfId="2983"/>
    <cellStyle name="20% - Accent4 2 2 2 3 2 2 2" xfId="2984"/>
    <cellStyle name="20% - Accent4 2 2 2 3 2 2 2 2" xfId="2985"/>
    <cellStyle name="20% - Accent4 2 2 2 3 2 2 3" xfId="2986"/>
    <cellStyle name="20% - Accent4 2 2 2 3 2 3" xfId="2987"/>
    <cellStyle name="20% - Accent4 2 2 2 3 2 3 2" xfId="2988"/>
    <cellStyle name="20% - Accent4 2 2 2 3 2 4" xfId="2989"/>
    <cellStyle name="20% - Accent4 2 2 2 3 2 4 2" xfId="2990"/>
    <cellStyle name="20% - Accent4 2 2 2 3 2 5" xfId="2991"/>
    <cellStyle name="20% - Accent4 2 2 2 3 3" xfId="2992"/>
    <cellStyle name="20% - Accent4 2 2 2 3 3 2" xfId="2993"/>
    <cellStyle name="20% - Accent4 2 2 2 3 3 2 2" xfId="2994"/>
    <cellStyle name="20% - Accent4 2 2 2 3 3 3" xfId="2995"/>
    <cellStyle name="20% - Accent4 2 2 2 3 4" xfId="2996"/>
    <cellStyle name="20% - Accent4 2 2 2 3 4 2" xfId="2997"/>
    <cellStyle name="20% - Accent4 2 2 2 3 5" xfId="2998"/>
    <cellStyle name="20% - Accent4 2 2 2 3 5 2" xfId="2999"/>
    <cellStyle name="20% - Accent4 2 2 2 3 6" xfId="3000"/>
    <cellStyle name="20% - Accent4 2 2 2 4" xfId="3001"/>
    <cellStyle name="20% - Accent4 2 2 2 4 2" xfId="3002"/>
    <cellStyle name="20% - Accent4 2 2 2 4 2 2" xfId="3003"/>
    <cellStyle name="20% - Accent4 2 2 2 4 2 2 2" xfId="3004"/>
    <cellStyle name="20% - Accent4 2 2 2 4 2 3" xfId="3005"/>
    <cellStyle name="20% - Accent4 2 2 2 4 3" xfId="3006"/>
    <cellStyle name="20% - Accent4 2 2 2 4 3 2" xfId="3007"/>
    <cellStyle name="20% - Accent4 2 2 2 4 4" xfId="3008"/>
    <cellStyle name="20% - Accent4 2 2 2 4 4 2" xfId="3009"/>
    <cellStyle name="20% - Accent4 2 2 2 4 5" xfId="3010"/>
    <cellStyle name="20% - Accent4 2 2 2 5" xfId="3011"/>
    <cellStyle name="20% - Accent4 2 2 2 5 2" xfId="3012"/>
    <cellStyle name="20% - Accent4 2 2 2 5 2 2" xfId="3013"/>
    <cellStyle name="20% - Accent4 2 2 2 5 3" xfId="3014"/>
    <cellStyle name="20% - Accent4 2 2 2 6" xfId="3015"/>
    <cellStyle name="20% - Accent4 2 2 2 6 2" xfId="3016"/>
    <cellStyle name="20% - Accent4 2 2 2 7" xfId="3017"/>
    <cellStyle name="20% - Accent4 2 2 2 7 2" xfId="3018"/>
    <cellStyle name="20% - Accent4 2 2 2 8" xfId="3019"/>
    <cellStyle name="20% - Accent4 2 2 3" xfId="3020"/>
    <cellStyle name="20% - Accent4 2 2 3 2" xfId="3021"/>
    <cellStyle name="20% - Accent4 2 2 3 2 2" xfId="3022"/>
    <cellStyle name="20% - Accent4 2 2 3 2 2 2" xfId="3023"/>
    <cellStyle name="20% - Accent4 2 2 3 2 2 2 2" xfId="3024"/>
    <cellStyle name="20% - Accent4 2 2 3 2 2 2 2 2" xfId="3025"/>
    <cellStyle name="20% - Accent4 2 2 3 2 2 2 3" xfId="3026"/>
    <cellStyle name="20% - Accent4 2 2 3 2 2 3" xfId="3027"/>
    <cellStyle name="20% - Accent4 2 2 3 2 2 3 2" xfId="3028"/>
    <cellStyle name="20% - Accent4 2 2 3 2 2 4" xfId="3029"/>
    <cellStyle name="20% - Accent4 2 2 3 2 2 4 2" xfId="3030"/>
    <cellStyle name="20% - Accent4 2 2 3 2 2 5" xfId="3031"/>
    <cellStyle name="20% - Accent4 2 2 3 2 3" xfId="3032"/>
    <cellStyle name="20% - Accent4 2 2 3 2 3 2" xfId="3033"/>
    <cellStyle name="20% - Accent4 2 2 3 2 3 2 2" xfId="3034"/>
    <cellStyle name="20% - Accent4 2 2 3 2 3 3" xfId="3035"/>
    <cellStyle name="20% - Accent4 2 2 3 2 4" xfId="3036"/>
    <cellStyle name="20% - Accent4 2 2 3 2 4 2" xfId="3037"/>
    <cellStyle name="20% - Accent4 2 2 3 2 5" xfId="3038"/>
    <cellStyle name="20% - Accent4 2 2 3 2 5 2" xfId="3039"/>
    <cellStyle name="20% - Accent4 2 2 3 2 6" xfId="3040"/>
    <cellStyle name="20% - Accent4 2 2 3 3" xfId="3041"/>
    <cellStyle name="20% - Accent4 2 2 3 3 2" xfId="3042"/>
    <cellStyle name="20% - Accent4 2 2 3 3 2 2" xfId="3043"/>
    <cellStyle name="20% - Accent4 2 2 3 3 2 2 2" xfId="3044"/>
    <cellStyle name="20% - Accent4 2 2 3 3 2 3" xfId="3045"/>
    <cellStyle name="20% - Accent4 2 2 3 3 3" xfId="3046"/>
    <cellStyle name="20% - Accent4 2 2 3 3 3 2" xfId="3047"/>
    <cellStyle name="20% - Accent4 2 2 3 3 4" xfId="3048"/>
    <cellStyle name="20% - Accent4 2 2 3 3 4 2" xfId="3049"/>
    <cellStyle name="20% - Accent4 2 2 3 3 5" xfId="3050"/>
    <cellStyle name="20% - Accent4 2 2 3 4" xfId="3051"/>
    <cellStyle name="20% - Accent4 2 2 3 4 2" xfId="3052"/>
    <cellStyle name="20% - Accent4 2 2 3 4 2 2" xfId="3053"/>
    <cellStyle name="20% - Accent4 2 2 3 4 3" xfId="3054"/>
    <cellStyle name="20% - Accent4 2 2 3 5" xfId="3055"/>
    <cellStyle name="20% - Accent4 2 2 3 5 2" xfId="3056"/>
    <cellStyle name="20% - Accent4 2 2 3 6" xfId="3057"/>
    <cellStyle name="20% - Accent4 2 2 3 6 2" xfId="3058"/>
    <cellStyle name="20% - Accent4 2 2 3 7" xfId="3059"/>
    <cellStyle name="20% - Accent4 2 2 4" xfId="3060"/>
    <cellStyle name="20% - Accent4 2 2 4 2" xfId="3061"/>
    <cellStyle name="20% - Accent4 2 2 4 2 2" xfId="3062"/>
    <cellStyle name="20% - Accent4 2 2 4 2 2 2" xfId="3063"/>
    <cellStyle name="20% - Accent4 2 2 4 2 2 2 2" xfId="3064"/>
    <cellStyle name="20% - Accent4 2 2 4 2 2 3" xfId="3065"/>
    <cellStyle name="20% - Accent4 2 2 4 2 3" xfId="3066"/>
    <cellStyle name="20% - Accent4 2 2 4 2 3 2" xfId="3067"/>
    <cellStyle name="20% - Accent4 2 2 4 2 4" xfId="3068"/>
    <cellStyle name="20% - Accent4 2 2 4 2 4 2" xfId="3069"/>
    <cellStyle name="20% - Accent4 2 2 4 2 5" xfId="3070"/>
    <cellStyle name="20% - Accent4 2 2 4 3" xfId="3071"/>
    <cellStyle name="20% - Accent4 2 2 4 3 2" xfId="3072"/>
    <cellStyle name="20% - Accent4 2 2 4 3 2 2" xfId="3073"/>
    <cellStyle name="20% - Accent4 2 2 4 3 3" xfId="3074"/>
    <cellStyle name="20% - Accent4 2 2 4 4" xfId="3075"/>
    <cellStyle name="20% - Accent4 2 2 4 4 2" xfId="3076"/>
    <cellStyle name="20% - Accent4 2 2 4 5" xfId="3077"/>
    <cellStyle name="20% - Accent4 2 2 4 5 2" xfId="3078"/>
    <cellStyle name="20% - Accent4 2 2 4 6" xfId="3079"/>
    <cellStyle name="20% - Accent4 2 2 5" xfId="3080"/>
    <cellStyle name="20% - Accent4 2 2 5 2" xfId="3081"/>
    <cellStyle name="20% - Accent4 2 2 5 2 2" xfId="3082"/>
    <cellStyle name="20% - Accent4 2 2 5 2 2 2" xfId="3083"/>
    <cellStyle name="20% - Accent4 2 2 5 2 3" xfId="3084"/>
    <cellStyle name="20% - Accent4 2 2 5 3" xfId="3085"/>
    <cellStyle name="20% - Accent4 2 2 5 3 2" xfId="3086"/>
    <cellStyle name="20% - Accent4 2 2 5 4" xfId="3087"/>
    <cellStyle name="20% - Accent4 2 2 5 4 2" xfId="3088"/>
    <cellStyle name="20% - Accent4 2 2 5 5" xfId="3089"/>
    <cellStyle name="20% - Accent4 2 2 6" xfId="3090"/>
    <cellStyle name="20% - Accent4 2 2 6 2" xfId="3091"/>
    <cellStyle name="20% - Accent4 2 2 6 2 2" xfId="3092"/>
    <cellStyle name="20% - Accent4 2 2 6 3" xfId="3093"/>
    <cellStyle name="20% - Accent4 2 2 7" xfId="3094"/>
    <cellStyle name="20% - Accent4 2 2 7 2" xfId="3095"/>
    <cellStyle name="20% - Accent4 2 2 8" xfId="3096"/>
    <cellStyle name="20% - Accent4 2 2 8 2" xfId="3097"/>
    <cellStyle name="20% - Accent4 2 2 9" xfId="3098"/>
    <cellStyle name="20% - Accent4 2 3" xfId="3099"/>
    <cellStyle name="20% - Accent4 2 3 2" xfId="3100"/>
    <cellStyle name="20% - Accent4 2 3 2 2" xfId="3101"/>
    <cellStyle name="20% - Accent4 2 3 2 2 2" xfId="3102"/>
    <cellStyle name="20% - Accent4 2 3 2 2 2 2" xfId="3103"/>
    <cellStyle name="20% - Accent4 2 3 2 2 2 2 2" xfId="3104"/>
    <cellStyle name="20% - Accent4 2 3 2 2 2 2 2 2" xfId="3105"/>
    <cellStyle name="20% - Accent4 2 3 2 2 2 2 3" xfId="3106"/>
    <cellStyle name="20% - Accent4 2 3 2 2 2 3" xfId="3107"/>
    <cellStyle name="20% - Accent4 2 3 2 2 2 3 2" xfId="3108"/>
    <cellStyle name="20% - Accent4 2 3 2 2 2 4" xfId="3109"/>
    <cellStyle name="20% - Accent4 2 3 2 2 2 4 2" xfId="3110"/>
    <cellStyle name="20% - Accent4 2 3 2 2 2 5" xfId="3111"/>
    <cellStyle name="20% - Accent4 2 3 2 2 3" xfId="3112"/>
    <cellStyle name="20% - Accent4 2 3 2 2 3 2" xfId="3113"/>
    <cellStyle name="20% - Accent4 2 3 2 2 3 2 2" xfId="3114"/>
    <cellStyle name="20% - Accent4 2 3 2 2 3 3" xfId="3115"/>
    <cellStyle name="20% - Accent4 2 3 2 2 4" xfId="3116"/>
    <cellStyle name="20% - Accent4 2 3 2 2 4 2" xfId="3117"/>
    <cellStyle name="20% - Accent4 2 3 2 2 5" xfId="3118"/>
    <cellStyle name="20% - Accent4 2 3 2 2 5 2" xfId="3119"/>
    <cellStyle name="20% - Accent4 2 3 2 2 6" xfId="3120"/>
    <cellStyle name="20% - Accent4 2 3 2 3" xfId="3121"/>
    <cellStyle name="20% - Accent4 2 3 2 3 2" xfId="3122"/>
    <cellStyle name="20% - Accent4 2 3 2 3 2 2" xfId="3123"/>
    <cellStyle name="20% - Accent4 2 3 2 3 2 2 2" xfId="3124"/>
    <cellStyle name="20% - Accent4 2 3 2 3 2 3" xfId="3125"/>
    <cellStyle name="20% - Accent4 2 3 2 3 3" xfId="3126"/>
    <cellStyle name="20% - Accent4 2 3 2 3 3 2" xfId="3127"/>
    <cellStyle name="20% - Accent4 2 3 2 3 4" xfId="3128"/>
    <cellStyle name="20% - Accent4 2 3 2 3 4 2" xfId="3129"/>
    <cellStyle name="20% - Accent4 2 3 2 3 5" xfId="3130"/>
    <cellStyle name="20% - Accent4 2 3 2 4" xfId="3131"/>
    <cellStyle name="20% - Accent4 2 3 2 4 2" xfId="3132"/>
    <cellStyle name="20% - Accent4 2 3 2 4 2 2" xfId="3133"/>
    <cellStyle name="20% - Accent4 2 3 2 4 3" xfId="3134"/>
    <cellStyle name="20% - Accent4 2 3 2 5" xfId="3135"/>
    <cellStyle name="20% - Accent4 2 3 2 5 2" xfId="3136"/>
    <cellStyle name="20% - Accent4 2 3 2 6" xfId="3137"/>
    <cellStyle name="20% - Accent4 2 3 2 6 2" xfId="3138"/>
    <cellStyle name="20% - Accent4 2 3 2 7" xfId="3139"/>
    <cellStyle name="20% - Accent4 2 3 3" xfId="3140"/>
    <cellStyle name="20% - Accent4 2 3 3 2" xfId="3141"/>
    <cellStyle name="20% - Accent4 2 3 3 2 2" xfId="3142"/>
    <cellStyle name="20% - Accent4 2 3 3 2 2 2" xfId="3143"/>
    <cellStyle name="20% - Accent4 2 3 3 2 2 2 2" xfId="3144"/>
    <cellStyle name="20% - Accent4 2 3 3 2 2 3" xfId="3145"/>
    <cellStyle name="20% - Accent4 2 3 3 2 3" xfId="3146"/>
    <cellStyle name="20% - Accent4 2 3 3 2 3 2" xfId="3147"/>
    <cellStyle name="20% - Accent4 2 3 3 2 4" xfId="3148"/>
    <cellStyle name="20% - Accent4 2 3 3 2 4 2" xfId="3149"/>
    <cellStyle name="20% - Accent4 2 3 3 2 5" xfId="3150"/>
    <cellStyle name="20% - Accent4 2 3 3 3" xfId="3151"/>
    <cellStyle name="20% - Accent4 2 3 3 3 2" xfId="3152"/>
    <cellStyle name="20% - Accent4 2 3 3 3 2 2" xfId="3153"/>
    <cellStyle name="20% - Accent4 2 3 3 3 3" xfId="3154"/>
    <cellStyle name="20% - Accent4 2 3 3 4" xfId="3155"/>
    <cellStyle name="20% - Accent4 2 3 3 4 2" xfId="3156"/>
    <cellStyle name="20% - Accent4 2 3 3 5" xfId="3157"/>
    <cellStyle name="20% - Accent4 2 3 3 5 2" xfId="3158"/>
    <cellStyle name="20% - Accent4 2 3 3 6" xfId="3159"/>
    <cellStyle name="20% - Accent4 2 3 4" xfId="3160"/>
    <cellStyle name="20% - Accent4 2 3 4 2" xfId="3161"/>
    <cellStyle name="20% - Accent4 2 3 4 2 2" xfId="3162"/>
    <cellStyle name="20% - Accent4 2 3 4 2 2 2" xfId="3163"/>
    <cellStyle name="20% - Accent4 2 3 4 2 3" xfId="3164"/>
    <cellStyle name="20% - Accent4 2 3 4 3" xfId="3165"/>
    <cellStyle name="20% - Accent4 2 3 4 3 2" xfId="3166"/>
    <cellStyle name="20% - Accent4 2 3 4 4" xfId="3167"/>
    <cellStyle name="20% - Accent4 2 3 4 4 2" xfId="3168"/>
    <cellStyle name="20% - Accent4 2 3 4 5" xfId="3169"/>
    <cellStyle name="20% - Accent4 2 3 5" xfId="3170"/>
    <cellStyle name="20% - Accent4 2 3 5 2" xfId="3171"/>
    <cellStyle name="20% - Accent4 2 3 5 2 2" xfId="3172"/>
    <cellStyle name="20% - Accent4 2 3 5 3" xfId="3173"/>
    <cellStyle name="20% - Accent4 2 3 6" xfId="3174"/>
    <cellStyle name="20% - Accent4 2 3 6 2" xfId="3175"/>
    <cellStyle name="20% - Accent4 2 3 7" xfId="3176"/>
    <cellStyle name="20% - Accent4 2 3 7 2" xfId="3177"/>
    <cellStyle name="20% - Accent4 2 3 8" xfId="3178"/>
    <cellStyle name="20% - Accent4 2 4" xfId="3179"/>
    <cellStyle name="20% - Accent4 2 4 2" xfId="3180"/>
    <cellStyle name="20% - Accent4 2 4 2 2" xfId="3181"/>
    <cellStyle name="20% - Accent4 2 4 2 2 2" xfId="3182"/>
    <cellStyle name="20% - Accent4 2 4 2 2 2 2" xfId="3183"/>
    <cellStyle name="20% - Accent4 2 4 2 2 2 2 2" xfId="3184"/>
    <cellStyle name="20% - Accent4 2 4 2 2 2 3" xfId="3185"/>
    <cellStyle name="20% - Accent4 2 4 2 2 3" xfId="3186"/>
    <cellStyle name="20% - Accent4 2 4 2 2 3 2" xfId="3187"/>
    <cellStyle name="20% - Accent4 2 4 2 2 4" xfId="3188"/>
    <cellStyle name="20% - Accent4 2 4 2 2 4 2" xfId="3189"/>
    <cellStyle name="20% - Accent4 2 4 2 2 5" xfId="3190"/>
    <cellStyle name="20% - Accent4 2 4 2 3" xfId="3191"/>
    <cellStyle name="20% - Accent4 2 4 2 3 2" xfId="3192"/>
    <cellStyle name="20% - Accent4 2 4 2 3 2 2" xfId="3193"/>
    <cellStyle name="20% - Accent4 2 4 2 3 3" xfId="3194"/>
    <cellStyle name="20% - Accent4 2 4 2 4" xfId="3195"/>
    <cellStyle name="20% - Accent4 2 4 2 4 2" xfId="3196"/>
    <cellStyle name="20% - Accent4 2 4 2 5" xfId="3197"/>
    <cellStyle name="20% - Accent4 2 4 2 5 2" xfId="3198"/>
    <cellStyle name="20% - Accent4 2 4 2 6" xfId="3199"/>
    <cellStyle name="20% - Accent4 2 4 3" xfId="3200"/>
    <cellStyle name="20% - Accent4 2 4 3 2" xfId="3201"/>
    <cellStyle name="20% - Accent4 2 4 3 2 2" xfId="3202"/>
    <cellStyle name="20% - Accent4 2 4 3 2 2 2" xfId="3203"/>
    <cellStyle name="20% - Accent4 2 4 3 2 3" xfId="3204"/>
    <cellStyle name="20% - Accent4 2 4 3 3" xfId="3205"/>
    <cellStyle name="20% - Accent4 2 4 3 3 2" xfId="3206"/>
    <cellStyle name="20% - Accent4 2 4 3 4" xfId="3207"/>
    <cellStyle name="20% - Accent4 2 4 3 4 2" xfId="3208"/>
    <cellStyle name="20% - Accent4 2 4 3 5" xfId="3209"/>
    <cellStyle name="20% - Accent4 2 4 4" xfId="3210"/>
    <cellStyle name="20% - Accent4 2 4 4 2" xfId="3211"/>
    <cellStyle name="20% - Accent4 2 4 4 2 2" xfId="3212"/>
    <cellStyle name="20% - Accent4 2 4 4 3" xfId="3213"/>
    <cellStyle name="20% - Accent4 2 4 5" xfId="3214"/>
    <cellStyle name="20% - Accent4 2 4 5 2" xfId="3215"/>
    <cellStyle name="20% - Accent4 2 4 6" xfId="3216"/>
    <cellStyle name="20% - Accent4 2 4 6 2" xfId="3217"/>
    <cellStyle name="20% - Accent4 2 4 7" xfId="3218"/>
    <cellStyle name="20% - Accent4 2 5" xfId="3219"/>
    <cellStyle name="20% - Accent4 2 5 2" xfId="3220"/>
    <cellStyle name="20% - Accent4 2 5 2 2" xfId="3221"/>
    <cellStyle name="20% - Accent4 2 5 2 2 2" xfId="3222"/>
    <cellStyle name="20% - Accent4 2 5 2 2 2 2" xfId="3223"/>
    <cellStyle name="20% - Accent4 2 5 2 2 3" xfId="3224"/>
    <cellStyle name="20% - Accent4 2 5 2 3" xfId="3225"/>
    <cellStyle name="20% - Accent4 2 5 2 3 2" xfId="3226"/>
    <cellStyle name="20% - Accent4 2 5 2 4" xfId="3227"/>
    <cellStyle name="20% - Accent4 2 5 2 4 2" xfId="3228"/>
    <cellStyle name="20% - Accent4 2 5 2 5" xfId="3229"/>
    <cellStyle name="20% - Accent4 2 5 3" xfId="3230"/>
    <cellStyle name="20% - Accent4 2 5 3 2" xfId="3231"/>
    <cellStyle name="20% - Accent4 2 5 3 2 2" xfId="3232"/>
    <cellStyle name="20% - Accent4 2 5 3 3" xfId="3233"/>
    <cellStyle name="20% - Accent4 2 5 4" xfId="3234"/>
    <cellStyle name="20% - Accent4 2 5 4 2" xfId="3235"/>
    <cellStyle name="20% - Accent4 2 5 5" xfId="3236"/>
    <cellStyle name="20% - Accent4 2 5 5 2" xfId="3237"/>
    <cellStyle name="20% - Accent4 2 5 6" xfId="3238"/>
    <cellStyle name="20% - Accent4 2 6" xfId="3239"/>
    <cellStyle name="20% - Accent4 2 6 2" xfId="3240"/>
    <cellStyle name="20% - Accent4 2 6 2 2" xfId="3241"/>
    <cellStyle name="20% - Accent4 2 6 2 2 2" xfId="3242"/>
    <cellStyle name="20% - Accent4 2 6 2 3" xfId="3243"/>
    <cellStyle name="20% - Accent4 2 6 3" xfId="3244"/>
    <cellStyle name="20% - Accent4 2 6 3 2" xfId="3245"/>
    <cellStyle name="20% - Accent4 2 6 4" xfId="3246"/>
    <cellStyle name="20% - Accent4 2 6 4 2" xfId="3247"/>
    <cellStyle name="20% - Accent4 2 6 5" xfId="3248"/>
    <cellStyle name="20% - Accent4 2 7" xfId="3249"/>
    <cellStyle name="20% - Accent4 2 7 2" xfId="3250"/>
    <cellStyle name="20% - Accent4 2 7 2 2" xfId="3251"/>
    <cellStyle name="20% - Accent4 2 7 3" xfId="3252"/>
    <cellStyle name="20% - Accent4 2 8" xfId="3253"/>
    <cellStyle name="20% - Accent4 2 8 2" xfId="3254"/>
    <cellStyle name="20% - Accent4 2 9" xfId="3255"/>
    <cellStyle name="20% - Accent4 2 9 2" xfId="3256"/>
    <cellStyle name="20% - Accent4 3" xfId="3257"/>
    <cellStyle name="20% - Accent4 3 10" xfId="3258"/>
    <cellStyle name="20% - Accent4 3 2" xfId="3259"/>
    <cellStyle name="20% - Accent4 3 2 2" xfId="3260"/>
    <cellStyle name="20% - Accent4 3 2 2 2" xfId="3261"/>
    <cellStyle name="20% - Accent4 3 2 2 2 2" xfId="3262"/>
    <cellStyle name="20% - Accent4 3 2 2 2 2 2" xfId="3263"/>
    <cellStyle name="20% - Accent4 3 2 2 2 2 2 2" xfId="3264"/>
    <cellStyle name="20% - Accent4 3 2 2 2 2 2 2 2" xfId="3265"/>
    <cellStyle name="20% - Accent4 3 2 2 2 2 2 2 2 2" xfId="3266"/>
    <cellStyle name="20% - Accent4 3 2 2 2 2 2 2 3" xfId="3267"/>
    <cellStyle name="20% - Accent4 3 2 2 2 2 2 3" xfId="3268"/>
    <cellStyle name="20% - Accent4 3 2 2 2 2 2 3 2" xfId="3269"/>
    <cellStyle name="20% - Accent4 3 2 2 2 2 2 4" xfId="3270"/>
    <cellStyle name="20% - Accent4 3 2 2 2 2 2 4 2" xfId="3271"/>
    <cellStyle name="20% - Accent4 3 2 2 2 2 2 5" xfId="3272"/>
    <cellStyle name="20% - Accent4 3 2 2 2 2 3" xfId="3273"/>
    <cellStyle name="20% - Accent4 3 2 2 2 2 3 2" xfId="3274"/>
    <cellStyle name="20% - Accent4 3 2 2 2 2 3 2 2" xfId="3275"/>
    <cellStyle name="20% - Accent4 3 2 2 2 2 3 3" xfId="3276"/>
    <cellStyle name="20% - Accent4 3 2 2 2 2 4" xfId="3277"/>
    <cellStyle name="20% - Accent4 3 2 2 2 2 4 2" xfId="3278"/>
    <cellStyle name="20% - Accent4 3 2 2 2 2 5" xfId="3279"/>
    <cellStyle name="20% - Accent4 3 2 2 2 2 5 2" xfId="3280"/>
    <cellStyle name="20% - Accent4 3 2 2 2 2 6" xfId="3281"/>
    <cellStyle name="20% - Accent4 3 2 2 2 3" xfId="3282"/>
    <cellStyle name="20% - Accent4 3 2 2 2 3 2" xfId="3283"/>
    <cellStyle name="20% - Accent4 3 2 2 2 3 2 2" xfId="3284"/>
    <cellStyle name="20% - Accent4 3 2 2 2 3 2 2 2" xfId="3285"/>
    <cellStyle name="20% - Accent4 3 2 2 2 3 2 3" xfId="3286"/>
    <cellStyle name="20% - Accent4 3 2 2 2 3 3" xfId="3287"/>
    <cellStyle name="20% - Accent4 3 2 2 2 3 3 2" xfId="3288"/>
    <cellStyle name="20% - Accent4 3 2 2 2 3 4" xfId="3289"/>
    <cellStyle name="20% - Accent4 3 2 2 2 3 4 2" xfId="3290"/>
    <cellStyle name="20% - Accent4 3 2 2 2 3 5" xfId="3291"/>
    <cellStyle name="20% - Accent4 3 2 2 2 4" xfId="3292"/>
    <cellStyle name="20% - Accent4 3 2 2 2 4 2" xfId="3293"/>
    <cellStyle name="20% - Accent4 3 2 2 2 4 2 2" xfId="3294"/>
    <cellStyle name="20% - Accent4 3 2 2 2 4 3" xfId="3295"/>
    <cellStyle name="20% - Accent4 3 2 2 2 5" xfId="3296"/>
    <cellStyle name="20% - Accent4 3 2 2 2 5 2" xfId="3297"/>
    <cellStyle name="20% - Accent4 3 2 2 2 6" xfId="3298"/>
    <cellStyle name="20% - Accent4 3 2 2 2 6 2" xfId="3299"/>
    <cellStyle name="20% - Accent4 3 2 2 2 7" xfId="3300"/>
    <cellStyle name="20% - Accent4 3 2 2 3" xfId="3301"/>
    <cellStyle name="20% - Accent4 3 2 2 3 2" xfId="3302"/>
    <cellStyle name="20% - Accent4 3 2 2 3 2 2" xfId="3303"/>
    <cellStyle name="20% - Accent4 3 2 2 3 2 2 2" xfId="3304"/>
    <cellStyle name="20% - Accent4 3 2 2 3 2 2 2 2" xfId="3305"/>
    <cellStyle name="20% - Accent4 3 2 2 3 2 2 3" xfId="3306"/>
    <cellStyle name="20% - Accent4 3 2 2 3 2 3" xfId="3307"/>
    <cellStyle name="20% - Accent4 3 2 2 3 2 3 2" xfId="3308"/>
    <cellStyle name="20% - Accent4 3 2 2 3 2 4" xfId="3309"/>
    <cellStyle name="20% - Accent4 3 2 2 3 2 4 2" xfId="3310"/>
    <cellStyle name="20% - Accent4 3 2 2 3 2 5" xfId="3311"/>
    <cellStyle name="20% - Accent4 3 2 2 3 3" xfId="3312"/>
    <cellStyle name="20% - Accent4 3 2 2 3 3 2" xfId="3313"/>
    <cellStyle name="20% - Accent4 3 2 2 3 3 2 2" xfId="3314"/>
    <cellStyle name="20% - Accent4 3 2 2 3 3 3" xfId="3315"/>
    <cellStyle name="20% - Accent4 3 2 2 3 4" xfId="3316"/>
    <cellStyle name="20% - Accent4 3 2 2 3 4 2" xfId="3317"/>
    <cellStyle name="20% - Accent4 3 2 2 3 5" xfId="3318"/>
    <cellStyle name="20% - Accent4 3 2 2 3 5 2" xfId="3319"/>
    <cellStyle name="20% - Accent4 3 2 2 3 6" xfId="3320"/>
    <cellStyle name="20% - Accent4 3 2 2 4" xfId="3321"/>
    <cellStyle name="20% - Accent4 3 2 2 4 2" xfId="3322"/>
    <cellStyle name="20% - Accent4 3 2 2 4 2 2" xfId="3323"/>
    <cellStyle name="20% - Accent4 3 2 2 4 2 2 2" xfId="3324"/>
    <cellStyle name="20% - Accent4 3 2 2 4 2 3" xfId="3325"/>
    <cellStyle name="20% - Accent4 3 2 2 4 3" xfId="3326"/>
    <cellStyle name="20% - Accent4 3 2 2 4 3 2" xfId="3327"/>
    <cellStyle name="20% - Accent4 3 2 2 4 4" xfId="3328"/>
    <cellStyle name="20% - Accent4 3 2 2 4 4 2" xfId="3329"/>
    <cellStyle name="20% - Accent4 3 2 2 4 5" xfId="3330"/>
    <cellStyle name="20% - Accent4 3 2 2 5" xfId="3331"/>
    <cellStyle name="20% - Accent4 3 2 2 5 2" xfId="3332"/>
    <cellStyle name="20% - Accent4 3 2 2 5 2 2" xfId="3333"/>
    <cellStyle name="20% - Accent4 3 2 2 5 3" xfId="3334"/>
    <cellStyle name="20% - Accent4 3 2 2 6" xfId="3335"/>
    <cellStyle name="20% - Accent4 3 2 2 6 2" xfId="3336"/>
    <cellStyle name="20% - Accent4 3 2 2 7" xfId="3337"/>
    <cellStyle name="20% - Accent4 3 2 2 7 2" xfId="3338"/>
    <cellStyle name="20% - Accent4 3 2 2 8" xfId="3339"/>
    <cellStyle name="20% - Accent4 3 2 3" xfId="3340"/>
    <cellStyle name="20% - Accent4 3 2 3 2" xfId="3341"/>
    <cellStyle name="20% - Accent4 3 2 3 2 2" xfId="3342"/>
    <cellStyle name="20% - Accent4 3 2 3 2 2 2" xfId="3343"/>
    <cellStyle name="20% - Accent4 3 2 3 2 2 2 2" xfId="3344"/>
    <cellStyle name="20% - Accent4 3 2 3 2 2 2 2 2" xfId="3345"/>
    <cellStyle name="20% - Accent4 3 2 3 2 2 2 3" xfId="3346"/>
    <cellStyle name="20% - Accent4 3 2 3 2 2 3" xfId="3347"/>
    <cellStyle name="20% - Accent4 3 2 3 2 2 3 2" xfId="3348"/>
    <cellStyle name="20% - Accent4 3 2 3 2 2 4" xfId="3349"/>
    <cellStyle name="20% - Accent4 3 2 3 2 2 4 2" xfId="3350"/>
    <cellStyle name="20% - Accent4 3 2 3 2 2 5" xfId="3351"/>
    <cellStyle name="20% - Accent4 3 2 3 2 3" xfId="3352"/>
    <cellStyle name="20% - Accent4 3 2 3 2 3 2" xfId="3353"/>
    <cellStyle name="20% - Accent4 3 2 3 2 3 2 2" xfId="3354"/>
    <cellStyle name="20% - Accent4 3 2 3 2 3 3" xfId="3355"/>
    <cellStyle name="20% - Accent4 3 2 3 2 4" xfId="3356"/>
    <cellStyle name="20% - Accent4 3 2 3 2 4 2" xfId="3357"/>
    <cellStyle name="20% - Accent4 3 2 3 2 5" xfId="3358"/>
    <cellStyle name="20% - Accent4 3 2 3 2 5 2" xfId="3359"/>
    <cellStyle name="20% - Accent4 3 2 3 2 6" xfId="3360"/>
    <cellStyle name="20% - Accent4 3 2 3 3" xfId="3361"/>
    <cellStyle name="20% - Accent4 3 2 3 3 2" xfId="3362"/>
    <cellStyle name="20% - Accent4 3 2 3 3 2 2" xfId="3363"/>
    <cellStyle name="20% - Accent4 3 2 3 3 2 2 2" xfId="3364"/>
    <cellStyle name="20% - Accent4 3 2 3 3 2 3" xfId="3365"/>
    <cellStyle name="20% - Accent4 3 2 3 3 3" xfId="3366"/>
    <cellStyle name="20% - Accent4 3 2 3 3 3 2" xfId="3367"/>
    <cellStyle name="20% - Accent4 3 2 3 3 4" xfId="3368"/>
    <cellStyle name="20% - Accent4 3 2 3 3 4 2" xfId="3369"/>
    <cellStyle name="20% - Accent4 3 2 3 3 5" xfId="3370"/>
    <cellStyle name="20% - Accent4 3 2 3 4" xfId="3371"/>
    <cellStyle name="20% - Accent4 3 2 3 4 2" xfId="3372"/>
    <cellStyle name="20% - Accent4 3 2 3 4 2 2" xfId="3373"/>
    <cellStyle name="20% - Accent4 3 2 3 4 3" xfId="3374"/>
    <cellStyle name="20% - Accent4 3 2 3 5" xfId="3375"/>
    <cellStyle name="20% - Accent4 3 2 3 5 2" xfId="3376"/>
    <cellStyle name="20% - Accent4 3 2 3 6" xfId="3377"/>
    <cellStyle name="20% - Accent4 3 2 3 6 2" xfId="3378"/>
    <cellStyle name="20% - Accent4 3 2 3 7" xfId="3379"/>
    <cellStyle name="20% - Accent4 3 2 4" xfId="3380"/>
    <cellStyle name="20% - Accent4 3 2 4 2" xfId="3381"/>
    <cellStyle name="20% - Accent4 3 2 4 2 2" xfId="3382"/>
    <cellStyle name="20% - Accent4 3 2 4 2 2 2" xfId="3383"/>
    <cellStyle name="20% - Accent4 3 2 4 2 2 2 2" xfId="3384"/>
    <cellStyle name="20% - Accent4 3 2 4 2 2 3" xfId="3385"/>
    <cellStyle name="20% - Accent4 3 2 4 2 3" xfId="3386"/>
    <cellStyle name="20% - Accent4 3 2 4 2 3 2" xfId="3387"/>
    <cellStyle name="20% - Accent4 3 2 4 2 4" xfId="3388"/>
    <cellStyle name="20% - Accent4 3 2 4 2 4 2" xfId="3389"/>
    <cellStyle name="20% - Accent4 3 2 4 2 5" xfId="3390"/>
    <cellStyle name="20% - Accent4 3 2 4 3" xfId="3391"/>
    <cellStyle name="20% - Accent4 3 2 4 3 2" xfId="3392"/>
    <cellStyle name="20% - Accent4 3 2 4 3 2 2" xfId="3393"/>
    <cellStyle name="20% - Accent4 3 2 4 3 3" xfId="3394"/>
    <cellStyle name="20% - Accent4 3 2 4 4" xfId="3395"/>
    <cellStyle name="20% - Accent4 3 2 4 4 2" xfId="3396"/>
    <cellStyle name="20% - Accent4 3 2 4 5" xfId="3397"/>
    <cellStyle name="20% - Accent4 3 2 4 5 2" xfId="3398"/>
    <cellStyle name="20% - Accent4 3 2 4 6" xfId="3399"/>
    <cellStyle name="20% - Accent4 3 2 5" xfId="3400"/>
    <cellStyle name="20% - Accent4 3 2 5 2" xfId="3401"/>
    <cellStyle name="20% - Accent4 3 2 5 2 2" xfId="3402"/>
    <cellStyle name="20% - Accent4 3 2 5 2 2 2" xfId="3403"/>
    <cellStyle name="20% - Accent4 3 2 5 2 3" xfId="3404"/>
    <cellStyle name="20% - Accent4 3 2 5 3" xfId="3405"/>
    <cellStyle name="20% - Accent4 3 2 5 3 2" xfId="3406"/>
    <cellStyle name="20% - Accent4 3 2 5 4" xfId="3407"/>
    <cellStyle name="20% - Accent4 3 2 5 4 2" xfId="3408"/>
    <cellStyle name="20% - Accent4 3 2 5 5" xfId="3409"/>
    <cellStyle name="20% - Accent4 3 2 6" xfId="3410"/>
    <cellStyle name="20% - Accent4 3 2 6 2" xfId="3411"/>
    <cellStyle name="20% - Accent4 3 2 6 2 2" xfId="3412"/>
    <cellStyle name="20% - Accent4 3 2 6 3" xfId="3413"/>
    <cellStyle name="20% - Accent4 3 2 7" xfId="3414"/>
    <cellStyle name="20% - Accent4 3 2 7 2" xfId="3415"/>
    <cellStyle name="20% - Accent4 3 2 8" xfId="3416"/>
    <cellStyle name="20% - Accent4 3 2 8 2" xfId="3417"/>
    <cellStyle name="20% - Accent4 3 2 9" xfId="3418"/>
    <cellStyle name="20% - Accent4 3 3" xfId="3419"/>
    <cellStyle name="20% - Accent4 3 3 2" xfId="3420"/>
    <cellStyle name="20% - Accent4 3 3 2 2" xfId="3421"/>
    <cellStyle name="20% - Accent4 3 3 2 2 2" xfId="3422"/>
    <cellStyle name="20% - Accent4 3 3 2 2 2 2" xfId="3423"/>
    <cellStyle name="20% - Accent4 3 3 2 2 2 2 2" xfId="3424"/>
    <cellStyle name="20% - Accent4 3 3 2 2 2 2 2 2" xfId="3425"/>
    <cellStyle name="20% - Accent4 3 3 2 2 2 2 3" xfId="3426"/>
    <cellStyle name="20% - Accent4 3 3 2 2 2 3" xfId="3427"/>
    <cellStyle name="20% - Accent4 3 3 2 2 2 3 2" xfId="3428"/>
    <cellStyle name="20% - Accent4 3 3 2 2 2 4" xfId="3429"/>
    <cellStyle name="20% - Accent4 3 3 2 2 2 4 2" xfId="3430"/>
    <cellStyle name="20% - Accent4 3 3 2 2 2 5" xfId="3431"/>
    <cellStyle name="20% - Accent4 3 3 2 2 3" xfId="3432"/>
    <cellStyle name="20% - Accent4 3 3 2 2 3 2" xfId="3433"/>
    <cellStyle name="20% - Accent4 3 3 2 2 3 2 2" xfId="3434"/>
    <cellStyle name="20% - Accent4 3 3 2 2 3 3" xfId="3435"/>
    <cellStyle name="20% - Accent4 3 3 2 2 4" xfId="3436"/>
    <cellStyle name="20% - Accent4 3 3 2 2 4 2" xfId="3437"/>
    <cellStyle name="20% - Accent4 3 3 2 2 5" xfId="3438"/>
    <cellStyle name="20% - Accent4 3 3 2 2 5 2" xfId="3439"/>
    <cellStyle name="20% - Accent4 3 3 2 2 6" xfId="3440"/>
    <cellStyle name="20% - Accent4 3 3 2 3" xfId="3441"/>
    <cellStyle name="20% - Accent4 3 3 2 3 2" xfId="3442"/>
    <cellStyle name="20% - Accent4 3 3 2 3 2 2" xfId="3443"/>
    <cellStyle name="20% - Accent4 3 3 2 3 2 2 2" xfId="3444"/>
    <cellStyle name="20% - Accent4 3 3 2 3 2 3" xfId="3445"/>
    <cellStyle name="20% - Accent4 3 3 2 3 3" xfId="3446"/>
    <cellStyle name="20% - Accent4 3 3 2 3 3 2" xfId="3447"/>
    <cellStyle name="20% - Accent4 3 3 2 3 4" xfId="3448"/>
    <cellStyle name="20% - Accent4 3 3 2 3 4 2" xfId="3449"/>
    <cellStyle name="20% - Accent4 3 3 2 3 5" xfId="3450"/>
    <cellStyle name="20% - Accent4 3 3 2 4" xfId="3451"/>
    <cellStyle name="20% - Accent4 3 3 2 4 2" xfId="3452"/>
    <cellStyle name="20% - Accent4 3 3 2 4 2 2" xfId="3453"/>
    <cellStyle name="20% - Accent4 3 3 2 4 3" xfId="3454"/>
    <cellStyle name="20% - Accent4 3 3 2 5" xfId="3455"/>
    <cellStyle name="20% - Accent4 3 3 2 5 2" xfId="3456"/>
    <cellStyle name="20% - Accent4 3 3 2 6" xfId="3457"/>
    <cellStyle name="20% - Accent4 3 3 2 6 2" xfId="3458"/>
    <cellStyle name="20% - Accent4 3 3 2 7" xfId="3459"/>
    <cellStyle name="20% - Accent4 3 3 3" xfId="3460"/>
    <cellStyle name="20% - Accent4 3 3 3 2" xfId="3461"/>
    <cellStyle name="20% - Accent4 3 3 3 2 2" xfId="3462"/>
    <cellStyle name="20% - Accent4 3 3 3 2 2 2" xfId="3463"/>
    <cellStyle name="20% - Accent4 3 3 3 2 2 2 2" xfId="3464"/>
    <cellStyle name="20% - Accent4 3 3 3 2 2 3" xfId="3465"/>
    <cellStyle name="20% - Accent4 3 3 3 2 3" xfId="3466"/>
    <cellStyle name="20% - Accent4 3 3 3 2 3 2" xfId="3467"/>
    <cellStyle name="20% - Accent4 3 3 3 2 4" xfId="3468"/>
    <cellStyle name="20% - Accent4 3 3 3 2 4 2" xfId="3469"/>
    <cellStyle name="20% - Accent4 3 3 3 2 5" xfId="3470"/>
    <cellStyle name="20% - Accent4 3 3 3 3" xfId="3471"/>
    <cellStyle name="20% - Accent4 3 3 3 3 2" xfId="3472"/>
    <cellStyle name="20% - Accent4 3 3 3 3 2 2" xfId="3473"/>
    <cellStyle name="20% - Accent4 3 3 3 3 3" xfId="3474"/>
    <cellStyle name="20% - Accent4 3 3 3 4" xfId="3475"/>
    <cellStyle name="20% - Accent4 3 3 3 4 2" xfId="3476"/>
    <cellStyle name="20% - Accent4 3 3 3 5" xfId="3477"/>
    <cellStyle name="20% - Accent4 3 3 3 5 2" xfId="3478"/>
    <cellStyle name="20% - Accent4 3 3 3 6" xfId="3479"/>
    <cellStyle name="20% - Accent4 3 3 4" xfId="3480"/>
    <cellStyle name="20% - Accent4 3 3 4 2" xfId="3481"/>
    <cellStyle name="20% - Accent4 3 3 4 2 2" xfId="3482"/>
    <cellStyle name="20% - Accent4 3 3 4 2 2 2" xfId="3483"/>
    <cellStyle name="20% - Accent4 3 3 4 2 3" xfId="3484"/>
    <cellStyle name="20% - Accent4 3 3 4 3" xfId="3485"/>
    <cellStyle name="20% - Accent4 3 3 4 3 2" xfId="3486"/>
    <cellStyle name="20% - Accent4 3 3 4 4" xfId="3487"/>
    <cellStyle name="20% - Accent4 3 3 4 4 2" xfId="3488"/>
    <cellStyle name="20% - Accent4 3 3 4 5" xfId="3489"/>
    <cellStyle name="20% - Accent4 3 3 5" xfId="3490"/>
    <cellStyle name="20% - Accent4 3 3 5 2" xfId="3491"/>
    <cellStyle name="20% - Accent4 3 3 5 2 2" xfId="3492"/>
    <cellStyle name="20% - Accent4 3 3 5 3" xfId="3493"/>
    <cellStyle name="20% - Accent4 3 3 6" xfId="3494"/>
    <cellStyle name="20% - Accent4 3 3 6 2" xfId="3495"/>
    <cellStyle name="20% - Accent4 3 3 7" xfId="3496"/>
    <cellStyle name="20% - Accent4 3 3 7 2" xfId="3497"/>
    <cellStyle name="20% - Accent4 3 3 8" xfId="3498"/>
    <cellStyle name="20% - Accent4 3 4" xfId="3499"/>
    <cellStyle name="20% - Accent4 3 4 2" xfId="3500"/>
    <cellStyle name="20% - Accent4 3 4 2 2" xfId="3501"/>
    <cellStyle name="20% - Accent4 3 4 2 2 2" xfId="3502"/>
    <cellStyle name="20% - Accent4 3 4 2 2 2 2" xfId="3503"/>
    <cellStyle name="20% - Accent4 3 4 2 2 2 2 2" xfId="3504"/>
    <cellStyle name="20% - Accent4 3 4 2 2 2 3" xfId="3505"/>
    <cellStyle name="20% - Accent4 3 4 2 2 3" xfId="3506"/>
    <cellStyle name="20% - Accent4 3 4 2 2 3 2" xfId="3507"/>
    <cellStyle name="20% - Accent4 3 4 2 2 4" xfId="3508"/>
    <cellStyle name="20% - Accent4 3 4 2 2 4 2" xfId="3509"/>
    <cellStyle name="20% - Accent4 3 4 2 2 5" xfId="3510"/>
    <cellStyle name="20% - Accent4 3 4 2 3" xfId="3511"/>
    <cellStyle name="20% - Accent4 3 4 2 3 2" xfId="3512"/>
    <cellStyle name="20% - Accent4 3 4 2 3 2 2" xfId="3513"/>
    <cellStyle name="20% - Accent4 3 4 2 3 3" xfId="3514"/>
    <cellStyle name="20% - Accent4 3 4 2 4" xfId="3515"/>
    <cellStyle name="20% - Accent4 3 4 2 4 2" xfId="3516"/>
    <cellStyle name="20% - Accent4 3 4 2 5" xfId="3517"/>
    <cellStyle name="20% - Accent4 3 4 2 5 2" xfId="3518"/>
    <cellStyle name="20% - Accent4 3 4 2 6" xfId="3519"/>
    <cellStyle name="20% - Accent4 3 4 3" xfId="3520"/>
    <cellStyle name="20% - Accent4 3 4 3 2" xfId="3521"/>
    <cellStyle name="20% - Accent4 3 4 3 2 2" xfId="3522"/>
    <cellStyle name="20% - Accent4 3 4 3 2 2 2" xfId="3523"/>
    <cellStyle name="20% - Accent4 3 4 3 2 3" xfId="3524"/>
    <cellStyle name="20% - Accent4 3 4 3 3" xfId="3525"/>
    <cellStyle name="20% - Accent4 3 4 3 3 2" xfId="3526"/>
    <cellStyle name="20% - Accent4 3 4 3 4" xfId="3527"/>
    <cellStyle name="20% - Accent4 3 4 3 4 2" xfId="3528"/>
    <cellStyle name="20% - Accent4 3 4 3 5" xfId="3529"/>
    <cellStyle name="20% - Accent4 3 4 4" xfId="3530"/>
    <cellStyle name="20% - Accent4 3 4 4 2" xfId="3531"/>
    <cellStyle name="20% - Accent4 3 4 4 2 2" xfId="3532"/>
    <cellStyle name="20% - Accent4 3 4 4 3" xfId="3533"/>
    <cellStyle name="20% - Accent4 3 4 5" xfId="3534"/>
    <cellStyle name="20% - Accent4 3 4 5 2" xfId="3535"/>
    <cellStyle name="20% - Accent4 3 4 6" xfId="3536"/>
    <cellStyle name="20% - Accent4 3 4 6 2" xfId="3537"/>
    <cellStyle name="20% - Accent4 3 4 7" xfId="3538"/>
    <cellStyle name="20% - Accent4 3 5" xfId="3539"/>
    <cellStyle name="20% - Accent4 3 5 2" xfId="3540"/>
    <cellStyle name="20% - Accent4 3 5 2 2" xfId="3541"/>
    <cellStyle name="20% - Accent4 3 5 2 2 2" xfId="3542"/>
    <cellStyle name="20% - Accent4 3 5 2 2 2 2" xfId="3543"/>
    <cellStyle name="20% - Accent4 3 5 2 2 3" xfId="3544"/>
    <cellStyle name="20% - Accent4 3 5 2 3" xfId="3545"/>
    <cellStyle name="20% - Accent4 3 5 2 3 2" xfId="3546"/>
    <cellStyle name="20% - Accent4 3 5 2 4" xfId="3547"/>
    <cellStyle name="20% - Accent4 3 5 2 4 2" xfId="3548"/>
    <cellStyle name="20% - Accent4 3 5 2 5" xfId="3549"/>
    <cellStyle name="20% - Accent4 3 5 3" xfId="3550"/>
    <cellStyle name="20% - Accent4 3 5 3 2" xfId="3551"/>
    <cellStyle name="20% - Accent4 3 5 3 2 2" xfId="3552"/>
    <cellStyle name="20% - Accent4 3 5 3 3" xfId="3553"/>
    <cellStyle name="20% - Accent4 3 5 4" xfId="3554"/>
    <cellStyle name="20% - Accent4 3 5 4 2" xfId="3555"/>
    <cellStyle name="20% - Accent4 3 5 5" xfId="3556"/>
    <cellStyle name="20% - Accent4 3 5 5 2" xfId="3557"/>
    <cellStyle name="20% - Accent4 3 5 6" xfId="3558"/>
    <cellStyle name="20% - Accent4 3 6" xfId="3559"/>
    <cellStyle name="20% - Accent4 3 6 2" xfId="3560"/>
    <cellStyle name="20% - Accent4 3 6 2 2" xfId="3561"/>
    <cellStyle name="20% - Accent4 3 6 2 2 2" xfId="3562"/>
    <cellStyle name="20% - Accent4 3 6 2 3" xfId="3563"/>
    <cellStyle name="20% - Accent4 3 6 3" xfId="3564"/>
    <cellStyle name="20% - Accent4 3 6 3 2" xfId="3565"/>
    <cellStyle name="20% - Accent4 3 6 4" xfId="3566"/>
    <cellStyle name="20% - Accent4 3 6 4 2" xfId="3567"/>
    <cellStyle name="20% - Accent4 3 6 5" xfId="3568"/>
    <cellStyle name="20% - Accent4 3 7" xfId="3569"/>
    <cellStyle name="20% - Accent4 3 7 2" xfId="3570"/>
    <cellStyle name="20% - Accent4 3 7 2 2" xfId="3571"/>
    <cellStyle name="20% - Accent4 3 7 3" xfId="3572"/>
    <cellStyle name="20% - Accent4 3 8" xfId="3573"/>
    <cellStyle name="20% - Accent4 3 8 2" xfId="3574"/>
    <cellStyle name="20% - Accent4 3 9" xfId="3575"/>
    <cellStyle name="20% - Accent4 3 9 2" xfId="3576"/>
    <cellStyle name="20% - Accent4 4" xfId="3577"/>
    <cellStyle name="20% - Accent4 4 10" xfId="3578"/>
    <cellStyle name="20% - Accent4 4 2" xfId="3579"/>
    <cellStyle name="20% - Accent4 4 2 2" xfId="3580"/>
    <cellStyle name="20% - Accent4 4 2 2 2" xfId="3581"/>
    <cellStyle name="20% - Accent4 4 2 2 2 2" xfId="3582"/>
    <cellStyle name="20% - Accent4 4 2 2 2 2 2" xfId="3583"/>
    <cellStyle name="20% - Accent4 4 2 2 2 2 2 2" xfId="3584"/>
    <cellStyle name="20% - Accent4 4 2 2 2 2 2 2 2" xfId="3585"/>
    <cellStyle name="20% - Accent4 4 2 2 2 2 2 3" xfId="3586"/>
    <cellStyle name="20% - Accent4 4 2 2 2 2 3" xfId="3587"/>
    <cellStyle name="20% - Accent4 4 2 2 2 2 3 2" xfId="3588"/>
    <cellStyle name="20% - Accent4 4 2 2 2 2 4" xfId="3589"/>
    <cellStyle name="20% - Accent4 4 2 2 2 2 4 2" xfId="3590"/>
    <cellStyle name="20% - Accent4 4 2 2 2 2 5" xfId="3591"/>
    <cellStyle name="20% - Accent4 4 2 2 2 3" xfId="3592"/>
    <cellStyle name="20% - Accent4 4 2 2 2 3 2" xfId="3593"/>
    <cellStyle name="20% - Accent4 4 2 2 2 3 2 2" xfId="3594"/>
    <cellStyle name="20% - Accent4 4 2 2 2 3 3" xfId="3595"/>
    <cellStyle name="20% - Accent4 4 2 2 2 4" xfId="3596"/>
    <cellStyle name="20% - Accent4 4 2 2 2 4 2" xfId="3597"/>
    <cellStyle name="20% - Accent4 4 2 2 2 5" xfId="3598"/>
    <cellStyle name="20% - Accent4 4 2 2 2 5 2" xfId="3599"/>
    <cellStyle name="20% - Accent4 4 2 2 2 6" xfId="3600"/>
    <cellStyle name="20% - Accent4 4 2 2 3" xfId="3601"/>
    <cellStyle name="20% - Accent4 4 2 2 3 2" xfId="3602"/>
    <cellStyle name="20% - Accent4 4 2 2 3 2 2" xfId="3603"/>
    <cellStyle name="20% - Accent4 4 2 2 3 2 2 2" xfId="3604"/>
    <cellStyle name="20% - Accent4 4 2 2 3 2 3" xfId="3605"/>
    <cellStyle name="20% - Accent4 4 2 2 3 3" xfId="3606"/>
    <cellStyle name="20% - Accent4 4 2 2 3 3 2" xfId="3607"/>
    <cellStyle name="20% - Accent4 4 2 2 3 4" xfId="3608"/>
    <cellStyle name="20% - Accent4 4 2 2 3 4 2" xfId="3609"/>
    <cellStyle name="20% - Accent4 4 2 2 3 5" xfId="3610"/>
    <cellStyle name="20% - Accent4 4 2 2 4" xfId="3611"/>
    <cellStyle name="20% - Accent4 4 2 2 4 2" xfId="3612"/>
    <cellStyle name="20% - Accent4 4 2 2 4 2 2" xfId="3613"/>
    <cellStyle name="20% - Accent4 4 2 2 4 3" xfId="3614"/>
    <cellStyle name="20% - Accent4 4 2 2 5" xfId="3615"/>
    <cellStyle name="20% - Accent4 4 2 2 5 2" xfId="3616"/>
    <cellStyle name="20% - Accent4 4 2 2 6" xfId="3617"/>
    <cellStyle name="20% - Accent4 4 2 2 6 2" xfId="3618"/>
    <cellStyle name="20% - Accent4 4 2 2 7" xfId="3619"/>
    <cellStyle name="20% - Accent4 4 2 3" xfId="3620"/>
    <cellStyle name="20% - Accent4 4 2 3 2" xfId="3621"/>
    <cellStyle name="20% - Accent4 4 2 3 2 2" xfId="3622"/>
    <cellStyle name="20% - Accent4 4 2 3 2 2 2" xfId="3623"/>
    <cellStyle name="20% - Accent4 4 2 3 2 2 2 2" xfId="3624"/>
    <cellStyle name="20% - Accent4 4 2 3 2 2 3" xfId="3625"/>
    <cellStyle name="20% - Accent4 4 2 3 2 3" xfId="3626"/>
    <cellStyle name="20% - Accent4 4 2 3 2 3 2" xfId="3627"/>
    <cellStyle name="20% - Accent4 4 2 3 2 4" xfId="3628"/>
    <cellStyle name="20% - Accent4 4 2 3 2 4 2" xfId="3629"/>
    <cellStyle name="20% - Accent4 4 2 3 2 5" xfId="3630"/>
    <cellStyle name="20% - Accent4 4 2 3 3" xfId="3631"/>
    <cellStyle name="20% - Accent4 4 2 3 3 2" xfId="3632"/>
    <cellStyle name="20% - Accent4 4 2 3 3 2 2" xfId="3633"/>
    <cellStyle name="20% - Accent4 4 2 3 3 3" xfId="3634"/>
    <cellStyle name="20% - Accent4 4 2 3 4" xfId="3635"/>
    <cellStyle name="20% - Accent4 4 2 3 4 2" xfId="3636"/>
    <cellStyle name="20% - Accent4 4 2 3 5" xfId="3637"/>
    <cellStyle name="20% - Accent4 4 2 3 5 2" xfId="3638"/>
    <cellStyle name="20% - Accent4 4 2 3 6" xfId="3639"/>
    <cellStyle name="20% - Accent4 4 2 4" xfId="3640"/>
    <cellStyle name="20% - Accent4 4 2 4 2" xfId="3641"/>
    <cellStyle name="20% - Accent4 4 2 4 2 2" xfId="3642"/>
    <cellStyle name="20% - Accent4 4 2 4 2 2 2" xfId="3643"/>
    <cellStyle name="20% - Accent4 4 2 4 2 3" xfId="3644"/>
    <cellStyle name="20% - Accent4 4 2 4 3" xfId="3645"/>
    <cellStyle name="20% - Accent4 4 2 4 3 2" xfId="3646"/>
    <cellStyle name="20% - Accent4 4 2 4 4" xfId="3647"/>
    <cellStyle name="20% - Accent4 4 2 4 4 2" xfId="3648"/>
    <cellStyle name="20% - Accent4 4 2 4 5" xfId="3649"/>
    <cellStyle name="20% - Accent4 4 2 5" xfId="3650"/>
    <cellStyle name="20% - Accent4 4 2 5 2" xfId="3651"/>
    <cellStyle name="20% - Accent4 4 2 5 2 2" xfId="3652"/>
    <cellStyle name="20% - Accent4 4 2 5 3" xfId="3653"/>
    <cellStyle name="20% - Accent4 4 2 6" xfId="3654"/>
    <cellStyle name="20% - Accent4 4 2 6 2" xfId="3655"/>
    <cellStyle name="20% - Accent4 4 2 7" xfId="3656"/>
    <cellStyle name="20% - Accent4 4 2 7 2" xfId="3657"/>
    <cellStyle name="20% - Accent4 4 2 8" xfId="3658"/>
    <cellStyle name="20% - Accent4 4 3" xfId="3659"/>
    <cellStyle name="20% - Accent4 4 3 2" xfId="3660"/>
    <cellStyle name="20% - Accent4 4 3 2 2" xfId="3661"/>
    <cellStyle name="20% - Accent4 4 3 2 2 2" xfId="3662"/>
    <cellStyle name="20% - Accent4 4 3 2 2 2 2" xfId="3663"/>
    <cellStyle name="20% - Accent4 4 3 2 2 2 2 2" xfId="3664"/>
    <cellStyle name="20% - Accent4 4 3 2 2 2 3" xfId="3665"/>
    <cellStyle name="20% - Accent4 4 3 2 2 3" xfId="3666"/>
    <cellStyle name="20% - Accent4 4 3 2 2 3 2" xfId="3667"/>
    <cellStyle name="20% - Accent4 4 3 2 2 4" xfId="3668"/>
    <cellStyle name="20% - Accent4 4 3 2 2 4 2" xfId="3669"/>
    <cellStyle name="20% - Accent4 4 3 2 2 5" xfId="3670"/>
    <cellStyle name="20% - Accent4 4 3 2 3" xfId="3671"/>
    <cellStyle name="20% - Accent4 4 3 2 3 2" xfId="3672"/>
    <cellStyle name="20% - Accent4 4 3 2 3 2 2" xfId="3673"/>
    <cellStyle name="20% - Accent4 4 3 2 3 3" xfId="3674"/>
    <cellStyle name="20% - Accent4 4 3 2 4" xfId="3675"/>
    <cellStyle name="20% - Accent4 4 3 2 4 2" xfId="3676"/>
    <cellStyle name="20% - Accent4 4 3 2 5" xfId="3677"/>
    <cellStyle name="20% - Accent4 4 3 2 5 2" xfId="3678"/>
    <cellStyle name="20% - Accent4 4 3 2 6" xfId="3679"/>
    <cellStyle name="20% - Accent4 4 3 3" xfId="3680"/>
    <cellStyle name="20% - Accent4 4 3 3 2" xfId="3681"/>
    <cellStyle name="20% - Accent4 4 3 3 2 2" xfId="3682"/>
    <cellStyle name="20% - Accent4 4 3 3 2 2 2" xfId="3683"/>
    <cellStyle name="20% - Accent4 4 3 3 2 3" xfId="3684"/>
    <cellStyle name="20% - Accent4 4 3 3 3" xfId="3685"/>
    <cellStyle name="20% - Accent4 4 3 3 3 2" xfId="3686"/>
    <cellStyle name="20% - Accent4 4 3 3 4" xfId="3687"/>
    <cellStyle name="20% - Accent4 4 3 3 4 2" xfId="3688"/>
    <cellStyle name="20% - Accent4 4 3 3 5" xfId="3689"/>
    <cellStyle name="20% - Accent4 4 3 4" xfId="3690"/>
    <cellStyle name="20% - Accent4 4 3 4 2" xfId="3691"/>
    <cellStyle name="20% - Accent4 4 3 4 2 2" xfId="3692"/>
    <cellStyle name="20% - Accent4 4 3 4 3" xfId="3693"/>
    <cellStyle name="20% - Accent4 4 3 5" xfId="3694"/>
    <cellStyle name="20% - Accent4 4 3 5 2" xfId="3695"/>
    <cellStyle name="20% - Accent4 4 3 6" xfId="3696"/>
    <cellStyle name="20% - Accent4 4 3 6 2" xfId="3697"/>
    <cellStyle name="20% - Accent4 4 3 7" xfId="3698"/>
    <cellStyle name="20% - Accent4 4 4" xfId="3699"/>
    <cellStyle name="20% - Accent4 4 4 2" xfId="3700"/>
    <cellStyle name="20% - Accent4 4 4 2 2" xfId="3701"/>
    <cellStyle name="20% - Accent4 4 4 2 2 2" xfId="3702"/>
    <cellStyle name="20% - Accent4 4 4 2 2 2 2" xfId="3703"/>
    <cellStyle name="20% - Accent4 4 4 2 2 3" xfId="3704"/>
    <cellStyle name="20% - Accent4 4 4 2 3" xfId="3705"/>
    <cellStyle name="20% - Accent4 4 4 2 3 2" xfId="3706"/>
    <cellStyle name="20% - Accent4 4 4 2 4" xfId="3707"/>
    <cellStyle name="20% - Accent4 4 4 2 4 2" xfId="3708"/>
    <cellStyle name="20% - Accent4 4 4 2 5" xfId="3709"/>
    <cellStyle name="20% - Accent4 4 4 3" xfId="3710"/>
    <cellStyle name="20% - Accent4 4 4 3 2" xfId="3711"/>
    <cellStyle name="20% - Accent4 4 4 3 2 2" xfId="3712"/>
    <cellStyle name="20% - Accent4 4 4 3 3" xfId="3713"/>
    <cellStyle name="20% - Accent4 4 4 4" xfId="3714"/>
    <cellStyle name="20% - Accent4 4 4 4 2" xfId="3715"/>
    <cellStyle name="20% - Accent4 4 4 5" xfId="3716"/>
    <cellStyle name="20% - Accent4 4 4 5 2" xfId="3717"/>
    <cellStyle name="20% - Accent4 4 4 6" xfId="3718"/>
    <cellStyle name="20% - Accent4 4 5" xfId="3719"/>
    <cellStyle name="20% - Accent4 4 5 2" xfId="3720"/>
    <cellStyle name="20% - Accent4 4 5 2 2" xfId="3721"/>
    <cellStyle name="20% - Accent4 4 5 2 2 2" xfId="3722"/>
    <cellStyle name="20% - Accent4 4 5 2 3" xfId="3723"/>
    <cellStyle name="20% - Accent4 4 5 3" xfId="3724"/>
    <cellStyle name="20% - Accent4 4 5 3 2" xfId="3725"/>
    <cellStyle name="20% - Accent4 4 5 4" xfId="3726"/>
    <cellStyle name="20% - Accent4 4 5 4 2" xfId="3727"/>
    <cellStyle name="20% - Accent4 4 5 5" xfId="3728"/>
    <cellStyle name="20% - Accent4 4 6" xfId="3729"/>
    <cellStyle name="20% - Accent4 4 6 2" xfId="3730"/>
    <cellStyle name="20% - Accent4 4 6 2 2" xfId="3731"/>
    <cellStyle name="20% - Accent4 4 6 3" xfId="3732"/>
    <cellStyle name="20% - Accent4 4 7" xfId="3733"/>
    <cellStyle name="20% - Accent4 4 7 2" xfId="3734"/>
    <cellStyle name="20% - Accent4 4 8" xfId="3735"/>
    <cellStyle name="20% - Accent4 4 8 2" xfId="3736"/>
    <cellStyle name="20% - Accent4 4 9" xfId="3737"/>
    <cellStyle name="20% - Accent4 5" xfId="3738"/>
    <cellStyle name="20% - Accent4 5 2" xfId="3739"/>
    <cellStyle name="20% - Accent4 5 2 2" xfId="3740"/>
    <cellStyle name="20% - Accent4 5 2 2 2" xfId="3741"/>
    <cellStyle name="20% - Accent4 5 2 2 2 2" xfId="3742"/>
    <cellStyle name="20% - Accent4 5 2 2 2 2 2" xfId="3743"/>
    <cellStyle name="20% - Accent4 5 2 2 2 2 2 2" xfId="3744"/>
    <cellStyle name="20% - Accent4 5 2 2 2 2 3" xfId="3745"/>
    <cellStyle name="20% - Accent4 5 2 2 2 3" xfId="3746"/>
    <cellStyle name="20% - Accent4 5 2 2 2 3 2" xfId="3747"/>
    <cellStyle name="20% - Accent4 5 2 2 2 4" xfId="3748"/>
    <cellStyle name="20% - Accent4 5 2 2 2 4 2" xfId="3749"/>
    <cellStyle name="20% - Accent4 5 2 2 2 5" xfId="3750"/>
    <cellStyle name="20% - Accent4 5 2 2 3" xfId="3751"/>
    <cellStyle name="20% - Accent4 5 2 2 3 2" xfId="3752"/>
    <cellStyle name="20% - Accent4 5 2 2 3 2 2" xfId="3753"/>
    <cellStyle name="20% - Accent4 5 2 2 3 3" xfId="3754"/>
    <cellStyle name="20% - Accent4 5 2 2 4" xfId="3755"/>
    <cellStyle name="20% - Accent4 5 2 2 4 2" xfId="3756"/>
    <cellStyle name="20% - Accent4 5 2 2 5" xfId="3757"/>
    <cellStyle name="20% - Accent4 5 2 2 5 2" xfId="3758"/>
    <cellStyle name="20% - Accent4 5 2 2 6" xfId="3759"/>
    <cellStyle name="20% - Accent4 5 2 3" xfId="3760"/>
    <cellStyle name="20% - Accent4 5 2 3 2" xfId="3761"/>
    <cellStyle name="20% - Accent4 5 2 3 2 2" xfId="3762"/>
    <cellStyle name="20% - Accent4 5 2 3 2 2 2" xfId="3763"/>
    <cellStyle name="20% - Accent4 5 2 3 2 3" xfId="3764"/>
    <cellStyle name="20% - Accent4 5 2 3 3" xfId="3765"/>
    <cellStyle name="20% - Accent4 5 2 3 3 2" xfId="3766"/>
    <cellStyle name="20% - Accent4 5 2 3 4" xfId="3767"/>
    <cellStyle name="20% - Accent4 5 2 3 4 2" xfId="3768"/>
    <cellStyle name="20% - Accent4 5 2 3 5" xfId="3769"/>
    <cellStyle name="20% - Accent4 5 2 4" xfId="3770"/>
    <cellStyle name="20% - Accent4 5 2 4 2" xfId="3771"/>
    <cellStyle name="20% - Accent4 5 2 4 2 2" xfId="3772"/>
    <cellStyle name="20% - Accent4 5 2 4 3" xfId="3773"/>
    <cellStyle name="20% - Accent4 5 2 5" xfId="3774"/>
    <cellStyle name="20% - Accent4 5 2 5 2" xfId="3775"/>
    <cellStyle name="20% - Accent4 5 2 6" xfId="3776"/>
    <cellStyle name="20% - Accent4 5 2 6 2" xfId="3777"/>
    <cellStyle name="20% - Accent4 5 2 7" xfId="3778"/>
    <cellStyle name="20% - Accent4 5 3" xfId="3779"/>
    <cellStyle name="20% - Accent4 5 3 2" xfId="3780"/>
    <cellStyle name="20% - Accent4 5 3 2 2" xfId="3781"/>
    <cellStyle name="20% - Accent4 5 3 2 2 2" xfId="3782"/>
    <cellStyle name="20% - Accent4 5 3 2 2 2 2" xfId="3783"/>
    <cellStyle name="20% - Accent4 5 3 2 2 3" xfId="3784"/>
    <cellStyle name="20% - Accent4 5 3 2 3" xfId="3785"/>
    <cellStyle name="20% - Accent4 5 3 2 3 2" xfId="3786"/>
    <cellStyle name="20% - Accent4 5 3 2 4" xfId="3787"/>
    <cellStyle name="20% - Accent4 5 3 2 4 2" xfId="3788"/>
    <cellStyle name="20% - Accent4 5 3 2 5" xfId="3789"/>
    <cellStyle name="20% - Accent4 5 3 3" xfId="3790"/>
    <cellStyle name="20% - Accent4 5 3 3 2" xfId="3791"/>
    <cellStyle name="20% - Accent4 5 3 3 2 2" xfId="3792"/>
    <cellStyle name="20% - Accent4 5 3 3 3" xfId="3793"/>
    <cellStyle name="20% - Accent4 5 3 4" xfId="3794"/>
    <cellStyle name="20% - Accent4 5 3 4 2" xfId="3795"/>
    <cellStyle name="20% - Accent4 5 3 5" xfId="3796"/>
    <cellStyle name="20% - Accent4 5 3 5 2" xfId="3797"/>
    <cellStyle name="20% - Accent4 5 3 6" xfId="3798"/>
    <cellStyle name="20% - Accent4 5 4" xfId="3799"/>
    <cellStyle name="20% - Accent4 5 4 2" xfId="3800"/>
    <cellStyle name="20% - Accent4 5 4 2 2" xfId="3801"/>
    <cellStyle name="20% - Accent4 5 4 2 2 2" xfId="3802"/>
    <cellStyle name="20% - Accent4 5 4 2 3" xfId="3803"/>
    <cellStyle name="20% - Accent4 5 4 3" xfId="3804"/>
    <cellStyle name="20% - Accent4 5 4 3 2" xfId="3805"/>
    <cellStyle name="20% - Accent4 5 4 4" xfId="3806"/>
    <cellStyle name="20% - Accent4 5 4 4 2" xfId="3807"/>
    <cellStyle name="20% - Accent4 5 4 5" xfId="3808"/>
    <cellStyle name="20% - Accent4 5 5" xfId="3809"/>
    <cellStyle name="20% - Accent4 5 5 2" xfId="3810"/>
    <cellStyle name="20% - Accent4 5 5 2 2" xfId="3811"/>
    <cellStyle name="20% - Accent4 5 5 3" xfId="3812"/>
    <cellStyle name="20% - Accent4 5 6" xfId="3813"/>
    <cellStyle name="20% - Accent4 5 6 2" xfId="3814"/>
    <cellStyle name="20% - Accent4 5 7" xfId="3815"/>
    <cellStyle name="20% - Accent4 5 7 2" xfId="3816"/>
    <cellStyle name="20% - Accent4 5 8" xfId="3817"/>
    <cellStyle name="20% - Accent4 6" xfId="3818"/>
    <cellStyle name="20% - Accent4 6 2" xfId="3819"/>
    <cellStyle name="20% - Accent4 6 2 2" xfId="3820"/>
    <cellStyle name="20% - Accent4 6 2 2 2" xfId="3821"/>
    <cellStyle name="20% - Accent4 6 2 2 2 2" xfId="3822"/>
    <cellStyle name="20% - Accent4 6 2 2 2 2 2" xfId="3823"/>
    <cellStyle name="20% - Accent4 6 2 2 2 3" xfId="3824"/>
    <cellStyle name="20% - Accent4 6 2 2 3" xfId="3825"/>
    <cellStyle name="20% - Accent4 6 2 2 3 2" xfId="3826"/>
    <cellStyle name="20% - Accent4 6 2 2 4" xfId="3827"/>
    <cellStyle name="20% - Accent4 6 2 2 4 2" xfId="3828"/>
    <cellStyle name="20% - Accent4 6 2 2 5" xfId="3829"/>
    <cellStyle name="20% - Accent4 6 2 3" xfId="3830"/>
    <cellStyle name="20% - Accent4 6 2 3 2" xfId="3831"/>
    <cellStyle name="20% - Accent4 6 2 3 2 2" xfId="3832"/>
    <cellStyle name="20% - Accent4 6 2 3 3" xfId="3833"/>
    <cellStyle name="20% - Accent4 6 2 4" xfId="3834"/>
    <cellStyle name="20% - Accent4 6 2 4 2" xfId="3835"/>
    <cellStyle name="20% - Accent4 6 2 5" xfId="3836"/>
    <cellStyle name="20% - Accent4 6 2 5 2" xfId="3837"/>
    <cellStyle name="20% - Accent4 6 2 6" xfId="3838"/>
    <cellStyle name="20% - Accent4 6 3" xfId="3839"/>
    <cellStyle name="20% - Accent4 6 3 2" xfId="3840"/>
    <cellStyle name="20% - Accent4 6 3 2 2" xfId="3841"/>
    <cellStyle name="20% - Accent4 6 3 2 2 2" xfId="3842"/>
    <cellStyle name="20% - Accent4 6 3 2 3" xfId="3843"/>
    <cellStyle name="20% - Accent4 6 3 3" xfId="3844"/>
    <cellStyle name="20% - Accent4 6 3 3 2" xfId="3845"/>
    <cellStyle name="20% - Accent4 6 3 4" xfId="3846"/>
    <cellStyle name="20% - Accent4 6 3 4 2" xfId="3847"/>
    <cellStyle name="20% - Accent4 6 3 5" xfId="3848"/>
    <cellStyle name="20% - Accent4 6 4" xfId="3849"/>
    <cellStyle name="20% - Accent4 6 4 2" xfId="3850"/>
    <cellStyle name="20% - Accent4 6 4 2 2" xfId="3851"/>
    <cellStyle name="20% - Accent4 6 4 3" xfId="3852"/>
    <cellStyle name="20% - Accent4 6 5" xfId="3853"/>
    <cellStyle name="20% - Accent4 6 5 2" xfId="3854"/>
    <cellStyle name="20% - Accent4 6 6" xfId="3855"/>
    <cellStyle name="20% - Accent4 6 6 2" xfId="3856"/>
    <cellStyle name="20% - Accent4 6 7" xfId="3857"/>
    <cellStyle name="20% - Accent4 7" xfId="3858"/>
    <cellStyle name="20% - Accent4 7 2" xfId="3859"/>
    <cellStyle name="20% - Accent4 7 2 2" xfId="3860"/>
    <cellStyle name="20% - Accent4 7 2 2 2" xfId="3861"/>
    <cellStyle name="20% - Accent4 7 2 2 2 2" xfId="3862"/>
    <cellStyle name="20% - Accent4 7 2 2 3" xfId="3863"/>
    <cellStyle name="20% - Accent4 7 2 3" xfId="3864"/>
    <cellStyle name="20% - Accent4 7 2 3 2" xfId="3865"/>
    <cellStyle name="20% - Accent4 7 2 4" xfId="3866"/>
    <cellStyle name="20% - Accent4 7 2 4 2" xfId="3867"/>
    <cellStyle name="20% - Accent4 7 2 5" xfId="3868"/>
    <cellStyle name="20% - Accent4 7 3" xfId="3869"/>
    <cellStyle name="20% - Accent4 7 3 2" xfId="3870"/>
    <cellStyle name="20% - Accent4 7 3 2 2" xfId="3871"/>
    <cellStyle name="20% - Accent4 7 3 3" xfId="3872"/>
    <cellStyle name="20% - Accent4 7 4" xfId="3873"/>
    <cellStyle name="20% - Accent4 7 4 2" xfId="3874"/>
    <cellStyle name="20% - Accent4 7 5" xfId="3875"/>
    <cellStyle name="20% - Accent4 7 5 2" xfId="3876"/>
    <cellStyle name="20% - Accent4 7 6" xfId="3877"/>
    <cellStyle name="20% - Accent4 8" xfId="3878"/>
    <cellStyle name="20% - Accent4 8 2" xfId="3879"/>
    <cellStyle name="20% - Accent4 8 2 2" xfId="3880"/>
    <cellStyle name="20% - Accent4 8 2 2 2" xfId="3881"/>
    <cellStyle name="20% - Accent4 8 2 3" xfId="3882"/>
    <cellStyle name="20% - Accent4 8 3" xfId="3883"/>
    <cellStyle name="20% - Accent4 8 3 2" xfId="3884"/>
    <cellStyle name="20% - Accent4 8 4" xfId="3885"/>
    <cellStyle name="20% - Accent4 8 4 2" xfId="3886"/>
    <cellStyle name="20% - Accent4 8 5" xfId="3887"/>
    <cellStyle name="20% - Accent4 9" xfId="3888"/>
    <cellStyle name="20% - Accent4 9 2" xfId="3889"/>
    <cellStyle name="20% - Accent4 9 2 2" xfId="3890"/>
    <cellStyle name="20% - Accent4 9 3" xfId="3891"/>
    <cellStyle name="20% - Accent5 10" xfId="3892"/>
    <cellStyle name="20% - Accent5 10 2" xfId="3893"/>
    <cellStyle name="20% - Accent5 11" xfId="3894"/>
    <cellStyle name="20% - Accent5 11 2" xfId="3895"/>
    <cellStyle name="20% - Accent5 12" xfId="3896"/>
    <cellStyle name="20% - Accent5 2" xfId="3897"/>
    <cellStyle name="20% - Accent5 2 10" xfId="3898"/>
    <cellStyle name="20% - Accent5 2 2" xfId="3899"/>
    <cellStyle name="20% - Accent5 2 2 2" xfId="3900"/>
    <cellStyle name="20% - Accent5 2 2 2 2" xfId="3901"/>
    <cellStyle name="20% - Accent5 2 2 2 2 2" xfId="3902"/>
    <cellStyle name="20% - Accent5 2 2 2 2 2 2" xfId="3903"/>
    <cellStyle name="20% - Accent5 2 2 2 2 2 2 2" xfId="3904"/>
    <cellStyle name="20% - Accent5 2 2 2 2 2 2 2 2" xfId="3905"/>
    <cellStyle name="20% - Accent5 2 2 2 2 2 2 2 2 2" xfId="3906"/>
    <cellStyle name="20% - Accent5 2 2 2 2 2 2 2 3" xfId="3907"/>
    <cellStyle name="20% - Accent5 2 2 2 2 2 2 3" xfId="3908"/>
    <cellStyle name="20% - Accent5 2 2 2 2 2 2 3 2" xfId="3909"/>
    <cellStyle name="20% - Accent5 2 2 2 2 2 2 4" xfId="3910"/>
    <cellStyle name="20% - Accent5 2 2 2 2 2 2 4 2" xfId="3911"/>
    <cellStyle name="20% - Accent5 2 2 2 2 2 2 5" xfId="3912"/>
    <cellStyle name="20% - Accent5 2 2 2 2 2 3" xfId="3913"/>
    <cellStyle name="20% - Accent5 2 2 2 2 2 3 2" xfId="3914"/>
    <cellStyle name="20% - Accent5 2 2 2 2 2 3 2 2" xfId="3915"/>
    <cellStyle name="20% - Accent5 2 2 2 2 2 3 3" xfId="3916"/>
    <cellStyle name="20% - Accent5 2 2 2 2 2 4" xfId="3917"/>
    <cellStyle name="20% - Accent5 2 2 2 2 2 4 2" xfId="3918"/>
    <cellStyle name="20% - Accent5 2 2 2 2 2 5" xfId="3919"/>
    <cellStyle name="20% - Accent5 2 2 2 2 2 5 2" xfId="3920"/>
    <cellStyle name="20% - Accent5 2 2 2 2 2 6" xfId="3921"/>
    <cellStyle name="20% - Accent5 2 2 2 2 3" xfId="3922"/>
    <cellStyle name="20% - Accent5 2 2 2 2 3 2" xfId="3923"/>
    <cellStyle name="20% - Accent5 2 2 2 2 3 2 2" xfId="3924"/>
    <cellStyle name="20% - Accent5 2 2 2 2 3 2 2 2" xfId="3925"/>
    <cellStyle name="20% - Accent5 2 2 2 2 3 2 3" xfId="3926"/>
    <cellStyle name="20% - Accent5 2 2 2 2 3 3" xfId="3927"/>
    <cellStyle name="20% - Accent5 2 2 2 2 3 3 2" xfId="3928"/>
    <cellStyle name="20% - Accent5 2 2 2 2 3 4" xfId="3929"/>
    <cellStyle name="20% - Accent5 2 2 2 2 3 4 2" xfId="3930"/>
    <cellStyle name="20% - Accent5 2 2 2 2 3 5" xfId="3931"/>
    <cellStyle name="20% - Accent5 2 2 2 2 4" xfId="3932"/>
    <cellStyle name="20% - Accent5 2 2 2 2 4 2" xfId="3933"/>
    <cellStyle name="20% - Accent5 2 2 2 2 4 2 2" xfId="3934"/>
    <cellStyle name="20% - Accent5 2 2 2 2 4 3" xfId="3935"/>
    <cellStyle name="20% - Accent5 2 2 2 2 5" xfId="3936"/>
    <cellStyle name="20% - Accent5 2 2 2 2 5 2" xfId="3937"/>
    <cellStyle name="20% - Accent5 2 2 2 2 6" xfId="3938"/>
    <cellStyle name="20% - Accent5 2 2 2 2 6 2" xfId="3939"/>
    <cellStyle name="20% - Accent5 2 2 2 2 7" xfId="3940"/>
    <cellStyle name="20% - Accent5 2 2 2 3" xfId="3941"/>
    <cellStyle name="20% - Accent5 2 2 2 3 2" xfId="3942"/>
    <cellStyle name="20% - Accent5 2 2 2 3 2 2" xfId="3943"/>
    <cellStyle name="20% - Accent5 2 2 2 3 2 2 2" xfId="3944"/>
    <cellStyle name="20% - Accent5 2 2 2 3 2 2 2 2" xfId="3945"/>
    <cellStyle name="20% - Accent5 2 2 2 3 2 2 3" xfId="3946"/>
    <cellStyle name="20% - Accent5 2 2 2 3 2 3" xfId="3947"/>
    <cellStyle name="20% - Accent5 2 2 2 3 2 3 2" xfId="3948"/>
    <cellStyle name="20% - Accent5 2 2 2 3 2 4" xfId="3949"/>
    <cellStyle name="20% - Accent5 2 2 2 3 2 4 2" xfId="3950"/>
    <cellStyle name="20% - Accent5 2 2 2 3 2 5" xfId="3951"/>
    <cellStyle name="20% - Accent5 2 2 2 3 3" xfId="3952"/>
    <cellStyle name="20% - Accent5 2 2 2 3 3 2" xfId="3953"/>
    <cellStyle name="20% - Accent5 2 2 2 3 3 2 2" xfId="3954"/>
    <cellStyle name="20% - Accent5 2 2 2 3 3 3" xfId="3955"/>
    <cellStyle name="20% - Accent5 2 2 2 3 4" xfId="3956"/>
    <cellStyle name="20% - Accent5 2 2 2 3 4 2" xfId="3957"/>
    <cellStyle name="20% - Accent5 2 2 2 3 5" xfId="3958"/>
    <cellStyle name="20% - Accent5 2 2 2 3 5 2" xfId="3959"/>
    <cellStyle name="20% - Accent5 2 2 2 3 6" xfId="3960"/>
    <cellStyle name="20% - Accent5 2 2 2 4" xfId="3961"/>
    <cellStyle name="20% - Accent5 2 2 2 4 2" xfId="3962"/>
    <cellStyle name="20% - Accent5 2 2 2 4 2 2" xfId="3963"/>
    <cellStyle name="20% - Accent5 2 2 2 4 2 2 2" xfId="3964"/>
    <cellStyle name="20% - Accent5 2 2 2 4 2 3" xfId="3965"/>
    <cellStyle name="20% - Accent5 2 2 2 4 3" xfId="3966"/>
    <cellStyle name="20% - Accent5 2 2 2 4 3 2" xfId="3967"/>
    <cellStyle name="20% - Accent5 2 2 2 4 4" xfId="3968"/>
    <cellStyle name="20% - Accent5 2 2 2 4 4 2" xfId="3969"/>
    <cellStyle name="20% - Accent5 2 2 2 4 5" xfId="3970"/>
    <cellStyle name="20% - Accent5 2 2 2 5" xfId="3971"/>
    <cellStyle name="20% - Accent5 2 2 2 5 2" xfId="3972"/>
    <cellStyle name="20% - Accent5 2 2 2 5 2 2" xfId="3973"/>
    <cellStyle name="20% - Accent5 2 2 2 5 3" xfId="3974"/>
    <cellStyle name="20% - Accent5 2 2 2 6" xfId="3975"/>
    <cellStyle name="20% - Accent5 2 2 2 6 2" xfId="3976"/>
    <cellStyle name="20% - Accent5 2 2 2 7" xfId="3977"/>
    <cellStyle name="20% - Accent5 2 2 2 7 2" xfId="3978"/>
    <cellStyle name="20% - Accent5 2 2 2 8" xfId="3979"/>
    <cellStyle name="20% - Accent5 2 2 3" xfId="3980"/>
    <cellStyle name="20% - Accent5 2 2 3 2" xfId="3981"/>
    <cellStyle name="20% - Accent5 2 2 3 2 2" xfId="3982"/>
    <cellStyle name="20% - Accent5 2 2 3 2 2 2" xfId="3983"/>
    <cellStyle name="20% - Accent5 2 2 3 2 2 2 2" xfId="3984"/>
    <cellStyle name="20% - Accent5 2 2 3 2 2 2 2 2" xfId="3985"/>
    <cellStyle name="20% - Accent5 2 2 3 2 2 2 3" xfId="3986"/>
    <cellStyle name="20% - Accent5 2 2 3 2 2 3" xfId="3987"/>
    <cellStyle name="20% - Accent5 2 2 3 2 2 3 2" xfId="3988"/>
    <cellStyle name="20% - Accent5 2 2 3 2 2 4" xfId="3989"/>
    <cellStyle name="20% - Accent5 2 2 3 2 2 4 2" xfId="3990"/>
    <cellStyle name="20% - Accent5 2 2 3 2 2 5" xfId="3991"/>
    <cellStyle name="20% - Accent5 2 2 3 2 3" xfId="3992"/>
    <cellStyle name="20% - Accent5 2 2 3 2 3 2" xfId="3993"/>
    <cellStyle name="20% - Accent5 2 2 3 2 3 2 2" xfId="3994"/>
    <cellStyle name="20% - Accent5 2 2 3 2 3 3" xfId="3995"/>
    <cellStyle name="20% - Accent5 2 2 3 2 4" xfId="3996"/>
    <cellStyle name="20% - Accent5 2 2 3 2 4 2" xfId="3997"/>
    <cellStyle name="20% - Accent5 2 2 3 2 5" xfId="3998"/>
    <cellStyle name="20% - Accent5 2 2 3 2 5 2" xfId="3999"/>
    <cellStyle name="20% - Accent5 2 2 3 2 6" xfId="4000"/>
    <cellStyle name="20% - Accent5 2 2 3 3" xfId="4001"/>
    <cellStyle name="20% - Accent5 2 2 3 3 2" xfId="4002"/>
    <cellStyle name="20% - Accent5 2 2 3 3 2 2" xfId="4003"/>
    <cellStyle name="20% - Accent5 2 2 3 3 2 2 2" xfId="4004"/>
    <cellStyle name="20% - Accent5 2 2 3 3 2 3" xfId="4005"/>
    <cellStyle name="20% - Accent5 2 2 3 3 3" xfId="4006"/>
    <cellStyle name="20% - Accent5 2 2 3 3 3 2" xfId="4007"/>
    <cellStyle name="20% - Accent5 2 2 3 3 4" xfId="4008"/>
    <cellStyle name="20% - Accent5 2 2 3 3 4 2" xfId="4009"/>
    <cellStyle name="20% - Accent5 2 2 3 3 5" xfId="4010"/>
    <cellStyle name="20% - Accent5 2 2 3 4" xfId="4011"/>
    <cellStyle name="20% - Accent5 2 2 3 4 2" xfId="4012"/>
    <cellStyle name="20% - Accent5 2 2 3 4 2 2" xfId="4013"/>
    <cellStyle name="20% - Accent5 2 2 3 4 3" xfId="4014"/>
    <cellStyle name="20% - Accent5 2 2 3 5" xfId="4015"/>
    <cellStyle name="20% - Accent5 2 2 3 5 2" xfId="4016"/>
    <cellStyle name="20% - Accent5 2 2 3 6" xfId="4017"/>
    <cellStyle name="20% - Accent5 2 2 3 6 2" xfId="4018"/>
    <cellStyle name="20% - Accent5 2 2 3 7" xfId="4019"/>
    <cellStyle name="20% - Accent5 2 2 4" xfId="4020"/>
    <cellStyle name="20% - Accent5 2 2 4 2" xfId="4021"/>
    <cellStyle name="20% - Accent5 2 2 4 2 2" xfId="4022"/>
    <cellStyle name="20% - Accent5 2 2 4 2 2 2" xfId="4023"/>
    <cellStyle name="20% - Accent5 2 2 4 2 2 2 2" xfId="4024"/>
    <cellStyle name="20% - Accent5 2 2 4 2 2 3" xfId="4025"/>
    <cellStyle name="20% - Accent5 2 2 4 2 3" xfId="4026"/>
    <cellStyle name="20% - Accent5 2 2 4 2 3 2" xfId="4027"/>
    <cellStyle name="20% - Accent5 2 2 4 2 4" xfId="4028"/>
    <cellStyle name="20% - Accent5 2 2 4 2 4 2" xfId="4029"/>
    <cellStyle name="20% - Accent5 2 2 4 2 5" xfId="4030"/>
    <cellStyle name="20% - Accent5 2 2 4 3" xfId="4031"/>
    <cellStyle name="20% - Accent5 2 2 4 3 2" xfId="4032"/>
    <cellStyle name="20% - Accent5 2 2 4 3 2 2" xfId="4033"/>
    <cellStyle name="20% - Accent5 2 2 4 3 3" xfId="4034"/>
    <cellStyle name="20% - Accent5 2 2 4 4" xfId="4035"/>
    <cellStyle name="20% - Accent5 2 2 4 4 2" xfId="4036"/>
    <cellStyle name="20% - Accent5 2 2 4 5" xfId="4037"/>
    <cellStyle name="20% - Accent5 2 2 4 5 2" xfId="4038"/>
    <cellStyle name="20% - Accent5 2 2 4 6" xfId="4039"/>
    <cellStyle name="20% - Accent5 2 2 5" xfId="4040"/>
    <cellStyle name="20% - Accent5 2 2 5 2" xfId="4041"/>
    <cellStyle name="20% - Accent5 2 2 5 2 2" xfId="4042"/>
    <cellStyle name="20% - Accent5 2 2 5 2 2 2" xfId="4043"/>
    <cellStyle name="20% - Accent5 2 2 5 2 3" xfId="4044"/>
    <cellStyle name="20% - Accent5 2 2 5 3" xfId="4045"/>
    <cellStyle name="20% - Accent5 2 2 5 3 2" xfId="4046"/>
    <cellStyle name="20% - Accent5 2 2 5 4" xfId="4047"/>
    <cellStyle name="20% - Accent5 2 2 5 4 2" xfId="4048"/>
    <cellStyle name="20% - Accent5 2 2 5 5" xfId="4049"/>
    <cellStyle name="20% - Accent5 2 2 6" xfId="4050"/>
    <cellStyle name="20% - Accent5 2 2 6 2" xfId="4051"/>
    <cellStyle name="20% - Accent5 2 2 6 2 2" xfId="4052"/>
    <cellStyle name="20% - Accent5 2 2 6 3" xfId="4053"/>
    <cellStyle name="20% - Accent5 2 2 7" xfId="4054"/>
    <cellStyle name="20% - Accent5 2 2 7 2" xfId="4055"/>
    <cellStyle name="20% - Accent5 2 2 8" xfId="4056"/>
    <cellStyle name="20% - Accent5 2 2 8 2" xfId="4057"/>
    <cellStyle name="20% - Accent5 2 2 9" xfId="4058"/>
    <cellStyle name="20% - Accent5 2 3" xfId="4059"/>
    <cellStyle name="20% - Accent5 2 3 2" xfId="4060"/>
    <cellStyle name="20% - Accent5 2 3 2 2" xfId="4061"/>
    <cellStyle name="20% - Accent5 2 3 2 2 2" xfId="4062"/>
    <cellStyle name="20% - Accent5 2 3 2 2 2 2" xfId="4063"/>
    <cellStyle name="20% - Accent5 2 3 2 2 2 2 2" xfId="4064"/>
    <cellStyle name="20% - Accent5 2 3 2 2 2 2 2 2" xfId="4065"/>
    <cellStyle name="20% - Accent5 2 3 2 2 2 2 3" xfId="4066"/>
    <cellStyle name="20% - Accent5 2 3 2 2 2 3" xfId="4067"/>
    <cellStyle name="20% - Accent5 2 3 2 2 2 3 2" xfId="4068"/>
    <cellStyle name="20% - Accent5 2 3 2 2 2 4" xfId="4069"/>
    <cellStyle name="20% - Accent5 2 3 2 2 2 4 2" xfId="4070"/>
    <cellStyle name="20% - Accent5 2 3 2 2 2 5" xfId="4071"/>
    <cellStyle name="20% - Accent5 2 3 2 2 3" xfId="4072"/>
    <cellStyle name="20% - Accent5 2 3 2 2 3 2" xfId="4073"/>
    <cellStyle name="20% - Accent5 2 3 2 2 3 2 2" xfId="4074"/>
    <cellStyle name="20% - Accent5 2 3 2 2 3 3" xfId="4075"/>
    <cellStyle name="20% - Accent5 2 3 2 2 4" xfId="4076"/>
    <cellStyle name="20% - Accent5 2 3 2 2 4 2" xfId="4077"/>
    <cellStyle name="20% - Accent5 2 3 2 2 5" xfId="4078"/>
    <cellStyle name="20% - Accent5 2 3 2 2 5 2" xfId="4079"/>
    <cellStyle name="20% - Accent5 2 3 2 2 6" xfId="4080"/>
    <cellStyle name="20% - Accent5 2 3 2 3" xfId="4081"/>
    <cellStyle name="20% - Accent5 2 3 2 3 2" xfId="4082"/>
    <cellStyle name="20% - Accent5 2 3 2 3 2 2" xfId="4083"/>
    <cellStyle name="20% - Accent5 2 3 2 3 2 2 2" xfId="4084"/>
    <cellStyle name="20% - Accent5 2 3 2 3 2 3" xfId="4085"/>
    <cellStyle name="20% - Accent5 2 3 2 3 3" xfId="4086"/>
    <cellStyle name="20% - Accent5 2 3 2 3 3 2" xfId="4087"/>
    <cellStyle name="20% - Accent5 2 3 2 3 4" xfId="4088"/>
    <cellStyle name="20% - Accent5 2 3 2 3 4 2" xfId="4089"/>
    <cellStyle name="20% - Accent5 2 3 2 3 5" xfId="4090"/>
    <cellStyle name="20% - Accent5 2 3 2 4" xfId="4091"/>
    <cellStyle name="20% - Accent5 2 3 2 4 2" xfId="4092"/>
    <cellStyle name="20% - Accent5 2 3 2 4 2 2" xfId="4093"/>
    <cellStyle name="20% - Accent5 2 3 2 4 3" xfId="4094"/>
    <cellStyle name="20% - Accent5 2 3 2 5" xfId="4095"/>
    <cellStyle name="20% - Accent5 2 3 2 5 2" xfId="4096"/>
    <cellStyle name="20% - Accent5 2 3 2 6" xfId="4097"/>
    <cellStyle name="20% - Accent5 2 3 2 6 2" xfId="4098"/>
    <cellStyle name="20% - Accent5 2 3 2 7" xfId="4099"/>
    <cellStyle name="20% - Accent5 2 3 3" xfId="4100"/>
    <cellStyle name="20% - Accent5 2 3 3 2" xfId="4101"/>
    <cellStyle name="20% - Accent5 2 3 3 2 2" xfId="4102"/>
    <cellStyle name="20% - Accent5 2 3 3 2 2 2" xfId="4103"/>
    <cellStyle name="20% - Accent5 2 3 3 2 2 2 2" xfId="4104"/>
    <cellStyle name="20% - Accent5 2 3 3 2 2 3" xfId="4105"/>
    <cellStyle name="20% - Accent5 2 3 3 2 3" xfId="4106"/>
    <cellStyle name="20% - Accent5 2 3 3 2 3 2" xfId="4107"/>
    <cellStyle name="20% - Accent5 2 3 3 2 4" xfId="4108"/>
    <cellStyle name="20% - Accent5 2 3 3 2 4 2" xfId="4109"/>
    <cellStyle name="20% - Accent5 2 3 3 2 5" xfId="4110"/>
    <cellStyle name="20% - Accent5 2 3 3 3" xfId="4111"/>
    <cellStyle name="20% - Accent5 2 3 3 3 2" xfId="4112"/>
    <cellStyle name="20% - Accent5 2 3 3 3 2 2" xfId="4113"/>
    <cellStyle name="20% - Accent5 2 3 3 3 3" xfId="4114"/>
    <cellStyle name="20% - Accent5 2 3 3 4" xfId="4115"/>
    <cellStyle name="20% - Accent5 2 3 3 4 2" xfId="4116"/>
    <cellStyle name="20% - Accent5 2 3 3 5" xfId="4117"/>
    <cellStyle name="20% - Accent5 2 3 3 5 2" xfId="4118"/>
    <cellStyle name="20% - Accent5 2 3 3 6" xfId="4119"/>
    <cellStyle name="20% - Accent5 2 3 4" xfId="4120"/>
    <cellStyle name="20% - Accent5 2 3 4 2" xfId="4121"/>
    <cellStyle name="20% - Accent5 2 3 4 2 2" xfId="4122"/>
    <cellStyle name="20% - Accent5 2 3 4 2 2 2" xfId="4123"/>
    <cellStyle name="20% - Accent5 2 3 4 2 3" xfId="4124"/>
    <cellStyle name="20% - Accent5 2 3 4 3" xfId="4125"/>
    <cellStyle name="20% - Accent5 2 3 4 3 2" xfId="4126"/>
    <cellStyle name="20% - Accent5 2 3 4 4" xfId="4127"/>
    <cellStyle name="20% - Accent5 2 3 4 4 2" xfId="4128"/>
    <cellStyle name="20% - Accent5 2 3 4 5" xfId="4129"/>
    <cellStyle name="20% - Accent5 2 3 5" xfId="4130"/>
    <cellStyle name="20% - Accent5 2 3 5 2" xfId="4131"/>
    <cellStyle name="20% - Accent5 2 3 5 2 2" xfId="4132"/>
    <cellStyle name="20% - Accent5 2 3 5 3" xfId="4133"/>
    <cellStyle name="20% - Accent5 2 3 6" xfId="4134"/>
    <cellStyle name="20% - Accent5 2 3 6 2" xfId="4135"/>
    <cellStyle name="20% - Accent5 2 3 7" xfId="4136"/>
    <cellStyle name="20% - Accent5 2 3 7 2" xfId="4137"/>
    <cellStyle name="20% - Accent5 2 3 8" xfId="4138"/>
    <cellStyle name="20% - Accent5 2 4" xfId="4139"/>
    <cellStyle name="20% - Accent5 2 4 2" xfId="4140"/>
    <cellStyle name="20% - Accent5 2 4 2 2" xfId="4141"/>
    <cellStyle name="20% - Accent5 2 4 2 2 2" xfId="4142"/>
    <cellStyle name="20% - Accent5 2 4 2 2 2 2" xfId="4143"/>
    <cellStyle name="20% - Accent5 2 4 2 2 2 2 2" xfId="4144"/>
    <cellStyle name="20% - Accent5 2 4 2 2 2 3" xfId="4145"/>
    <cellStyle name="20% - Accent5 2 4 2 2 3" xfId="4146"/>
    <cellStyle name="20% - Accent5 2 4 2 2 3 2" xfId="4147"/>
    <cellStyle name="20% - Accent5 2 4 2 2 4" xfId="4148"/>
    <cellStyle name="20% - Accent5 2 4 2 2 4 2" xfId="4149"/>
    <cellStyle name="20% - Accent5 2 4 2 2 5" xfId="4150"/>
    <cellStyle name="20% - Accent5 2 4 2 3" xfId="4151"/>
    <cellStyle name="20% - Accent5 2 4 2 3 2" xfId="4152"/>
    <cellStyle name="20% - Accent5 2 4 2 3 2 2" xfId="4153"/>
    <cellStyle name="20% - Accent5 2 4 2 3 3" xfId="4154"/>
    <cellStyle name="20% - Accent5 2 4 2 4" xfId="4155"/>
    <cellStyle name="20% - Accent5 2 4 2 4 2" xfId="4156"/>
    <cellStyle name="20% - Accent5 2 4 2 5" xfId="4157"/>
    <cellStyle name="20% - Accent5 2 4 2 5 2" xfId="4158"/>
    <cellStyle name="20% - Accent5 2 4 2 6" xfId="4159"/>
    <cellStyle name="20% - Accent5 2 4 3" xfId="4160"/>
    <cellStyle name="20% - Accent5 2 4 3 2" xfId="4161"/>
    <cellStyle name="20% - Accent5 2 4 3 2 2" xfId="4162"/>
    <cellStyle name="20% - Accent5 2 4 3 2 2 2" xfId="4163"/>
    <cellStyle name="20% - Accent5 2 4 3 2 3" xfId="4164"/>
    <cellStyle name="20% - Accent5 2 4 3 3" xfId="4165"/>
    <cellStyle name="20% - Accent5 2 4 3 3 2" xfId="4166"/>
    <cellStyle name="20% - Accent5 2 4 3 4" xfId="4167"/>
    <cellStyle name="20% - Accent5 2 4 3 4 2" xfId="4168"/>
    <cellStyle name="20% - Accent5 2 4 3 5" xfId="4169"/>
    <cellStyle name="20% - Accent5 2 4 4" xfId="4170"/>
    <cellStyle name="20% - Accent5 2 4 4 2" xfId="4171"/>
    <cellStyle name="20% - Accent5 2 4 4 2 2" xfId="4172"/>
    <cellStyle name="20% - Accent5 2 4 4 3" xfId="4173"/>
    <cellStyle name="20% - Accent5 2 4 5" xfId="4174"/>
    <cellStyle name="20% - Accent5 2 4 5 2" xfId="4175"/>
    <cellStyle name="20% - Accent5 2 4 6" xfId="4176"/>
    <cellStyle name="20% - Accent5 2 4 6 2" xfId="4177"/>
    <cellStyle name="20% - Accent5 2 4 7" xfId="4178"/>
    <cellStyle name="20% - Accent5 2 5" xfId="4179"/>
    <cellStyle name="20% - Accent5 2 5 2" xfId="4180"/>
    <cellStyle name="20% - Accent5 2 5 2 2" xfId="4181"/>
    <cellStyle name="20% - Accent5 2 5 2 2 2" xfId="4182"/>
    <cellStyle name="20% - Accent5 2 5 2 2 2 2" xfId="4183"/>
    <cellStyle name="20% - Accent5 2 5 2 2 3" xfId="4184"/>
    <cellStyle name="20% - Accent5 2 5 2 3" xfId="4185"/>
    <cellStyle name="20% - Accent5 2 5 2 3 2" xfId="4186"/>
    <cellStyle name="20% - Accent5 2 5 2 4" xfId="4187"/>
    <cellStyle name="20% - Accent5 2 5 2 4 2" xfId="4188"/>
    <cellStyle name="20% - Accent5 2 5 2 5" xfId="4189"/>
    <cellStyle name="20% - Accent5 2 5 3" xfId="4190"/>
    <cellStyle name="20% - Accent5 2 5 3 2" xfId="4191"/>
    <cellStyle name="20% - Accent5 2 5 3 2 2" xfId="4192"/>
    <cellStyle name="20% - Accent5 2 5 3 3" xfId="4193"/>
    <cellStyle name="20% - Accent5 2 5 4" xfId="4194"/>
    <cellStyle name="20% - Accent5 2 5 4 2" xfId="4195"/>
    <cellStyle name="20% - Accent5 2 5 5" xfId="4196"/>
    <cellStyle name="20% - Accent5 2 5 5 2" xfId="4197"/>
    <cellStyle name="20% - Accent5 2 5 6" xfId="4198"/>
    <cellStyle name="20% - Accent5 2 6" xfId="4199"/>
    <cellStyle name="20% - Accent5 2 6 2" xfId="4200"/>
    <cellStyle name="20% - Accent5 2 6 2 2" xfId="4201"/>
    <cellStyle name="20% - Accent5 2 6 2 2 2" xfId="4202"/>
    <cellStyle name="20% - Accent5 2 6 2 3" xfId="4203"/>
    <cellStyle name="20% - Accent5 2 6 3" xfId="4204"/>
    <cellStyle name="20% - Accent5 2 6 3 2" xfId="4205"/>
    <cellStyle name="20% - Accent5 2 6 4" xfId="4206"/>
    <cellStyle name="20% - Accent5 2 6 4 2" xfId="4207"/>
    <cellStyle name="20% - Accent5 2 6 5" xfId="4208"/>
    <cellStyle name="20% - Accent5 2 7" xfId="4209"/>
    <cellStyle name="20% - Accent5 2 7 2" xfId="4210"/>
    <cellStyle name="20% - Accent5 2 7 2 2" xfId="4211"/>
    <cellStyle name="20% - Accent5 2 7 3" xfId="4212"/>
    <cellStyle name="20% - Accent5 2 8" xfId="4213"/>
    <cellStyle name="20% - Accent5 2 8 2" xfId="4214"/>
    <cellStyle name="20% - Accent5 2 9" xfId="4215"/>
    <cellStyle name="20% - Accent5 2 9 2" xfId="4216"/>
    <cellStyle name="20% - Accent5 3" xfId="4217"/>
    <cellStyle name="20% - Accent5 3 10" xfId="4218"/>
    <cellStyle name="20% - Accent5 3 2" xfId="4219"/>
    <cellStyle name="20% - Accent5 3 2 2" xfId="4220"/>
    <cellStyle name="20% - Accent5 3 2 2 2" xfId="4221"/>
    <cellStyle name="20% - Accent5 3 2 2 2 2" xfId="4222"/>
    <cellStyle name="20% - Accent5 3 2 2 2 2 2" xfId="4223"/>
    <cellStyle name="20% - Accent5 3 2 2 2 2 2 2" xfId="4224"/>
    <cellStyle name="20% - Accent5 3 2 2 2 2 2 2 2" xfId="4225"/>
    <cellStyle name="20% - Accent5 3 2 2 2 2 2 2 2 2" xfId="4226"/>
    <cellStyle name="20% - Accent5 3 2 2 2 2 2 2 3" xfId="4227"/>
    <cellStyle name="20% - Accent5 3 2 2 2 2 2 3" xfId="4228"/>
    <cellStyle name="20% - Accent5 3 2 2 2 2 2 3 2" xfId="4229"/>
    <cellStyle name="20% - Accent5 3 2 2 2 2 2 4" xfId="4230"/>
    <cellStyle name="20% - Accent5 3 2 2 2 2 2 4 2" xfId="4231"/>
    <cellStyle name="20% - Accent5 3 2 2 2 2 2 5" xfId="4232"/>
    <cellStyle name="20% - Accent5 3 2 2 2 2 3" xfId="4233"/>
    <cellStyle name="20% - Accent5 3 2 2 2 2 3 2" xfId="4234"/>
    <cellStyle name="20% - Accent5 3 2 2 2 2 3 2 2" xfId="4235"/>
    <cellStyle name="20% - Accent5 3 2 2 2 2 3 3" xfId="4236"/>
    <cellStyle name="20% - Accent5 3 2 2 2 2 4" xfId="4237"/>
    <cellStyle name="20% - Accent5 3 2 2 2 2 4 2" xfId="4238"/>
    <cellStyle name="20% - Accent5 3 2 2 2 2 5" xfId="4239"/>
    <cellStyle name="20% - Accent5 3 2 2 2 2 5 2" xfId="4240"/>
    <cellStyle name="20% - Accent5 3 2 2 2 2 6" xfId="4241"/>
    <cellStyle name="20% - Accent5 3 2 2 2 3" xfId="4242"/>
    <cellStyle name="20% - Accent5 3 2 2 2 3 2" xfId="4243"/>
    <cellStyle name="20% - Accent5 3 2 2 2 3 2 2" xfId="4244"/>
    <cellStyle name="20% - Accent5 3 2 2 2 3 2 2 2" xfId="4245"/>
    <cellStyle name="20% - Accent5 3 2 2 2 3 2 3" xfId="4246"/>
    <cellStyle name="20% - Accent5 3 2 2 2 3 3" xfId="4247"/>
    <cellStyle name="20% - Accent5 3 2 2 2 3 3 2" xfId="4248"/>
    <cellStyle name="20% - Accent5 3 2 2 2 3 4" xfId="4249"/>
    <cellStyle name="20% - Accent5 3 2 2 2 3 4 2" xfId="4250"/>
    <cellStyle name="20% - Accent5 3 2 2 2 3 5" xfId="4251"/>
    <cellStyle name="20% - Accent5 3 2 2 2 4" xfId="4252"/>
    <cellStyle name="20% - Accent5 3 2 2 2 4 2" xfId="4253"/>
    <cellStyle name="20% - Accent5 3 2 2 2 4 2 2" xfId="4254"/>
    <cellStyle name="20% - Accent5 3 2 2 2 4 3" xfId="4255"/>
    <cellStyle name="20% - Accent5 3 2 2 2 5" xfId="4256"/>
    <cellStyle name="20% - Accent5 3 2 2 2 5 2" xfId="4257"/>
    <cellStyle name="20% - Accent5 3 2 2 2 6" xfId="4258"/>
    <cellStyle name="20% - Accent5 3 2 2 2 6 2" xfId="4259"/>
    <cellStyle name="20% - Accent5 3 2 2 2 7" xfId="4260"/>
    <cellStyle name="20% - Accent5 3 2 2 3" xfId="4261"/>
    <cellStyle name="20% - Accent5 3 2 2 3 2" xfId="4262"/>
    <cellStyle name="20% - Accent5 3 2 2 3 2 2" xfId="4263"/>
    <cellStyle name="20% - Accent5 3 2 2 3 2 2 2" xfId="4264"/>
    <cellStyle name="20% - Accent5 3 2 2 3 2 2 2 2" xfId="4265"/>
    <cellStyle name="20% - Accent5 3 2 2 3 2 2 3" xfId="4266"/>
    <cellStyle name="20% - Accent5 3 2 2 3 2 3" xfId="4267"/>
    <cellStyle name="20% - Accent5 3 2 2 3 2 3 2" xfId="4268"/>
    <cellStyle name="20% - Accent5 3 2 2 3 2 4" xfId="4269"/>
    <cellStyle name="20% - Accent5 3 2 2 3 2 4 2" xfId="4270"/>
    <cellStyle name="20% - Accent5 3 2 2 3 2 5" xfId="4271"/>
    <cellStyle name="20% - Accent5 3 2 2 3 3" xfId="4272"/>
    <cellStyle name="20% - Accent5 3 2 2 3 3 2" xfId="4273"/>
    <cellStyle name="20% - Accent5 3 2 2 3 3 2 2" xfId="4274"/>
    <cellStyle name="20% - Accent5 3 2 2 3 3 3" xfId="4275"/>
    <cellStyle name="20% - Accent5 3 2 2 3 4" xfId="4276"/>
    <cellStyle name="20% - Accent5 3 2 2 3 4 2" xfId="4277"/>
    <cellStyle name="20% - Accent5 3 2 2 3 5" xfId="4278"/>
    <cellStyle name="20% - Accent5 3 2 2 3 5 2" xfId="4279"/>
    <cellStyle name="20% - Accent5 3 2 2 3 6" xfId="4280"/>
    <cellStyle name="20% - Accent5 3 2 2 4" xfId="4281"/>
    <cellStyle name="20% - Accent5 3 2 2 4 2" xfId="4282"/>
    <cellStyle name="20% - Accent5 3 2 2 4 2 2" xfId="4283"/>
    <cellStyle name="20% - Accent5 3 2 2 4 2 2 2" xfId="4284"/>
    <cellStyle name="20% - Accent5 3 2 2 4 2 3" xfId="4285"/>
    <cellStyle name="20% - Accent5 3 2 2 4 3" xfId="4286"/>
    <cellStyle name="20% - Accent5 3 2 2 4 3 2" xfId="4287"/>
    <cellStyle name="20% - Accent5 3 2 2 4 4" xfId="4288"/>
    <cellStyle name="20% - Accent5 3 2 2 4 4 2" xfId="4289"/>
    <cellStyle name="20% - Accent5 3 2 2 4 5" xfId="4290"/>
    <cellStyle name="20% - Accent5 3 2 2 5" xfId="4291"/>
    <cellStyle name="20% - Accent5 3 2 2 5 2" xfId="4292"/>
    <cellStyle name="20% - Accent5 3 2 2 5 2 2" xfId="4293"/>
    <cellStyle name="20% - Accent5 3 2 2 5 3" xfId="4294"/>
    <cellStyle name="20% - Accent5 3 2 2 6" xfId="4295"/>
    <cellStyle name="20% - Accent5 3 2 2 6 2" xfId="4296"/>
    <cellStyle name="20% - Accent5 3 2 2 7" xfId="4297"/>
    <cellStyle name="20% - Accent5 3 2 2 7 2" xfId="4298"/>
    <cellStyle name="20% - Accent5 3 2 2 8" xfId="4299"/>
    <cellStyle name="20% - Accent5 3 2 3" xfId="4300"/>
    <cellStyle name="20% - Accent5 3 2 3 2" xfId="4301"/>
    <cellStyle name="20% - Accent5 3 2 3 2 2" xfId="4302"/>
    <cellStyle name="20% - Accent5 3 2 3 2 2 2" xfId="4303"/>
    <cellStyle name="20% - Accent5 3 2 3 2 2 2 2" xfId="4304"/>
    <cellStyle name="20% - Accent5 3 2 3 2 2 2 2 2" xfId="4305"/>
    <cellStyle name="20% - Accent5 3 2 3 2 2 2 3" xfId="4306"/>
    <cellStyle name="20% - Accent5 3 2 3 2 2 3" xfId="4307"/>
    <cellStyle name="20% - Accent5 3 2 3 2 2 3 2" xfId="4308"/>
    <cellStyle name="20% - Accent5 3 2 3 2 2 4" xfId="4309"/>
    <cellStyle name="20% - Accent5 3 2 3 2 2 4 2" xfId="4310"/>
    <cellStyle name="20% - Accent5 3 2 3 2 2 5" xfId="4311"/>
    <cellStyle name="20% - Accent5 3 2 3 2 3" xfId="4312"/>
    <cellStyle name="20% - Accent5 3 2 3 2 3 2" xfId="4313"/>
    <cellStyle name="20% - Accent5 3 2 3 2 3 2 2" xfId="4314"/>
    <cellStyle name="20% - Accent5 3 2 3 2 3 3" xfId="4315"/>
    <cellStyle name="20% - Accent5 3 2 3 2 4" xfId="4316"/>
    <cellStyle name="20% - Accent5 3 2 3 2 4 2" xfId="4317"/>
    <cellStyle name="20% - Accent5 3 2 3 2 5" xfId="4318"/>
    <cellStyle name="20% - Accent5 3 2 3 2 5 2" xfId="4319"/>
    <cellStyle name="20% - Accent5 3 2 3 2 6" xfId="4320"/>
    <cellStyle name="20% - Accent5 3 2 3 3" xfId="4321"/>
    <cellStyle name="20% - Accent5 3 2 3 3 2" xfId="4322"/>
    <cellStyle name="20% - Accent5 3 2 3 3 2 2" xfId="4323"/>
    <cellStyle name="20% - Accent5 3 2 3 3 2 2 2" xfId="4324"/>
    <cellStyle name="20% - Accent5 3 2 3 3 2 3" xfId="4325"/>
    <cellStyle name="20% - Accent5 3 2 3 3 3" xfId="4326"/>
    <cellStyle name="20% - Accent5 3 2 3 3 3 2" xfId="4327"/>
    <cellStyle name="20% - Accent5 3 2 3 3 4" xfId="4328"/>
    <cellStyle name="20% - Accent5 3 2 3 3 4 2" xfId="4329"/>
    <cellStyle name="20% - Accent5 3 2 3 3 5" xfId="4330"/>
    <cellStyle name="20% - Accent5 3 2 3 4" xfId="4331"/>
    <cellStyle name="20% - Accent5 3 2 3 4 2" xfId="4332"/>
    <cellStyle name="20% - Accent5 3 2 3 4 2 2" xfId="4333"/>
    <cellStyle name="20% - Accent5 3 2 3 4 3" xfId="4334"/>
    <cellStyle name="20% - Accent5 3 2 3 5" xfId="4335"/>
    <cellStyle name="20% - Accent5 3 2 3 5 2" xfId="4336"/>
    <cellStyle name="20% - Accent5 3 2 3 6" xfId="4337"/>
    <cellStyle name="20% - Accent5 3 2 3 6 2" xfId="4338"/>
    <cellStyle name="20% - Accent5 3 2 3 7" xfId="4339"/>
    <cellStyle name="20% - Accent5 3 2 4" xfId="4340"/>
    <cellStyle name="20% - Accent5 3 2 4 2" xfId="4341"/>
    <cellStyle name="20% - Accent5 3 2 4 2 2" xfId="4342"/>
    <cellStyle name="20% - Accent5 3 2 4 2 2 2" xfId="4343"/>
    <cellStyle name="20% - Accent5 3 2 4 2 2 2 2" xfId="4344"/>
    <cellStyle name="20% - Accent5 3 2 4 2 2 3" xfId="4345"/>
    <cellStyle name="20% - Accent5 3 2 4 2 3" xfId="4346"/>
    <cellStyle name="20% - Accent5 3 2 4 2 3 2" xfId="4347"/>
    <cellStyle name="20% - Accent5 3 2 4 2 4" xfId="4348"/>
    <cellStyle name="20% - Accent5 3 2 4 2 4 2" xfId="4349"/>
    <cellStyle name="20% - Accent5 3 2 4 2 5" xfId="4350"/>
    <cellStyle name="20% - Accent5 3 2 4 3" xfId="4351"/>
    <cellStyle name="20% - Accent5 3 2 4 3 2" xfId="4352"/>
    <cellStyle name="20% - Accent5 3 2 4 3 2 2" xfId="4353"/>
    <cellStyle name="20% - Accent5 3 2 4 3 3" xfId="4354"/>
    <cellStyle name="20% - Accent5 3 2 4 4" xfId="4355"/>
    <cellStyle name="20% - Accent5 3 2 4 4 2" xfId="4356"/>
    <cellStyle name="20% - Accent5 3 2 4 5" xfId="4357"/>
    <cellStyle name="20% - Accent5 3 2 4 5 2" xfId="4358"/>
    <cellStyle name="20% - Accent5 3 2 4 6" xfId="4359"/>
    <cellStyle name="20% - Accent5 3 2 5" xfId="4360"/>
    <cellStyle name="20% - Accent5 3 2 5 2" xfId="4361"/>
    <cellStyle name="20% - Accent5 3 2 5 2 2" xfId="4362"/>
    <cellStyle name="20% - Accent5 3 2 5 2 2 2" xfId="4363"/>
    <cellStyle name="20% - Accent5 3 2 5 2 3" xfId="4364"/>
    <cellStyle name="20% - Accent5 3 2 5 3" xfId="4365"/>
    <cellStyle name="20% - Accent5 3 2 5 3 2" xfId="4366"/>
    <cellStyle name="20% - Accent5 3 2 5 4" xfId="4367"/>
    <cellStyle name="20% - Accent5 3 2 5 4 2" xfId="4368"/>
    <cellStyle name="20% - Accent5 3 2 5 5" xfId="4369"/>
    <cellStyle name="20% - Accent5 3 2 6" xfId="4370"/>
    <cellStyle name="20% - Accent5 3 2 6 2" xfId="4371"/>
    <cellStyle name="20% - Accent5 3 2 6 2 2" xfId="4372"/>
    <cellStyle name="20% - Accent5 3 2 6 3" xfId="4373"/>
    <cellStyle name="20% - Accent5 3 2 7" xfId="4374"/>
    <cellStyle name="20% - Accent5 3 2 7 2" xfId="4375"/>
    <cellStyle name="20% - Accent5 3 2 8" xfId="4376"/>
    <cellStyle name="20% - Accent5 3 2 8 2" xfId="4377"/>
    <cellStyle name="20% - Accent5 3 2 9" xfId="4378"/>
    <cellStyle name="20% - Accent5 3 3" xfId="4379"/>
    <cellStyle name="20% - Accent5 3 3 2" xfId="4380"/>
    <cellStyle name="20% - Accent5 3 3 2 2" xfId="4381"/>
    <cellStyle name="20% - Accent5 3 3 2 2 2" xfId="4382"/>
    <cellStyle name="20% - Accent5 3 3 2 2 2 2" xfId="4383"/>
    <cellStyle name="20% - Accent5 3 3 2 2 2 2 2" xfId="4384"/>
    <cellStyle name="20% - Accent5 3 3 2 2 2 2 2 2" xfId="4385"/>
    <cellStyle name="20% - Accent5 3 3 2 2 2 2 3" xfId="4386"/>
    <cellStyle name="20% - Accent5 3 3 2 2 2 3" xfId="4387"/>
    <cellStyle name="20% - Accent5 3 3 2 2 2 3 2" xfId="4388"/>
    <cellStyle name="20% - Accent5 3 3 2 2 2 4" xfId="4389"/>
    <cellStyle name="20% - Accent5 3 3 2 2 2 4 2" xfId="4390"/>
    <cellStyle name="20% - Accent5 3 3 2 2 2 5" xfId="4391"/>
    <cellStyle name="20% - Accent5 3 3 2 2 3" xfId="4392"/>
    <cellStyle name="20% - Accent5 3 3 2 2 3 2" xfId="4393"/>
    <cellStyle name="20% - Accent5 3 3 2 2 3 2 2" xfId="4394"/>
    <cellStyle name="20% - Accent5 3 3 2 2 3 3" xfId="4395"/>
    <cellStyle name="20% - Accent5 3 3 2 2 4" xfId="4396"/>
    <cellStyle name="20% - Accent5 3 3 2 2 4 2" xfId="4397"/>
    <cellStyle name="20% - Accent5 3 3 2 2 5" xfId="4398"/>
    <cellStyle name="20% - Accent5 3 3 2 2 5 2" xfId="4399"/>
    <cellStyle name="20% - Accent5 3 3 2 2 6" xfId="4400"/>
    <cellStyle name="20% - Accent5 3 3 2 3" xfId="4401"/>
    <cellStyle name="20% - Accent5 3 3 2 3 2" xfId="4402"/>
    <cellStyle name="20% - Accent5 3 3 2 3 2 2" xfId="4403"/>
    <cellStyle name="20% - Accent5 3 3 2 3 2 2 2" xfId="4404"/>
    <cellStyle name="20% - Accent5 3 3 2 3 2 3" xfId="4405"/>
    <cellStyle name="20% - Accent5 3 3 2 3 3" xfId="4406"/>
    <cellStyle name="20% - Accent5 3 3 2 3 3 2" xfId="4407"/>
    <cellStyle name="20% - Accent5 3 3 2 3 4" xfId="4408"/>
    <cellStyle name="20% - Accent5 3 3 2 3 4 2" xfId="4409"/>
    <cellStyle name="20% - Accent5 3 3 2 3 5" xfId="4410"/>
    <cellStyle name="20% - Accent5 3 3 2 4" xfId="4411"/>
    <cellStyle name="20% - Accent5 3 3 2 4 2" xfId="4412"/>
    <cellStyle name="20% - Accent5 3 3 2 4 2 2" xfId="4413"/>
    <cellStyle name="20% - Accent5 3 3 2 4 3" xfId="4414"/>
    <cellStyle name="20% - Accent5 3 3 2 5" xfId="4415"/>
    <cellStyle name="20% - Accent5 3 3 2 5 2" xfId="4416"/>
    <cellStyle name="20% - Accent5 3 3 2 6" xfId="4417"/>
    <cellStyle name="20% - Accent5 3 3 2 6 2" xfId="4418"/>
    <cellStyle name="20% - Accent5 3 3 2 7" xfId="4419"/>
    <cellStyle name="20% - Accent5 3 3 3" xfId="4420"/>
    <cellStyle name="20% - Accent5 3 3 3 2" xfId="4421"/>
    <cellStyle name="20% - Accent5 3 3 3 2 2" xfId="4422"/>
    <cellStyle name="20% - Accent5 3 3 3 2 2 2" xfId="4423"/>
    <cellStyle name="20% - Accent5 3 3 3 2 2 2 2" xfId="4424"/>
    <cellStyle name="20% - Accent5 3 3 3 2 2 3" xfId="4425"/>
    <cellStyle name="20% - Accent5 3 3 3 2 3" xfId="4426"/>
    <cellStyle name="20% - Accent5 3 3 3 2 3 2" xfId="4427"/>
    <cellStyle name="20% - Accent5 3 3 3 2 4" xfId="4428"/>
    <cellStyle name="20% - Accent5 3 3 3 2 4 2" xfId="4429"/>
    <cellStyle name="20% - Accent5 3 3 3 2 5" xfId="4430"/>
    <cellStyle name="20% - Accent5 3 3 3 3" xfId="4431"/>
    <cellStyle name="20% - Accent5 3 3 3 3 2" xfId="4432"/>
    <cellStyle name="20% - Accent5 3 3 3 3 2 2" xfId="4433"/>
    <cellStyle name="20% - Accent5 3 3 3 3 3" xfId="4434"/>
    <cellStyle name="20% - Accent5 3 3 3 4" xfId="4435"/>
    <cellStyle name="20% - Accent5 3 3 3 4 2" xfId="4436"/>
    <cellStyle name="20% - Accent5 3 3 3 5" xfId="4437"/>
    <cellStyle name="20% - Accent5 3 3 3 5 2" xfId="4438"/>
    <cellStyle name="20% - Accent5 3 3 3 6" xfId="4439"/>
    <cellStyle name="20% - Accent5 3 3 4" xfId="4440"/>
    <cellStyle name="20% - Accent5 3 3 4 2" xfId="4441"/>
    <cellStyle name="20% - Accent5 3 3 4 2 2" xfId="4442"/>
    <cellStyle name="20% - Accent5 3 3 4 2 2 2" xfId="4443"/>
    <cellStyle name="20% - Accent5 3 3 4 2 3" xfId="4444"/>
    <cellStyle name="20% - Accent5 3 3 4 3" xfId="4445"/>
    <cellStyle name="20% - Accent5 3 3 4 3 2" xfId="4446"/>
    <cellStyle name="20% - Accent5 3 3 4 4" xfId="4447"/>
    <cellStyle name="20% - Accent5 3 3 4 4 2" xfId="4448"/>
    <cellStyle name="20% - Accent5 3 3 4 5" xfId="4449"/>
    <cellStyle name="20% - Accent5 3 3 5" xfId="4450"/>
    <cellStyle name="20% - Accent5 3 3 5 2" xfId="4451"/>
    <cellStyle name="20% - Accent5 3 3 5 2 2" xfId="4452"/>
    <cellStyle name="20% - Accent5 3 3 5 3" xfId="4453"/>
    <cellStyle name="20% - Accent5 3 3 6" xfId="4454"/>
    <cellStyle name="20% - Accent5 3 3 6 2" xfId="4455"/>
    <cellStyle name="20% - Accent5 3 3 7" xfId="4456"/>
    <cellStyle name="20% - Accent5 3 3 7 2" xfId="4457"/>
    <cellStyle name="20% - Accent5 3 3 8" xfId="4458"/>
    <cellStyle name="20% - Accent5 3 4" xfId="4459"/>
    <cellStyle name="20% - Accent5 3 4 2" xfId="4460"/>
    <cellStyle name="20% - Accent5 3 4 2 2" xfId="4461"/>
    <cellStyle name="20% - Accent5 3 4 2 2 2" xfId="4462"/>
    <cellStyle name="20% - Accent5 3 4 2 2 2 2" xfId="4463"/>
    <cellStyle name="20% - Accent5 3 4 2 2 2 2 2" xfId="4464"/>
    <cellStyle name="20% - Accent5 3 4 2 2 2 3" xfId="4465"/>
    <cellStyle name="20% - Accent5 3 4 2 2 3" xfId="4466"/>
    <cellStyle name="20% - Accent5 3 4 2 2 3 2" xfId="4467"/>
    <cellStyle name="20% - Accent5 3 4 2 2 4" xfId="4468"/>
    <cellStyle name="20% - Accent5 3 4 2 2 4 2" xfId="4469"/>
    <cellStyle name="20% - Accent5 3 4 2 2 5" xfId="4470"/>
    <cellStyle name="20% - Accent5 3 4 2 3" xfId="4471"/>
    <cellStyle name="20% - Accent5 3 4 2 3 2" xfId="4472"/>
    <cellStyle name="20% - Accent5 3 4 2 3 2 2" xfId="4473"/>
    <cellStyle name="20% - Accent5 3 4 2 3 3" xfId="4474"/>
    <cellStyle name="20% - Accent5 3 4 2 4" xfId="4475"/>
    <cellStyle name="20% - Accent5 3 4 2 4 2" xfId="4476"/>
    <cellStyle name="20% - Accent5 3 4 2 5" xfId="4477"/>
    <cellStyle name="20% - Accent5 3 4 2 5 2" xfId="4478"/>
    <cellStyle name="20% - Accent5 3 4 2 6" xfId="4479"/>
    <cellStyle name="20% - Accent5 3 4 3" xfId="4480"/>
    <cellStyle name="20% - Accent5 3 4 3 2" xfId="4481"/>
    <cellStyle name="20% - Accent5 3 4 3 2 2" xfId="4482"/>
    <cellStyle name="20% - Accent5 3 4 3 2 2 2" xfId="4483"/>
    <cellStyle name="20% - Accent5 3 4 3 2 3" xfId="4484"/>
    <cellStyle name="20% - Accent5 3 4 3 3" xfId="4485"/>
    <cellStyle name="20% - Accent5 3 4 3 3 2" xfId="4486"/>
    <cellStyle name="20% - Accent5 3 4 3 4" xfId="4487"/>
    <cellStyle name="20% - Accent5 3 4 3 4 2" xfId="4488"/>
    <cellStyle name="20% - Accent5 3 4 3 5" xfId="4489"/>
    <cellStyle name="20% - Accent5 3 4 4" xfId="4490"/>
    <cellStyle name="20% - Accent5 3 4 4 2" xfId="4491"/>
    <cellStyle name="20% - Accent5 3 4 4 2 2" xfId="4492"/>
    <cellStyle name="20% - Accent5 3 4 4 3" xfId="4493"/>
    <cellStyle name="20% - Accent5 3 4 5" xfId="4494"/>
    <cellStyle name="20% - Accent5 3 4 5 2" xfId="4495"/>
    <cellStyle name="20% - Accent5 3 4 6" xfId="4496"/>
    <cellStyle name="20% - Accent5 3 4 6 2" xfId="4497"/>
    <cellStyle name="20% - Accent5 3 4 7" xfId="4498"/>
    <cellStyle name="20% - Accent5 3 5" xfId="4499"/>
    <cellStyle name="20% - Accent5 3 5 2" xfId="4500"/>
    <cellStyle name="20% - Accent5 3 5 2 2" xfId="4501"/>
    <cellStyle name="20% - Accent5 3 5 2 2 2" xfId="4502"/>
    <cellStyle name="20% - Accent5 3 5 2 2 2 2" xfId="4503"/>
    <cellStyle name="20% - Accent5 3 5 2 2 3" xfId="4504"/>
    <cellStyle name="20% - Accent5 3 5 2 3" xfId="4505"/>
    <cellStyle name="20% - Accent5 3 5 2 3 2" xfId="4506"/>
    <cellStyle name="20% - Accent5 3 5 2 4" xfId="4507"/>
    <cellStyle name="20% - Accent5 3 5 2 4 2" xfId="4508"/>
    <cellStyle name="20% - Accent5 3 5 2 5" xfId="4509"/>
    <cellStyle name="20% - Accent5 3 5 3" xfId="4510"/>
    <cellStyle name="20% - Accent5 3 5 3 2" xfId="4511"/>
    <cellStyle name="20% - Accent5 3 5 3 2 2" xfId="4512"/>
    <cellStyle name="20% - Accent5 3 5 3 3" xfId="4513"/>
    <cellStyle name="20% - Accent5 3 5 4" xfId="4514"/>
    <cellStyle name="20% - Accent5 3 5 4 2" xfId="4515"/>
    <cellStyle name="20% - Accent5 3 5 5" xfId="4516"/>
    <cellStyle name="20% - Accent5 3 5 5 2" xfId="4517"/>
    <cellStyle name="20% - Accent5 3 5 6" xfId="4518"/>
    <cellStyle name="20% - Accent5 3 6" xfId="4519"/>
    <cellStyle name="20% - Accent5 3 6 2" xfId="4520"/>
    <cellStyle name="20% - Accent5 3 6 2 2" xfId="4521"/>
    <cellStyle name="20% - Accent5 3 6 2 2 2" xfId="4522"/>
    <cellStyle name="20% - Accent5 3 6 2 3" xfId="4523"/>
    <cellStyle name="20% - Accent5 3 6 3" xfId="4524"/>
    <cellStyle name="20% - Accent5 3 6 3 2" xfId="4525"/>
    <cellStyle name="20% - Accent5 3 6 4" xfId="4526"/>
    <cellStyle name="20% - Accent5 3 6 4 2" xfId="4527"/>
    <cellStyle name="20% - Accent5 3 6 5" xfId="4528"/>
    <cellStyle name="20% - Accent5 3 7" xfId="4529"/>
    <cellStyle name="20% - Accent5 3 7 2" xfId="4530"/>
    <cellStyle name="20% - Accent5 3 7 2 2" xfId="4531"/>
    <cellStyle name="20% - Accent5 3 7 3" xfId="4532"/>
    <cellStyle name="20% - Accent5 3 8" xfId="4533"/>
    <cellStyle name="20% - Accent5 3 8 2" xfId="4534"/>
    <cellStyle name="20% - Accent5 3 9" xfId="4535"/>
    <cellStyle name="20% - Accent5 3 9 2" xfId="4536"/>
    <cellStyle name="20% - Accent5 4" xfId="4537"/>
    <cellStyle name="20% - Accent5 4 2" xfId="4538"/>
    <cellStyle name="20% - Accent5 4 2 2" xfId="4539"/>
    <cellStyle name="20% - Accent5 4 2 2 2" xfId="4540"/>
    <cellStyle name="20% - Accent5 4 2 2 2 2" xfId="4541"/>
    <cellStyle name="20% - Accent5 4 2 2 2 2 2" xfId="4542"/>
    <cellStyle name="20% - Accent5 4 2 2 2 2 2 2" xfId="4543"/>
    <cellStyle name="20% - Accent5 4 2 2 2 2 2 2 2" xfId="4544"/>
    <cellStyle name="20% - Accent5 4 2 2 2 2 2 3" xfId="4545"/>
    <cellStyle name="20% - Accent5 4 2 2 2 2 3" xfId="4546"/>
    <cellStyle name="20% - Accent5 4 2 2 2 2 3 2" xfId="4547"/>
    <cellStyle name="20% - Accent5 4 2 2 2 2 4" xfId="4548"/>
    <cellStyle name="20% - Accent5 4 2 2 2 2 4 2" xfId="4549"/>
    <cellStyle name="20% - Accent5 4 2 2 2 2 5" xfId="4550"/>
    <cellStyle name="20% - Accent5 4 2 2 2 3" xfId="4551"/>
    <cellStyle name="20% - Accent5 4 2 2 2 3 2" xfId="4552"/>
    <cellStyle name="20% - Accent5 4 2 2 2 3 2 2" xfId="4553"/>
    <cellStyle name="20% - Accent5 4 2 2 2 3 3" xfId="4554"/>
    <cellStyle name="20% - Accent5 4 2 2 2 4" xfId="4555"/>
    <cellStyle name="20% - Accent5 4 2 2 2 4 2" xfId="4556"/>
    <cellStyle name="20% - Accent5 4 2 2 2 5" xfId="4557"/>
    <cellStyle name="20% - Accent5 4 2 2 2 5 2" xfId="4558"/>
    <cellStyle name="20% - Accent5 4 2 2 2 6" xfId="4559"/>
    <cellStyle name="20% - Accent5 4 2 2 3" xfId="4560"/>
    <cellStyle name="20% - Accent5 4 2 2 3 2" xfId="4561"/>
    <cellStyle name="20% - Accent5 4 2 2 3 2 2" xfId="4562"/>
    <cellStyle name="20% - Accent5 4 2 2 3 2 2 2" xfId="4563"/>
    <cellStyle name="20% - Accent5 4 2 2 3 2 3" xfId="4564"/>
    <cellStyle name="20% - Accent5 4 2 2 3 3" xfId="4565"/>
    <cellStyle name="20% - Accent5 4 2 2 3 3 2" xfId="4566"/>
    <cellStyle name="20% - Accent5 4 2 2 3 4" xfId="4567"/>
    <cellStyle name="20% - Accent5 4 2 2 3 4 2" xfId="4568"/>
    <cellStyle name="20% - Accent5 4 2 2 3 5" xfId="4569"/>
    <cellStyle name="20% - Accent5 4 2 2 4" xfId="4570"/>
    <cellStyle name="20% - Accent5 4 2 2 4 2" xfId="4571"/>
    <cellStyle name="20% - Accent5 4 2 2 4 2 2" xfId="4572"/>
    <cellStyle name="20% - Accent5 4 2 2 4 3" xfId="4573"/>
    <cellStyle name="20% - Accent5 4 2 2 5" xfId="4574"/>
    <cellStyle name="20% - Accent5 4 2 2 5 2" xfId="4575"/>
    <cellStyle name="20% - Accent5 4 2 2 6" xfId="4576"/>
    <cellStyle name="20% - Accent5 4 2 2 6 2" xfId="4577"/>
    <cellStyle name="20% - Accent5 4 2 2 7" xfId="4578"/>
    <cellStyle name="20% - Accent5 4 2 3" xfId="4579"/>
    <cellStyle name="20% - Accent5 4 2 3 2" xfId="4580"/>
    <cellStyle name="20% - Accent5 4 2 3 2 2" xfId="4581"/>
    <cellStyle name="20% - Accent5 4 2 3 2 2 2" xfId="4582"/>
    <cellStyle name="20% - Accent5 4 2 3 2 2 2 2" xfId="4583"/>
    <cellStyle name="20% - Accent5 4 2 3 2 2 3" xfId="4584"/>
    <cellStyle name="20% - Accent5 4 2 3 2 3" xfId="4585"/>
    <cellStyle name="20% - Accent5 4 2 3 2 3 2" xfId="4586"/>
    <cellStyle name="20% - Accent5 4 2 3 2 4" xfId="4587"/>
    <cellStyle name="20% - Accent5 4 2 3 2 4 2" xfId="4588"/>
    <cellStyle name="20% - Accent5 4 2 3 2 5" xfId="4589"/>
    <cellStyle name="20% - Accent5 4 2 3 3" xfId="4590"/>
    <cellStyle name="20% - Accent5 4 2 3 3 2" xfId="4591"/>
    <cellStyle name="20% - Accent5 4 2 3 3 2 2" xfId="4592"/>
    <cellStyle name="20% - Accent5 4 2 3 3 3" xfId="4593"/>
    <cellStyle name="20% - Accent5 4 2 3 4" xfId="4594"/>
    <cellStyle name="20% - Accent5 4 2 3 4 2" xfId="4595"/>
    <cellStyle name="20% - Accent5 4 2 3 5" xfId="4596"/>
    <cellStyle name="20% - Accent5 4 2 3 5 2" xfId="4597"/>
    <cellStyle name="20% - Accent5 4 2 3 6" xfId="4598"/>
    <cellStyle name="20% - Accent5 4 2 4" xfId="4599"/>
    <cellStyle name="20% - Accent5 4 2 4 2" xfId="4600"/>
    <cellStyle name="20% - Accent5 4 2 4 2 2" xfId="4601"/>
    <cellStyle name="20% - Accent5 4 2 4 2 2 2" xfId="4602"/>
    <cellStyle name="20% - Accent5 4 2 4 2 3" xfId="4603"/>
    <cellStyle name="20% - Accent5 4 2 4 3" xfId="4604"/>
    <cellStyle name="20% - Accent5 4 2 4 3 2" xfId="4605"/>
    <cellStyle name="20% - Accent5 4 2 4 4" xfId="4606"/>
    <cellStyle name="20% - Accent5 4 2 4 4 2" xfId="4607"/>
    <cellStyle name="20% - Accent5 4 2 4 5" xfId="4608"/>
    <cellStyle name="20% - Accent5 4 2 5" xfId="4609"/>
    <cellStyle name="20% - Accent5 4 2 5 2" xfId="4610"/>
    <cellStyle name="20% - Accent5 4 2 5 2 2" xfId="4611"/>
    <cellStyle name="20% - Accent5 4 2 5 3" xfId="4612"/>
    <cellStyle name="20% - Accent5 4 2 6" xfId="4613"/>
    <cellStyle name="20% - Accent5 4 2 6 2" xfId="4614"/>
    <cellStyle name="20% - Accent5 4 2 7" xfId="4615"/>
    <cellStyle name="20% - Accent5 4 2 7 2" xfId="4616"/>
    <cellStyle name="20% - Accent5 4 2 8" xfId="4617"/>
    <cellStyle name="20% - Accent5 4 3" xfId="4618"/>
    <cellStyle name="20% - Accent5 4 3 2" xfId="4619"/>
    <cellStyle name="20% - Accent5 4 3 2 2" xfId="4620"/>
    <cellStyle name="20% - Accent5 4 3 2 2 2" xfId="4621"/>
    <cellStyle name="20% - Accent5 4 3 2 2 2 2" xfId="4622"/>
    <cellStyle name="20% - Accent5 4 3 2 2 2 2 2" xfId="4623"/>
    <cellStyle name="20% - Accent5 4 3 2 2 2 3" xfId="4624"/>
    <cellStyle name="20% - Accent5 4 3 2 2 3" xfId="4625"/>
    <cellStyle name="20% - Accent5 4 3 2 2 3 2" xfId="4626"/>
    <cellStyle name="20% - Accent5 4 3 2 2 4" xfId="4627"/>
    <cellStyle name="20% - Accent5 4 3 2 2 4 2" xfId="4628"/>
    <cellStyle name="20% - Accent5 4 3 2 2 5" xfId="4629"/>
    <cellStyle name="20% - Accent5 4 3 2 3" xfId="4630"/>
    <cellStyle name="20% - Accent5 4 3 2 3 2" xfId="4631"/>
    <cellStyle name="20% - Accent5 4 3 2 3 2 2" xfId="4632"/>
    <cellStyle name="20% - Accent5 4 3 2 3 3" xfId="4633"/>
    <cellStyle name="20% - Accent5 4 3 2 4" xfId="4634"/>
    <cellStyle name="20% - Accent5 4 3 2 4 2" xfId="4635"/>
    <cellStyle name="20% - Accent5 4 3 2 5" xfId="4636"/>
    <cellStyle name="20% - Accent5 4 3 2 5 2" xfId="4637"/>
    <cellStyle name="20% - Accent5 4 3 2 6" xfId="4638"/>
    <cellStyle name="20% - Accent5 4 3 3" xfId="4639"/>
    <cellStyle name="20% - Accent5 4 3 3 2" xfId="4640"/>
    <cellStyle name="20% - Accent5 4 3 3 2 2" xfId="4641"/>
    <cellStyle name="20% - Accent5 4 3 3 2 2 2" xfId="4642"/>
    <cellStyle name="20% - Accent5 4 3 3 2 3" xfId="4643"/>
    <cellStyle name="20% - Accent5 4 3 3 3" xfId="4644"/>
    <cellStyle name="20% - Accent5 4 3 3 3 2" xfId="4645"/>
    <cellStyle name="20% - Accent5 4 3 3 4" xfId="4646"/>
    <cellStyle name="20% - Accent5 4 3 3 4 2" xfId="4647"/>
    <cellStyle name="20% - Accent5 4 3 3 5" xfId="4648"/>
    <cellStyle name="20% - Accent5 4 3 4" xfId="4649"/>
    <cellStyle name="20% - Accent5 4 3 4 2" xfId="4650"/>
    <cellStyle name="20% - Accent5 4 3 4 2 2" xfId="4651"/>
    <cellStyle name="20% - Accent5 4 3 4 3" xfId="4652"/>
    <cellStyle name="20% - Accent5 4 3 5" xfId="4653"/>
    <cellStyle name="20% - Accent5 4 3 5 2" xfId="4654"/>
    <cellStyle name="20% - Accent5 4 3 6" xfId="4655"/>
    <cellStyle name="20% - Accent5 4 3 6 2" xfId="4656"/>
    <cellStyle name="20% - Accent5 4 3 7" xfId="4657"/>
    <cellStyle name="20% - Accent5 4 4" xfId="4658"/>
    <cellStyle name="20% - Accent5 4 4 2" xfId="4659"/>
    <cellStyle name="20% - Accent5 4 4 2 2" xfId="4660"/>
    <cellStyle name="20% - Accent5 4 4 2 2 2" xfId="4661"/>
    <cellStyle name="20% - Accent5 4 4 2 2 2 2" xfId="4662"/>
    <cellStyle name="20% - Accent5 4 4 2 2 3" xfId="4663"/>
    <cellStyle name="20% - Accent5 4 4 2 3" xfId="4664"/>
    <cellStyle name="20% - Accent5 4 4 2 3 2" xfId="4665"/>
    <cellStyle name="20% - Accent5 4 4 2 4" xfId="4666"/>
    <cellStyle name="20% - Accent5 4 4 2 4 2" xfId="4667"/>
    <cellStyle name="20% - Accent5 4 4 2 5" xfId="4668"/>
    <cellStyle name="20% - Accent5 4 4 3" xfId="4669"/>
    <cellStyle name="20% - Accent5 4 4 3 2" xfId="4670"/>
    <cellStyle name="20% - Accent5 4 4 3 2 2" xfId="4671"/>
    <cellStyle name="20% - Accent5 4 4 3 3" xfId="4672"/>
    <cellStyle name="20% - Accent5 4 4 4" xfId="4673"/>
    <cellStyle name="20% - Accent5 4 4 4 2" xfId="4674"/>
    <cellStyle name="20% - Accent5 4 4 5" xfId="4675"/>
    <cellStyle name="20% - Accent5 4 4 5 2" xfId="4676"/>
    <cellStyle name="20% - Accent5 4 4 6" xfId="4677"/>
    <cellStyle name="20% - Accent5 4 5" xfId="4678"/>
    <cellStyle name="20% - Accent5 4 5 2" xfId="4679"/>
    <cellStyle name="20% - Accent5 4 5 2 2" xfId="4680"/>
    <cellStyle name="20% - Accent5 4 5 2 2 2" xfId="4681"/>
    <cellStyle name="20% - Accent5 4 5 2 3" xfId="4682"/>
    <cellStyle name="20% - Accent5 4 5 3" xfId="4683"/>
    <cellStyle name="20% - Accent5 4 5 3 2" xfId="4684"/>
    <cellStyle name="20% - Accent5 4 5 4" xfId="4685"/>
    <cellStyle name="20% - Accent5 4 5 4 2" xfId="4686"/>
    <cellStyle name="20% - Accent5 4 5 5" xfId="4687"/>
    <cellStyle name="20% - Accent5 4 6" xfId="4688"/>
    <cellStyle name="20% - Accent5 4 6 2" xfId="4689"/>
    <cellStyle name="20% - Accent5 4 6 2 2" xfId="4690"/>
    <cellStyle name="20% - Accent5 4 6 3" xfId="4691"/>
    <cellStyle name="20% - Accent5 4 7" xfId="4692"/>
    <cellStyle name="20% - Accent5 4 7 2" xfId="4693"/>
    <cellStyle name="20% - Accent5 4 8" xfId="4694"/>
    <cellStyle name="20% - Accent5 4 8 2" xfId="4695"/>
    <cellStyle name="20% - Accent5 4 9" xfId="4696"/>
    <cellStyle name="20% - Accent5 5" xfId="4697"/>
    <cellStyle name="20% - Accent5 5 2" xfId="4698"/>
    <cellStyle name="20% - Accent5 5 2 2" xfId="4699"/>
    <cellStyle name="20% - Accent5 5 2 2 2" xfId="4700"/>
    <cellStyle name="20% - Accent5 5 2 2 2 2" xfId="4701"/>
    <cellStyle name="20% - Accent5 5 2 2 2 2 2" xfId="4702"/>
    <cellStyle name="20% - Accent5 5 2 2 2 2 2 2" xfId="4703"/>
    <cellStyle name="20% - Accent5 5 2 2 2 2 3" xfId="4704"/>
    <cellStyle name="20% - Accent5 5 2 2 2 3" xfId="4705"/>
    <cellStyle name="20% - Accent5 5 2 2 2 3 2" xfId="4706"/>
    <cellStyle name="20% - Accent5 5 2 2 2 4" xfId="4707"/>
    <cellStyle name="20% - Accent5 5 2 2 2 4 2" xfId="4708"/>
    <cellStyle name="20% - Accent5 5 2 2 2 5" xfId="4709"/>
    <cellStyle name="20% - Accent5 5 2 2 3" xfId="4710"/>
    <cellStyle name="20% - Accent5 5 2 2 3 2" xfId="4711"/>
    <cellStyle name="20% - Accent5 5 2 2 3 2 2" xfId="4712"/>
    <cellStyle name="20% - Accent5 5 2 2 3 3" xfId="4713"/>
    <cellStyle name="20% - Accent5 5 2 2 4" xfId="4714"/>
    <cellStyle name="20% - Accent5 5 2 2 4 2" xfId="4715"/>
    <cellStyle name="20% - Accent5 5 2 2 5" xfId="4716"/>
    <cellStyle name="20% - Accent5 5 2 2 5 2" xfId="4717"/>
    <cellStyle name="20% - Accent5 5 2 2 6" xfId="4718"/>
    <cellStyle name="20% - Accent5 5 2 3" xfId="4719"/>
    <cellStyle name="20% - Accent5 5 2 3 2" xfId="4720"/>
    <cellStyle name="20% - Accent5 5 2 3 2 2" xfId="4721"/>
    <cellStyle name="20% - Accent5 5 2 3 2 2 2" xfId="4722"/>
    <cellStyle name="20% - Accent5 5 2 3 2 3" xfId="4723"/>
    <cellStyle name="20% - Accent5 5 2 3 3" xfId="4724"/>
    <cellStyle name="20% - Accent5 5 2 3 3 2" xfId="4725"/>
    <cellStyle name="20% - Accent5 5 2 3 4" xfId="4726"/>
    <cellStyle name="20% - Accent5 5 2 3 4 2" xfId="4727"/>
    <cellStyle name="20% - Accent5 5 2 3 5" xfId="4728"/>
    <cellStyle name="20% - Accent5 5 2 4" xfId="4729"/>
    <cellStyle name="20% - Accent5 5 2 4 2" xfId="4730"/>
    <cellStyle name="20% - Accent5 5 2 4 2 2" xfId="4731"/>
    <cellStyle name="20% - Accent5 5 2 4 3" xfId="4732"/>
    <cellStyle name="20% - Accent5 5 2 5" xfId="4733"/>
    <cellStyle name="20% - Accent5 5 2 5 2" xfId="4734"/>
    <cellStyle name="20% - Accent5 5 2 6" xfId="4735"/>
    <cellStyle name="20% - Accent5 5 2 6 2" xfId="4736"/>
    <cellStyle name="20% - Accent5 5 2 7" xfId="4737"/>
    <cellStyle name="20% - Accent5 5 3" xfId="4738"/>
    <cellStyle name="20% - Accent5 5 3 2" xfId="4739"/>
    <cellStyle name="20% - Accent5 5 3 2 2" xfId="4740"/>
    <cellStyle name="20% - Accent5 5 3 2 2 2" xfId="4741"/>
    <cellStyle name="20% - Accent5 5 3 2 2 2 2" xfId="4742"/>
    <cellStyle name="20% - Accent5 5 3 2 2 3" xfId="4743"/>
    <cellStyle name="20% - Accent5 5 3 2 3" xfId="4744"/>
    <cellStyle name="20% - Accent5 5 3 2 3 2" xfId="4745"/>
    <cellStyle name="20% - Accent5 5 3 2 4" xfId="4746"/>
    <cellStyle name="20% - Accent5 5 3 2 4 2" xfId="4747"/>
    <cellStyle name="20% - Accent5 5 3 2 5" xfId="4748"/>
    <cellStyle name="20% - Accent5 5 3 3" xfId="4749"/>
    <cellStyle name="20% - Accent5 5 3 3 2" xfId="4750"/>
    <cellStyle name="20% - Accent5 5 3 3 2 2" xfId="4751"/>
    <cellStyle name="20% - Accent5 5 3 3 3" xfId="4752"/>
    <cellStyle name="20% - Accent5 5 3 4" xfId="4753"/>
    <cellStyle name="20% - Accent5 5 3 4 2" xfId="4754"/>
    <cellStyle name="20% - Accent5 5 3 5" xfId="4755"/>
    <cellStyle name="20% - Accent5 5 3 5 2" xfId="4756"/>
    <cellStyle name="20% - Accent5 5 3 6" xfId="4757"/>
    <cellStyle name="20% - Accent5 5 4" xfId="4758"/>
    <cellStyle name="20% - Accent5 5 4 2" xfId="4759"/>
    <cellStyle name="20% - Accent5 5 4 2 2" xfId="4760"/>
    <cellStyle name="20% - Accent5 5 4 2 2 2" xfId="4761"/>
    <cellStyle name="20% - Accent5 5 4 2 3" xfId="4762"/>
    <cellStyle name="20% - Accent5 5 4 3" xfId="4763"/>
    <cellStyle name="20% - Accent5 5 4 3 2" xfId="4764"/>
    <cellStyle name="20% - Accent5 5 4 4" xfId="4765"/>
    <cellStyle name="20% - Accent5 5 4 4 2" xfId="4766"/>
    <cellStyle name="20% - Accent5 5 4 5" xfId="4767"/>
    <cellStyle name="20% - Accent5 5 5" xfId="4768"/>
    <cellStyle name="20% - Accent5 5 5 2" xfId="4769"/>
    <cellStyle name="20% - Accent5 5 5 2 2" xfId="4770"/>
    <cellStyle name="20% - Accent5 5 5 3" xfId="4771"/>
    <cellStyle name="20% - Accent5 5 6" xfId="4772"/>
    <cellStyle name="20% - Accent5 5 6 2" xfId="4773"/>
    <cellStyle name="20% - Accent5 5 7" xfId="4774"/>
    <cellStyle name="20% - Accent5 5 7 2" xfId="4775"/>
    <cellStyle name="20% - Accent5 5 8" xfId="4776"/>
    <cellStyle name="20% - Accent5 6" xfId="4777"/>
    <cellStyle name="20% - Accent5 6 2" xfId="4778"/>
    <cellStyle name="20% - Accent5 6 2 2" xfId="4779"/>
    <cellStyle name="20% - Accent5 6 2 2 2" xfId="4780"/>
    <cellStyle name="20% - Accent5 6 2 2 2 2" xfId="4781"/>
    <cellStyle name="20% - Accent5 6 2 2 2 2 2" xfId="4782"/>
    <cellStyle name="20% - Accent5 6 2 2 2 3" xfId="4783"/>
    <cellStyle name="20% - Accent5 6 2 2 3" xfId="4784"/>
    <cellStyle name="20% - Accent5 6 2 2 3 2" xfId="4785"/>
    <cellStyle name="20% - Accent5 6 2 2 4" xfId="4786"/>
    <cellStyle name="20% - Accent5 6 2 2 4 2" xfId="4787"/>
    <cellStyle name="20% - Accent5 6 2 2 5" xfId="4788"/>
    <cellStyle name="20% - Accent5 6 2 3" xfId="4789"/>
    <cellStyle name="20% - Accent5 6 2 3 2" xfId="4790"/>
    <cellStyle name="20% - Accent5 6 2 3 2 2" xfId="4791"/>
    <cellStyle name="20% - Accent5 6 2 3 3" xfId="4792"/>
    <cellStyle name="20% - Accent5 6 2 4" xfId="4793"/>
    <cellStyle name="20% - Accent5 6 2 4 2" xfId="4794"/>
    <cellStyle name="20% - Accent5 6 2 5" xfId="4795"/>
    <cellStyle name="20% - Accent5 6 2 5 2" xfId="4796"/>
    <cellStyle name="20% - Accent5 6 2 6" xfId="4797"/>
    <cellStyle name="20% - Accent5 6 3" xfId="4798"/>
    <cellStyle name="20% - Accent5 6 3 2" xfId="4799"/>
    <cellStyle name="20% - Accent5 6 3 2 2" xfId="4800"/>
    <cellStyle name="20% - Accent5 6 3 2 2 2" xfId="4801"/>
    <cellStyle name="20% - Accent5 6 3 2 3" xfId="4802"/>
    <cellStyle name="20% - Accent5 6 3 3" xfId="4803"/>
    <cellStyle name="20% - Accent5 6 3 3 2" xfId="4804"/>
    <cellStyle name="20% - Accent5 6 3 4" xfId="4805"/>
    <cellStyle name="20% - Accent5 6 3 4 2" xfId="4806"/>
    <cellStyle name="20% - Accent5 6 3 5" xfId="4807"/>
    <cellStyle name="20% - Accent5 6 4" xfId="4808"/>
    <cellStyle name="20% - Accent5 6 4 2" xfId="4809"/>
    <cellStyle name="20% - Accent5 6 4 2 2" xfId="4810"/>
    <cellStyle name="20% - Accent5 6 4 3" xfId="4811"/>
    <cellStyle name="20% - Accent5 6 5" xfId="4812"/>
    <cellStyle name="20% - Accent5 6 5 2" xfId="4813"/>
    <cellStyle name="20% - Accent5 6 6" xfId="4814"/>
    <cellStyle name="20% - Accent5 6 6 2" xfId="4815"/>
    <cellStyle name="20% - Accent5 6 7" xfId="4816"/>
    <cellStyle name="20% - Accent5 7" xfId="4817"/>
    <cellStyle name="20% - Accent5 7 2" xfId="4818"/>
    <cellStyle name="20% - Accent5 7 2 2" xfId="4819"/>
    <cellStyle name="20% - Accent5 7 2 2 2" xfId="4820"/>
    <cellStyle name="20% - Accent5 7 2 2 2 2" xfId="4821"/>
    <cellStyle name="20% - Accent5 7 2 2 3" xfId="4822"/>
    <cellStyle name="20% - Accent5 7 2 3" xfId="4823"/>
    <cellStyle name="20% - Accent5 7 2 3 2" xfId="4824"/>
    <cellStyle name="20% - Accent5 7 2 4" xfId="4825"/>
    <cellStyle name="20% - Accent5 7 2 4 2" xfId="4826"/>
    <cellStyle name="20% - Accent5 7 2 5" xfId="4827"/>
    <cellStyle name="20% - Accent5 7 3" xfId="4828"/>
    <cellStyle name="20% - Accent5 7 3 2" xfId="4829"/>
    <cellStyle name="20% - Accent5 7 3 2 2" xfId="4830"/>
    <cellStyle name="20% - Accent5 7 3 3" xfId="4831"/>
    <cellStyle name="20% - Accent5 7 4" xfId="4832"/>
    <cellStyle name="20% - Accent5 7 4 2" xfId="4833"/>
    <cellStyle name="20% - Accent5 7 5" xfId="4834"/>
    <cellStyle name="20% - Accent5 7 5 2" xfId="4835"/>
    <cellStyle name="20% - Accent5 7 6" xfId="4836"/>
    <cellStyle name="20% - Accent5 8" xfId="4837"/>
    <cellStyle name="20% - Accent5 8 2" xfId="4838"/>
    <cellStyle name="20% - Accent5 8 2 2" xfId="4839"/>
    <cellStyle name="20% - Accent5 8 2 2 2" xfId="4840"/>
    <cellStyle name="20% - Accent5 8 2 3" xfId="4841"/>
    <cellStyle name="20% - Accent5 8 3" xfId="4842"/>
    <cellStyle name="20% - Accent5 8 3 2" xfId="4843"/>
    <cellStyle name="20% - Accent5 8 4" xfId="4844"/>
    <cellStyle name="20% - Accent5 8 4 2" xfId="4845"/>
    <cellStyle name="20% - Accent5 8 5" xfId="4846"/>
    <cellStyle name="20% - Accent5 9" xfId="4847"/>
    <cellStyle name="20% - Accent5 9 2" xfId="4848"/>
    <cellStyle name="20% - Accent5 9 2 2" xfId="4849"/>
    <cellStyle name="20% - Accent5 9 3" xfId="4850"/>
    <cellStyle name="20% - Accent6 10" xfId="4851"/>
    <cellStyle name="20% - Accent6 10 2" xfId="4852"/>
    <cellStyle name="20% - Accent6 11" xfId="4853"/>
    <cellStyle name="20% - Accent6 11 2" xfId="4854"/>
    <cellStyle name="20% - Accent6 12" xfId="4855"/>
    <cellStyle name="20% - Accent6 2" xfId="4856"/>
    <cellStyle name="20% - Accent6 2 10" xfId="4857"/>
    <cellStyle name="20% - Accent6 2 2" xfId="4858"/>
    <cellStyle name="20% - Accent6 2 2 2" xfId="4859"/>
    <cellStyle name="20% - Accent6 2 2 2 2" xfId="4860"/>
    <cellStyle name="20% - Accent6 2 2 2 2 2" xfId="4861"/>
    <cellStyle name="20% - Accent6 2 2 2 2 2 2" xfId="4862"/>
    <cellStyle name="20% - Accent6 2 2 2 2 2 2 2" xfId="4863"/>
    <cellStyle name="20% - Accent6 2 2 2 2 2 2 2 2" xfId="4864"/>
    <cellStyle name="20% - Accent6 2 2 2 2 2 2 2 2 2" xfId="4865"/>
    <cellStyle name="20% - Accent6 2 2 2 2 2 2 2 3" xfId="4866"/>
    <cellStyle name="20% - Accent6 2 2 2 2 2 2 3" xfId="4867"/>
    <cellStyle name="20% - Accent6 2 2 2 2 2 2 3 2" xfId="4868"/>
    <cellStyle name="20% - Accent6 2 2 2 2 2 2 4" xfId="4869"/>
    <cellStyle name="20% - Accent6 2 2 2 2 2 2 4 2" xfId="4870"/>
    <cellStyle name="20% - Accent6 2 2 2 2 2 2 5" xfId="4871"/>
    <cellStyle name="20% - Accent6 2 2 2 2 2 3" xfId="4872"/>
    <cellStyle name="20% - Accent6 2 2 2 2 2 3 2" xfId="4873"/>
    <cellStyle name="20% - Accent6 2 2 2 2 2 3 2 2" xfId="4874"/>
    <cellStyle name="20% - Accent6 2 2 2 2 2 3 3" xfId="4875"/>
    <cellStyle name="20% - Accent6 2 2 2 2 2 4" xfId="4876"/>
    <cellStyle name="20% - Accent6 2 2 2 2 2 4 2" xfId="4877"/>
    <cellStyle name="20% - Accent6 2 2 2 2 2 5" xfId="4878"/>
    <cellStyle name="20% - Accent6 2 2 2 2 2 5 2" xfId="4879"/>
    <cellStyle name="20% - Accent6 2 2 2 2 2 6" xfId="4880"/>
    <cellStyle name="20% - Accent6 2 2 2 2 3" xfId="4881"/>
    <cellStyle name="20% - Accent6 2 2 2 2 3 2" xfId="4882"/>
    <cellStyle name="20% - Accent6 2 2 2 2 3 2 2" xfId="4883"/>
    <cellStyle name="20% - Accent6 2 2 2 2 3 2 2 2" xfId="4884"/>
    <cellStyle name="20% - Accent6 2 2 2 2 3 2 3" xfId="4885"/>
    <cellStyle name="20% - Accent6 2 2 2 2 3 3" xfId="4886"/>
    <cellStyle name="20% - Accent6 2 2 2 2 3 3 2" xfId="4887"/>
    <cellStyle name="20% - Accent6 2 2 2 2 3 4" xfId="4888"/>
    <cellStyle name="20% - Accent6 2 2 2 2 3 4 2" xfId="4889"/>
    <cellStyle name="20% - Accent6 2 2 2 2 3 5" xfId="4890"/>
    <cellStyle name="20% - Accent6 2 2 2 2 4" xfId="4891"/>
    <cellStyle name="20% - Accent6 2 2 2 2 4 2" xfId="4892"/>
    <cellStyle name="20% - Accent6 2 2 2 2 4 2 2" xfId="4893"/>
    <cellStyle name="20% - Accent6 2 2 2 2 4 3" xfId="4894"/>
    <cellStyle name="20% - Accent6 2 2 2 2 5" xfId="4895"/>
    <cellStyle name="20% - Accent6 2 2 2 2 5 2" xfId="4896"/>
    <cellStyle name="20% - Accent6 2 2 2 2 6" xfId="4897"/>
    <cellStyle name="20% - Accent6 2 2 2 2 6 2" xfId="4898"/>
    <cellStyle name="20% - Accent6 2 2 2 2 7" xfId="4899"/>
    <cellStyle name="20% - Accent6 2 2 2 3" xfId="4900"/>
    <cellStyle name="20% - Accent6 2 2 2 3 2" xfId="4901"/>
    <cellStyle name="20% - Accent6 2 2 2 3 2 2" xfId="4902"/>
    <cellStyle name="20% - Accent6 2 2 2 3 2 2 2" xfId="4903"/>
    <cellStyle name="20% - Accent6 2 2 2 3 2 2 2 2" xfId="4904"/>
    <cellStyle name="20% - Accent6 2 2 2 3 2 2 3" xfId="4905"/>
    <cellStyle name="20% - Accent6 2 2 2 3 2 3" xfId="4906"/>
    <cellStyle name="20% - Accent6 2 2 2 3 2 3 2" xfId="4907"/>
    <cellStyle name="20% - Accent6 2 2 2 3 2 4" xfId="4908"/>
    <cellStyle name="20% - Accent6 2 2 2 3 2 4 2" xfId="4909"/>
    <cellStyle name="20% - Accent6 2 2 2 3 2 5" xfId="4910"/>
    <cellStyle name="20% - Accent6 2 2 2 3 3" xfId="4911"/>
    <cellStyle name="20% - Accent6 2 2 2 3 3 2" xfId="4912"/>
    <cellStyle name="20% - Accent6 2 2 2 3 3 2 2" xfId="4913"/>
    <cellStyle name="20% - Accent6 2 2 2 3 3 3" xfId="4914"/>
    <cellStyle name="20% - Accent6 2 2 2 3 4" xfId="4915"/>
    <cellStyle name="20% - Accent6 2 2 2 3 4 2" xfId="4916"/>
    <cellStyle name="20% - Accent6 2 2 2 3 5" xfId="4917"/>
    <cellStyle name="20% - Accent6 2 2 2 3 5 2" xfId="4918"/>
    <cellStyle name="20% - Accent6 2 2 2 3 6" xfId="4919"/>
    <cellStyle name="20% - Accent6 2 2 2 4" xfId="4920"/>
    <cellStyle name="20% - Accent6 2 2 2 4 2" xfId="4921"/>
    <cellStyle name="20% - Accent6 2 2 2 4 2 2" xfId="4922"/>
    <cellStyle name="20% - Accent6 2 2 2 4 2 2 2" xfId="4923"/>
    <cellStyle name="20% - Accent6 2 2 2 4 2 3" xfId="4924"/>
    <cellStyle name="20% - Accent6 2 2 2 4 3" xfId="4925"/>
    <cellStyle name="20% - Accent6 2 2 2 4 3 2" xfId="4926"/>
    <cellStyle name="20% - Accent6 2 2 2 4 4" xfId="4927"/>
    <cellStyle name="20% - Accent6 2 2 2 4 4 2" xfId="4928"/>
    <cellStyle name="20% - Accent6 2 2 2 4 5" xfId="4929"/>
    <cellStyle name="20% - Accent6 2 2 2 5" xfId="4930"/>
    <cellStyle name="20% - Accent6 2 2 2 5 2" xfId="4931"/>
    <cellStyle name="20% - Accent6 2 2 2 5 2 2" xfId="4932"/>
    <cellStyle name="20% - Accent6 2 2 2 5 3" xfId="4933"/>
    <cellStyle name="20% - Accent6 2 2 2 6" xfId="4934"/>
    <cellStyle name="20% - Accent6 2 2 2 6 2" xfId="4935"/>
    <cellStyle name="20% - Accent6 2 2 2 7" xfId="4936"/>
    <cellStyle name="20% - Accent6 2 2 2 7 2" xfId="4937"/>
    <cellStyle name="20% - Accent6 2 2 2 8" xfId="4938"/>
    <cellStyle name="20% - Accent6 2 2 3" xfId="4939"/>
    <cellStyle name="20% - Accent6 2 2 3 2" xfId="4940"/>
    <cellStyle name="20% - Accent6 2 2 3 2 2" xfId="4941"/>
    <cellStyle name="20% - Accent6 2 2 3 2 2 2" xfId="4942"/>
    <cellStyle name="20% - Accent6 2 2 3 2 2 2 2" xfId="4943"/>
    <cellStyle name="20% - Accent6 2 2 3 2 2 2 2 2" xfId="4944"/>
    <cellStyle name="20% - Accent6 2 2 3 2 2 2 3" xfId="4945"/>
    <cellStyle name="20% - Accent6 2 2 3 2 2 3" xfId="4946"/>
    <cellStyle name="20% - Accent6 2 2 3 2 2 3 2" xfId="4947"/>
    <cellStyle name="20% - Accent6 2 2 3 2 2 4" xfId="4948"/>
    <cellStyle name="20% - Accent6 2 2 3 2 2 4 2" xfId="4949"/>
    <cellStyle name="20% - Accent6 2 2 3 2 2 5" xfId="4950"/>
    <cellStyle name="20% - Accent6 2 2 3 2 3" xfId="4951"/>
    <cellStyle name="20% - Accent6 2 2 3 2 3 2" xfId="4952"/>
    <cellStyle name="20% - Accent6 2 2 3 2 3 2 2" xfId="4953"/>
    <cellStyle name="20% - Accent6 2 2 3 2 3 3" xfId="4954"/>
    <cellStyle name="20% - Accent6 2 2 3 2 4" xfId="4955"/>
    <cellStyle name="20% - Accent6 2 2 3 2 4 2" xfId="4956"/>
    <cellStyle name="20% - Accent6 2 2 3 2 5" xfId="4957"/>
    <cellStyle name="20% - Accent6 2 2 3 2 5 2" xfId="4958"/>
    <cellStyle name="20% - Accent6 2 2 3 2 6" xfId="4959"/>
    <cellStyle name="20% - Accent6 2 2 3 3" xfId="4960"/>
    <cellStyle name="20% - Accent6 2 2 3 3 2" xfId="4961"/>
    <cellStyle name="20% - Accent6 2 2 3 3 2 2" xfId="4962"/>
    <cellStyle name="20% - Accent6 2 2 3 3 2 2 2" xfId="4963"/>
    <cellStyle name="20% - Accent6 2 2 3 3 2 3" xfId="4964"/>
    <cellStyle name="20% - Accent6 2 2 3 3 3" xfId="4965"/>
    <cellStyle name="20% - Accent6 2 2 3 3 3 2" xfId="4966"/>
    <cellStyle name="20% - Accent6 2 2 3 3 4" xfId="4967"/>
    <cellStyle name="20% - Accent6 2 2 3 3 4 2" xfId="4968"/>
    <cellStyle name="20% - Accent6 2 2 3 3 5" xfId="4969"/>
    <cellStyle name="20% - Accent6 2 2 3 4" xfId="4970"/>
    <cellStyle name="20% - Accent6 2 2 3 4 2" xfId="4971"/>
    <cellStyle name="20% - Accent6 2 2 3 4 2 2" xfId="4972"/>
    <cellStyle name="20% - Accent6 2 2 3 4 3" xfId="4973"/>
    <cellStyle name="20% - Accent6 2 2 3 5" xfId="4974"/>
    <cellStyle name="20% - Accent6 2 2 3 5 2" xfId="4975"/>
    <cellStyle name="20% - Accent6 2 2 3 6" xfId="4976"/>
    <cellStyle name="20% - Accent6 2 2 3 6 2" xfId="4977"/>
    <cellStyle name="20% - Accent6 2 2 3 7" xfId="4978"/>
    <cellStyle name="20% - Accent6 2 2 4" xfId="4979"/>
    <cellStyle name="20% - Accent6 2 2 4 2" xfId="4980"/>
    <cellStyle name="20% - Accent6 2 2 4 2 2" xfId="4981"/>
    <cellStyle name="20% - Accent6 2 2 4 2 2 2" xfId="4982"/>
    <cellStyle name="20% - Accent6 2 2 4 2 2 2 2" xfId="4983"/>
    <cellStyle name="20% - Accent6 2 2 4 2 2 3" xfId="4984"/>
    <cellStyle name="20% - Accent6 2 2 4 2 3" xfId="4985"/>
    <cellStyle name="20% - Accent6 2 2 4 2 3 2" xfId="4986"/>
    <cellStyle name="20% - Accent6 2 2 4 2 4" xfId="4987"/>
    <cellStyle name="20% - Accent6 2 2 4 2 4 2" xfId="4988"/>
    <cellStyle name="20% - Accent6 2 2 4 2 5" xfId="4989"/>
    <cellStyle name="20% - Accent6 2 2 4 3" xfId="4990"/>
    <cellStyle name="20% - Accent6 2 2 4 3 2" xfId="4991"/>
    <cellStyle name="20% - Accent6 2 2 4 3 2 2" xfId="4992"/>
    <cellStyle name="20% - Accent6 2 2 4 3 3" xfId="4993"/>
    <cellStyle name="20% - Accent6 2 2 4 4" xfId="4994"/>
    <cellStyle name="20% - Accent6 2 2 4 4 2" xfId="4995"/>
    <cellStyle name="20% - Accent6 2 2 4 5" xfId="4996"/>
    <cellStyle name="20% - Accent6 2 2 4 5 2" xfId="4997"/>
    <cellStyle name="20% - Accent6 2 2 4 6" xfId="4998"/>
    <cellStyle name="20% - Accent6 2 2 5" xfId="4999"/>
    <cellStyle name="20% - Accent6 2 2 5 2" xfId="5000"/>
    <cellStyle name="20% - Accent6 2 2 5 2 2" xfId="5001"/>
    <cellStyle name="20% - Accent6 2 2 5 2 2 2" xfId="5002"/>
    <cellStyle name="20% - Accent6 2 2 5 2 3" xfId="5003"/>
    <cellStyle name="20% - Accent6 2 2 5 3" xfId="5004"/>
    <cellStyle name="20% - Accent6 2 2 5 3 2" xfId="5005"/>
    <cellStyle name="20% - Accent6 2 2 5 4" xfId="5006"/>
    <cellStyle name="20% - Accent6 2 2 5 4 2" xfId="5007"/>
    <cellStyle name="20% - Accent6 2 2 5 5" xfId="5008"/>
    <cellStyle name="20% - Accent6 2 2 6" xfId="5009"/>
    <cellStyle name="20% - Accent6 2 2 6 2" xfId="5010"/>
    <cellStyle name="20% - Accent6 2 2 6 2 2" xfId="5011"/>
    <cellStyle name="20% - Accent6 2 2 6 3" xfId="5012"/>
    <cellStyle name="20% - Accent6 2 2 7" xfId="5013"/>
    <cellStyle name="20% - Accent6 2 2 7 2" xfId="5014"/>
    <cellStyle name="20% - Accent6 2 2 8" xfId="5015"/>
    <cellStyle name="20% - Accent6 2 2 8 2" xfId="5016"/>
    <cellStyle name="20% - Accent6 2 2 9" xfId="5017"/>
    <cellStyle name="20% - Accent6 2 3" xfId="5018"/>
    <cellStyle name="20% - Accent6 2 3 2" xfId="5019"/>
    <cellStyle name="20% - Accent6 2 3 2 2" xfId="5020"/>
    <cellStyle name="20% - Accent6 2 3 2 2 2" xfId="5021"/>
    <cellStyle name="20% - Accent6 2 3 2 2 2 2" xfId="5022"/>
    <cellStyle name="20% - Accent6 2 3 2 2 2 2 2" xfId="5023"/>
    <cellStyle name="20% - Accent6 2 3 2 2 2 2 2 2" xfId="5024"/>
    <cellStyle name="20% - Accent6 2 3 2 2 2 2 3" xfId="5025"/>
    <cellStyle name="20% - Accent6 2 3 2 2 2 3" xfId="5026"/>
    <cellStyle name="20% - Accent6 2 3 2 2 2 3 2" xfId="5027"/>
    <cellStyle name="20% - Accent6 2 3 2 2 2 4" xfId="5028"/>
    <cellStyle name="20% - Accent6 2 3 2 2 2 4 2" xfId="5029"/>
    <cellStyle name="20% - Accent6 2 3 2 2 2 5" xfId="5030"/>
    <cellStyle name="20% - Accent6 2 3 2 2 3" xfId="5031"/>
    <cellStyle name="20% - Accent6 2 3 2 2 3 2" xfId="5032"/>
    <cellStyle name="20% - Accent6 2 3 2 2 3 2 2" xfId="5033"/>
    <cellStyle name="20% - Accent6 2 3 2 2 3 3" xfId="5034"/>
    <cellStyle name="20% - Accent6 2 3 2 2 4" xfId="5035"/>
    <cellStyle name="20% - Accent6 2 3 2 2 4 2" xfId="5036"/>
    <cellStyle name="20% - Accent6 2 3 2 2 5" xfId="5037"/>
    <cellStyle name="20% - Accent6 2 3 2 2 5 2" xfId="5038"/>
    <cellStyle name="20% - Accent6 2 3 2 2 6" xfId="5039"/>
    <cellStyle name="20% - Accent6 2 3 2 3" xfId="5040"/>
    <cellStyle name="20% - Accent6 2 3 2 3 2" xfId="5041"/>
    <cellStyle name="20% - Accent6 2 3 2 3 2 2" xfId="5042"/>
    <cellStyle name="20% - Accent6 2 3 2 3 2 2 2" xfId="5043"/>
    <cellStyle name="20% - Accent6 2 3 2 3 2 3" xfId="5044"/>
    <cellStyle name="20% - Accent6 2 3 2 3 3" xfId="5045"/>
    <cellStyle name="20% - Accent6 2 3 2 3 3 2" xfId="5046"/>
    <cellStyle name="20% - Accent6 2 3 2 3 4" xfId="5047"/>
    <cellStyle name="20% - Accent6 2 3 2 3 4 2" xfId="5048"/>
    <cellStyle name="20% - Accent6 2 3 2 3 5" xfId="5049"/>
    <cellStyle name="20% - Accent6 2 3 2 4" xfId="5050"/>
    <cellStyle name="20% - Accent6 2 3 2 4 2" xfId="5051"/>
    <cellStyle name="20% - Accent6 2 3 2 4 2 2" xfId="5052"/>
    <cellStyle name="20% - Accent6 2 3 2 4 3" xfId="5053"/>
    <cellStyle name="20% - Accent6 2 3 2 5" xfId="5054"/>
    <cellStyle name="20% - Accent6 2 3 2 5 2" xfId="5055"/>
    <cellStyle name="20% - Accent6 2 3 2 6" xfId="5056"/>
    <cellStyle name="20% - Accent6 2 3 2 6 2" xfId="5057"/>
    <cellStyle name="20% - Accent6 2 3 2 7" xfId="5058"/>
    <cellStyle name="20% - Accent6 2 3 3" xfId="5059"/>
    <cellStyle name="20% - Accent6 2 3 3 2" xfId="5060"/>
    <cellStyle name="20% - Accent6 2 3 3 2 2" xfId="5061"/>
    <cellStyle name="20% - Accent6 2 3 3 2 2 2" xfId="5062"/>
    <cellStyle name="20% - Accent6 2 3 3 2 2 2 2" xfId="5063"/>
    <cellStyle name="20% - Accent6 2 3 3 2 2 3" xfId="5064"/>
    <cellStyle name="20% - Accent6 2 3 3 2 3" xfId="5065"/>
    <cellStyle name="20% - Accent6 2 3 3 2 3 2" xfId="5066"/>
    <cellStyle name="20% - Accent6 2 3 3 2 4" xfId="5067"/>
    <cellStyle name="20% - Accent6 2 3 3 2 4 2" xfId="5068"/>
    <cellStyle name="20% - Accent6 2 3 3 2 5" xfId="5069"/>
    <cellStyle name="20% - Accent6 2 3 3 3" xfId="5070"/>
    <cellStyle name="20% - Accent6 2 3 3 3 2" xfId="5071"/>
    <cellStyle name="20% - Accent6 2 3 3 3 2 2" xfId="5072"/>
    <cellStyle name="20% - Accent6 2 3 3 3 3" xfId="5073"/>
    <cellStyle name="20% - Accent6 2 3 3 4" xfId="5074"/>
    <cellStyle name="20% - Accent6 2 3 3 4 2" xfId="5075"/>
    <cellStyle name="20% - Accent6 2 3 3 5" xfId="5076"/>
    <cellStyle name="20% - Accent6 2 3 3 5 2" xfId="5077"/>
    <cellStyle name="20% - Accent6 2 3 3 6" xfId="5078"/>
    <cellStyle name="20% - Accent6 2 3 4" xfId="5079"/>
    <cellStyle name="20% - Accent6 2 3 4 2" xfId="5080"/>
    <cellStyle name="20% - Accent6 2 3 4 2 2" xfId="5081"/>
    <cellStyle name="20% - Accent6 2 3 4 2 2 2" xfId="5082"/>
    <cellStyle name="20% - Accent6 2 3 4 2 3" xfId="5083"/>
    <cellStyle name="20% - Accent6 2 3 4 3" xfId="5084"/>
    <cellStyle name="20% - Accent6 2 3 4 3 2" xfId="5085"/>
    <cellStyle name="20% - Accent6 2 3 4 4" xfId="5086"/>
    <cellStyle name="20% - Accent6 2 3 4 4 2" xfId="5087"/>
    <cellStyle name="20% - Accent6 2 3 4 5" xfId="5088"/>
    <cellStyle name="20% - Accent6 2 3 5" xfId="5089"/>
    <cellStyle name="20% - Accent6 2 3 5 2" xfId="5090"/>
    <cellStyle name="20% - Accent6 2 3 5 2 2" xfId="5091"/>
    <cellStyle name="20% - Accent6 2 3 5 3" xfId="5092"/>
    <cellStyle name="20% - Accent6 2 3 6" xfId="5093"/>
    <cellStyle name="20% - Accent6 2 3 6 2" xfId="5094"/>
    <cellStyle name="20% - Accent6 2 3 7" xfId="5095"/>
    <cellStyle name="20% - Accent6 2 3 7 2" xfId="5096"/>
    <cellStyle name="20% - Accent6 2 3 8" xfId="5097"/>
    <cellStyle name="20% - Accent6 2 4" xfId="5098"/>
    <cellStyle name="20% - Accent6 2 4 2" xfId="5099"/>
    <cellStyle name="20% - Accent6 2 4 2 2" xfId="5100"/>
    <cellStyle name="20% - Accent6 2 4 2 2 2" xfId="5101"/>
    <cellStyle name="20% - Accent6 2 4 2 2 2 2" xfId="5102"/>
    <cellStyle name="20% - Accent6 2 4 2 2 2 2 2" xfId="5103"/>
    <cellStyle name="20% - Accent6 2 4 2 2 2 3" xfId="5104"/>
    <cellStyle name="20% - Accent6 2 4 2 2 3" xfId="5105"/>
    <cellStyle name="20% - Accent6 2 4 2 2 3 2" xfId="5106"/>
    <cellStyle name="20% - Accent6 2 4 2 2 4" xfId="5107"/>
    <cellStyle name="20% - Accent6 2 4 2 2 4 2" xfId="5108"/>
    <cellStyle name="20% - Accent6 2 4 2 2 5" xfId="5109"/>
    <cellStyle name="20% - Accent6 2 4 2 3" xfId="5110"/>
    <cellStyle name="20% - Accent6 2 4 2 3 2" xfId="5111"/>
    <cellStyle name="20% - Accent6 2 4 2 3 2 2" xfId="5112"/>
    <cellStyle name="20% - Accent6 2 4 2 3 3" xfId="5113"/>
    <cellStyle name="20% - Accent6 2 4 2 4" xfId="5114"/>
    <cellStyle name="20% - Accent6 2 4 2 4 2" xfId="5115"/>
    <cellStyle name="20% - Accent6 2 4 2 5" xfId="5116"/>
    <cellStyle name="20% - Accent6 2 4 2 5 2" xfId="5117"/>
    <cellStyle name="20% - Accent6 2 4 2 6" xfId="5118"/>
    <cellStyle name="20% - Accent6 2 4 3" xfId="5119"/>
    <cellStyle name="20% - Accent6 2 4 3 2" xfId="5120"/>
    <cellStyle name="20% - Accent6 2 4 3 2 2" xfId="5121"/>
    <cellStyle name="20% - Accent6 2 4 3 2 2 2" xfId="5122"/>
    <cellStyle name="20% - Accent6 2 4 3 2 3" xfId="5123"/>
    <cellStyle name="20% - Accent6 2 4 3 3" xfId="5124"/>
    <cellStyle name="20% - Accent6 2 4 3 3 2" xfId="5125"/>
    <cellStyle name="20% - Accent6 2 4 3 4" xfId="5126"/>
    <cellStyle name="20% - Accent6 2 4 3 4 2" xfId="5127"/>
    <cellStyle name="20% - Accent6 2 4 3 5" xfId="5128"/>
    <cellStyle name="20% - Accent6 2 4 4" xfId="5129"/>
    <cellStyle name="20% - Accent6 2 4 4 2" xfId="5130"/>
    <cellStyle name="20% - Accent6 2 4 4 2 2" xfId="5131"/>
    <cellStyle name="20% - Accent6 2 4 4 3" xfId="5132"/>
    <cellStyle name="20% - Accent6 2 4 5" xfId="5133"/>
    <cellStyle name="20% - Accent6 2 4 5 2" xfId="5134"/>
    <cellStyle name="20% - Accent6 2 4 6" xfId="5135"/>
    <cellStyle name="20% - Accent6 2 4 6 2" xfId="5136"/>
    <cellStyle name="20% - Accent6 2 4 7" xfId="5137"/>
    <cellStyle name="20% - Accent6 2 5" xfId="5138"/>
    <cellStyle name="20% - Accent6 2 5 2" xfId="5139"/>
    <cellStyle name="20% - Accent6 2 5 2 2" xfId="5140"/>
    <cellStyle name="20% - Accent6 2 5 2 2 2" xfId="5141"/>
    <cellStyle name="20% - Accent6 2 5 2 2 2 2" xfId="5142"/>
    <cellStyle name="20% - Accent6 2 5 2 2 3" xfId="5143"/>
    <cellStyle name="20% - Accent6 2 5 2 3" xfId="5144"/>
    <cellStyle name="20% - Accent6 2 5 2 3 2" xfId="5145"/>
    <cellStyle name="20% - Accent6 2 5 2 4" xfId="5146"/>
    <cellStyle name="20% - Accent6 2 5 2 4 2" xfId="5147"/>
    <cellStyle name="20% - Accent6 2 5 2 5" xfId="5148"/>
    <cellStyle name="20% - Accent6 2 5 3" xfId="5149"/>
    <cellStyle name="20% - Accent6 2 5 3 2" xfId="5150"/>
    <cellStyle name="20% - Accent6 2 5 3 2 2" xfId="5151"/>
    <cellStyle name="20% - Accent6 2 5 3 3" xfId="5152"/>
    <cellStyle name="20% - Accent6 2 5 4" xfId="5153"/>
    <cellStyle name="20% - Accent6 2 5 4 2" xfId="5154"/>
    <cellStyle name="20% - Accent6 2 5 5" xfId="5155"/>
    <cellStyle name="20% - Accent6 2 5 5 2" xfId="5156"/>
    <cellStyle name="20% - Accent6 2 5 6" xfId="5157"/>
    <cellStyle name="20% - Accent6 2 6" xfId="5158"/>
    <cellStyle name="20% - Accent6 2 6 2" xfId="5159"/>
    <cellStyle name="20% - Accent6 2 6 2 2" xfId="5160"/>
    <cellStyle name="20% - Accent6 2 6 2 2 2" xfId="5161"/>
    <cellStyle name="20% - Accent6 2 6 2 3" xfId="5162"/>
    <cellStyle name="20% - Accent6 2 6 3" xfId="5163"/>
    <cellStyle name="20% - Accent6 2 6 3 2" xfId="5164"/>
    <cellStyle name="20% - Accent6 2 6 4" xfId="5165"/>
    <cellStyle name="20% - Accent6 2 6 4 2" xfId="5166"/>
    <cellStyle name="20% - Accent6 2 6 5" xfId="5167"/>
    <cellStyle name="20% - Accent6 2 7" xfId="5168"/>
    <cellStyle name="20% - Accent6 2 7 2" xfId="5169"/>
    <cellStyle name="20% - Accent6 2 7 2 2" xfId="5170"/>
    <cellStyle name="20% - Accent6 2 7 3" xfId="5171"/>
    <cellStyle name="20% - Accent6 2 8" xfId="5172"/>
    <cellStyle name="20% - Accent6 2 8 2" xfId="5173"/>
    <cellStyle name="20% - Accent6 2 9" xfId="5174"/>
    <cellStyle name="20% - Accent6 2 9 2" xfId="5175"/>
    <cellStyle name="20% - Accent6 3" xfId="5176"/>
    <cellStyle name="20% - Accent6 3 10" xfId="5177"/>
    <cellStyle name="20% - Accent6 3 2" xfId="5178"/>
    <cellStyle name="20% - Accent6 3 2 2" xfId="5179"/>
    <cellStyle name="20% - Accent6 3 2 2 2" xfId="5180"/>
    <cellStyle name="20% - Accent6 3 2 2 2 2" xfId="5181"/>
    <cellStyle name="20% - Accent6 3 2 2 2 2 2" xfId="5182"/>
    <cellStyle name="20% - Accent6 3 2 2 2 2 2 2" xfId="5183"/>
    <cellStyle name="20% - Accent6 3 2 2 2 2 2 2 2" xfId="5184"/>
    <cellStyle name="20% - Accent6 3 2 2 2 2 2 2 2 2" xfId="5185"/>
    <cellStyle name="20% - Accent6 3 2 2 2 2 2 2 3" xfId="5186"/>
    <cellStyle name="20% - Accent6 3 2 2 2 2 2 3" xfId="5187"/>
    <cellStyle name="20% - Accent6 3 2 2 2 2 2 3 2" xfId="5188"/>
    <cellStyle name="20% - Accent6 3 2 2 2 2 2 4" xfId="5189"/>
    <cellStyle name="20% - Accent6 3 2 2 2 2 2 4 2" xfId="5190"/>
    <cellStyle name="20% - Accent6 3 2 2 2 2 2 5" xfId="5191"/>
    <cellStyle name="20% - Accent6 3 2 2 2 2 3" xfId="5192"/>
    <cellStyle name="20% - Accent6 3 2 2 2 2 3 2" xfId="5193"/>
    <cellStyle name="20% - Accent6 3 2 2 2 2 3 2 2" xfId="5194"/>
    <cellStyle name="20% - Accent6 3 2 2 2 2 3 3" xfId="5195"/>
    <cellStyle name="20% - Accent6 3 2 2 2 2 4" xfId="5196"/>
    <cellStyle name="20% - Accent6 3 2 2 2 2 4 2" xfId="5197"/>
    <cellStyle name="20% - Accent6 3 2 2 2 2 5" xfId="5198"/>
    <cellStyle name="20% - Accent6 3 2 2 2 2 5 2" xfId="5199"/>
    <cellStyle name="20% - Accent6 3 2 2 2 2 6" xfId="5200"/>
    <cellStyle name="20% - Accent6 3 2 2 2 3" xfId="5201"/>
    <cellStyle name="20% - Accent6 3 2 2 2 3 2" xfId="5202"/>
    <cellStyle name="20% - Accent6 3 2 2 2 3 2 2" xfId="5203"/>
    <cellStyle name="20% - Accent6 3 2 2 2 3 2 2 2" xfId="5204"/>
    <cellStyle name="20% - Accent6 3 2 2 2 3 2 3" xfId="5205"/>
    <cellStyle name="20% - Accent6 3 2 2 2 3 3" xfId="5206"/>
    <cellStyle name="20% - Accent6 3 2 2 2 3 3 2" xfId="5207"/>
    <cellStyle name="20% - Accent6 3 2 2 2 3 4" xfId="5208"/>
    <cellStyle name="20% - Accent6 3 2 2 2 3 4 2" xfId="5209"/>
    <cellStyle name="20% - Accent6 3 2 2 2 3 5" xfId="5210"/>
    <cellStyle name="20% - Accent6 3 2 2 2 4" xfId="5211"/>
    <cellStyle name="20% - Accent6 3 2 2 2 4 2" xfId="5212"/>
    <cellStyle name="20% - Accent6 3 2 2 2 4 2 2" xfId="5213"/>
    <cellStyle name="20% - Accent6 3 2 2 2 4 3" xfId="5214"/>
    <cellStyle name="20% - Accent6 3 2 2 2 5" xfId="5215"/>
    <cellStyle name="20% - Accent6 3 2 2 2 5 2" xfId="5216"/>
    <cellStyle name="20% - Accent6 3 2 2 2 6" xfId="5217"/>
    <cellStyle name="20% - Accent6 3 2 2 2 6 2" xfId="5218"/>
    <cellStyle name="20% - Accent6 3 2 2 2 7" xfId="5219"/>
    <cellStyle name="20% - Accent6 3 2 2 3" xfId="5220"/>
    <cellStyle name="20% - Accent6 3 2 2 3 2" xfId="5221"/>
    <cellStyle name="20% - Accent6 3 2 2 3 2 2" xfId="5222"/>
    <cellStyle name="20% - Accent6 3 2 2 3 2 2 2" xfId="5223"/>
    <cellStyle name="20% - Accent6 3 2 2 3 2 2 2 2" xfId="5224"/>
    <cellStyle name="20% - Accent6 3 2 2 3 2 2 3" xfId="5225"/>
    <cellStyle name="20% - Accent6 3 2 2 3 2 3" xfId="5226"/>
    <cellStyle name="20% - Accent6 3 2 2 3 2 3 2" xfId="5227"/>
    <cellStyle name="20% - Accent6 3 2 2 3 2 4" xfId="5228"/>
    <cellStyle name="20% - Accent6 3 2 2 3 2 4 2" xfId="5229"/>
    <cellStyle name="20% - Accent6 3 2 2 3 2 5" xfId="5230"/>
    <cellStyle name="20% - Accent6 3 2 2 3 3" xfId="5231"/>
    <cellStyle name="20% - Accent6 3 2 2 3 3 2" xfId="5232"/>
    <cellStyle name="20% - Accent6 3 2 2 3 3 2 2" xfId="5233"/>
    <cellStyle name="20% - Accent6 3 2 2 3 3 3" xfId="5234"/>
    <cellStyle name="20% - Accent6 3 2 2 3 4" xfId="5235"/>
    <cellStyle name="20% - Accent6 3 2 2 3 4 2" xfId="5236"/>
    <cellStyle name="20% - Accent6 3 2 2 3 5" xfId="5237"/>
    <cellStyle name="20% - Accent6 3 2 2 3 5 2" xfId="5238"/>
    <cellStyle name="20% - Accent6 3 2 2 3 6" xfId="5239"/>
    <cellStyle name="20% - Accent6 3 2 2 4" xfId="5240"/>
    <cellStyle name="20% - Accent6 3 2 2 4 2" xfId="5241"/>
    <cellStyle name="20% - Accent6 3 2 2 4 2 2" xfId="5242"/>
    <cellStyle name="20% - Accent6 3 2 2 4 2 2 2" xfId="5243"/>
    <cellStyle name="20% - Accent6 3 2 2 4 2 3" xfId="5244"/>
    <cellStyle name="20% - Accent6 3 2 2 4 3" xfId="5245"/>
    <cellStyle name="20% - Accent6 3 2 2 4 3 2" xfId="5246"/>
    <cellStyle name="20% - Accent6 3 2 2 4 4" xfId="5247"/>
    <cellStyle name="20% - Accent6 3 2 2 4 4 2" xfId="5248"/>
    <cellStyle name="20% - Accent6 3 2 2 4 5" xfId="5249"/>
    <cellStyle name="20% - Accent6 3 2 2 5" xfId="5250"/>
    <cellStyle name="20% - Accent6 3 2 2 5 2" xfId="5251"/>
    <cellStyle name="20% - Accent6 3 2 2 5 2 2" xfId="5252"/>
    <cellStyle name="20% - Accent6 3 2 2 5 3" xfId="5253"/>
    <cellStyle name="20% - Accent6 3 2 2 6" xfId="5254"/>
    <cellStyle name="20% - Accent6 3 2 2 6 2" xfId="5255"/>
    <cellStyle name="20% - Accent6 3 2 2 7" xfId="5256"/>
    <cellStyle name="20% - Accent6 3 2 2 7 2" xfId="5257"/>
    <cellStyle name="20% - Accent6 3 2 2 8" xfId="5258"/>
    <cellStyle name="20% - Accent6 3 2 3" xfId="5259"/>
    <cellStyle name="20% - Accent6 3 2 3 2" xfId="5260"/>
    <cellStyle name="20% - Accent6 3 2 3 2 2" xfId="5261"/>
    <cellStyle name="20% - Accent6 3 2 3 2 2 2" xfId="5262"/>
    <cellStyle name="20% - Accent6 3 2 3 2 2 2 2" xfId="5263"/>
    <cellStyle name="20% - Accent6 3 2 3 2 2 2 2 2" xfId="5264"/>
    <cellStyle name="20% - Accent6 3 2 3 2 2 2 3" xfId="5265"/>
    <cellStyle name="20% - Accent6 3 2 3 2 2 3" xfId="5266"/>
    <cellStyle name="20% - Accent6 3 2 3 2 2 3 2" xfId="5267"/>
    <cellStyle name="20% - Accent6 3 2 3 2 2 4" xfId="5268"/>
    <cellStyle name="20% - Accent6 3 2 3 2 2 4 2" xfId="5269"/>
    <cellStyle name="20% - Accent6 3 2 3 2 2 5" xfId="5270"/>
    <cellStyle name="20% - Accent6 3 2 3 2 3" xfId="5271"/>
    <cellStyle name="20% - Accent6 3 2 3 2 3 2" xfId="5272"/>
    <cellStyle name="20% - Accent6 3 2 3 2 3 2 2" xfId="5273"/>
    <cellStyle name="20% - Accent6 3 2 3 2 3 3" xfId="5274"/>
    <cellStyle name="20% - Accent6 3 2 3 2 4" xfId="5275"/>
    <cellStyle name="20% - Accent6 3 2 3 2 4 2" xfId="5276"/>
    <cellStyle name="20% - Accent6 3 2 3 2 5" xfId="5277"/>
    <cellStyle name="20% - Accent6 3 2 3 2 5 2" xfId="5278"/>
    <cellStyle name="20% - Accent6 3 2 3 2 6" xfId="5279"/>
    <cellStyle name="20% - Accent6 3 2 3 3" xfId="5280"/>
    <cellStyle name="20% - Accent6 3 2 3 3 2" xfId="5281"/>
    <cellStyle name="20% - Accent6 3 2 3 3 2 2" xfId="5282"/>
    <cellStyle name="20% - Accent6 3 2 3 3 2 2 2" xfId="5283"/>
    <cellStyle name="20% - Accent6 3 2 3 3 2 3" xfId="5284"/>
    <cellStyle name="20% - Accent6 3 2 3 3 3" xfId="5285"/>
    <cellStyle name="20% - Accent6 3 2 3 3 3 2" xfId="5286"/>
    <cellStyle name="20% - Accent6 3 2 3 3 4" xfId="5287"/>
    <cellStyle name="20% - Accent6 3 2 3 3 4 2" xfId="5288"/>
    <cellStyle name="20% - Accent6 3 2 3 3 5" xfId="5289"/>
    <cellStyle name="20% - Accent6 3 2 3 4" xfId="5290"/>
    <cellStyle name="20% - Accent6 3 2 3 4 2" xfId="5291"/>
    <cellStyle name="20% - Accent6 3 2 3 4 2 2" xfId="5292"/>
    <cellStyle name="20% - Accent6 3 2 3 4 3" xfId="5293"/>
    <cellStyle name="20% - Accent6 3 2 3 5" xfId="5294"/>
    <cellStyle name="20% - Accent6 3 2 3 5 2" xfId="5295"/>
    <cellStyle name="20% - Accent6 3 2 3 6" xfId="5296"/>
    <cellStyle name="20% - Accent6 3 2 3 6 2" xfId="5297"/>
    <cellStyle name="20% - Accent6 3 2 3 7" xfId="5298"/>
    <cellStyle name="20% - Accent6 3 2 4" xfId="5299"/>
    <cellStyle name="20% - Accent6 3 2 4 2" xfId="5300"/>
    <cellStyle name="20% - Accent6 3 2 4 2 2" xfId="5301"/>
    <cellStyle name="20% - Accent6 3 2 4 2 2 2" xfId="5302"/>
    <cellStyle name="20% - Accent6 3 2 4 2 2 2 2" xfId="5303"/>
    <cellStyle name="20% - Accent6 3 2 4 2 2 3" xfId="5304"/>
    <cellStyle name="20% - Accent6 3 2 4 2 3" xfId="5305"/>
    <cellStyle name="20% - Accent6 3 2 4 2 3 2" xfId="5306"/>
    <cellStyle name="20% - Accent6 3 2 4 2 4" xfId="5307"/>
    <cellStyle name="20% - Accent6 3 2 4 2 4 2" xfId="5308"/>
    <cellStyle name="20% - Accent6 3 2 4 2 5" xfId="5309"/>
    <cellStyle name="20% - Accent6 3 2 4 3" xfId="5310"/>
    <cellStyle name="20% - Accent6 3 2 4 3 2" xfId="5311"/>
    <cellStyle name="20% - Accent6 3 2 4 3 2 2" xfId="5312"/>
    <cellStyle name="20% - Accent6 3 2 4 3 3" xfId="5313"/>
    <cellStyle name="20% - Accent6 3 2 4 4" xfId="5314"/>
    <cellStyle name="20% - Accent6 3 2 4 4 2" xfId="5315"/>
    <cellStyle name="20% - Accent6 3 2 4 5" xfId="5316"/>
    <cellStyle name="20% - Accent6 3 2 4 5 2" xfId="5317"/>
    <cellStyle name="20% - Accent6 3 2 4 6" xfId="5318"/>
    <cellStyle name="20% - Accent6 3 2 5" xfId="5319"/>
    <cellStyle name="20% - Accent6 3 2 5 2" xfId="5320"/>
    <cellStyle name="20% - Accent6 3 2 5 2 2" xfId="5321"/>
    <cellStyle name="20% - Accent6 3 2 5 2 2 2" xfId="5322"/>
    <cellStyle name="20% - Accent6 3 2 5 2 3" xfId="5323"/>
    <cellStyle name="20% - Accent6 3 2 5 3" xfId="5324"/>
    <cellStyle name="20% - Accent6 3 2 5 3 2" xfId="5325"/>
    <cellStyle name="20% - Accent6 3 2 5 4" xfId="5326"/>
    <cellStyle name="20% - Accent6 3 2 5 4 2" xfId="5327"/>
    <cellStyle name="20% - Accent6 3 2 5 5" xfId="5328"/>
    <cellStyle name="20% - Accent6 3 2 6" xfId="5329"/>
    <cellStyle name="20% - Accent6 3 2 6 2" xfId="5330"/>
    <cellStyle name="20% - Accent6 3 2 6 2 2" xfId="5331"/>
    <cellStyle name="20% - Accent6 3 2 6 3" xfId="5332"/>
    <cellStyle name="20% - Accent6 3 2 7" xfId="5333"/>
    <cellStyle name="20% - Accent6 3 2 7 2" xfId="5334"/>
    <cellStyle name="20% - Accent6 3 2 8" xfId="5335"/>
    <cellStyle name="20% - Accent6 3 2 8 2" xfId="5336"/>
    <cellStyle name="20% - Accent6 3 2 9" xfId="5337"/>
    <cellStyle name="20% - Accent6 3 3" xfId="5338"/>
    <cellStyle name="20% - Accent6 3 3 2" xfId="5339"/>
    <cellStyle name="20% - Accent6 3 3 2 2" xfId="5340"/>
    <cellStyle name="20% - Accent6 3 3 2 2 2" xfId="5341"/>
    <cellStyle name="20% - Accent6 3 3 2 2 2 2" xfId="5342"/>
    <cellStyle name="20% - Accent6 3 3 2 2 2 2 2" xfId="5343"/>
    <cellStyle name="20% - Accent6 3 3 2 2 2 2 2 2" xfId="5344"/>
    <cellStyle name="20% - Accent6 3 3 2 2 2 2 3" xfId="5345"/>
    <cellStyle name="20% - Accent6 3 3 2 2 2 3" xfId="5346"/>
    <cellStyle name="20% - Accent6 3 3 2 2 2 3 2" xfId="5347"/>
    <cellStyle name="20% - Accent6 3 3 2 2 2 4" xfId="5348"/>
    <cellStyle name="20% - Accent6 3 3 2 2 2 4 2" xfId="5349"/>
    <cellStyle name="20% - Accent6 3 3 2 2 2 5" xfId="5350"/>
    <cellStyle name="20% - Accent6 3 3 2 2 3" xfId="5351"/>
    <cellStyle name="20% - Accent6 3 3 2 2 3 2" xfId="5352"/>
    <cellStyle name="20% - Accent6 3 3 2 2 3 2 2" xfId="5353"/>
    <cellStyle name="20% - Accent6 3 3 2 2 3 3" xfId="5354"/>
    <cellStyle name="20% - Accent6 3 3 2 2 4" xfId="5355"/>
    <cellStyle name="20% - Accent6 3 3 2 2 4 2" xfId="5356"/>
    <cellStyle name="20% - Accent6 3 3 2 2 5" xfId="5357"/>
    <cellStyle name="20% - Accent6 3 3 2 2 5 2" xfId="5358"/>
    <cellStyle name="20% - Accent6 3 3 2 2 6" xfId="5359"/>
    <cellStyle name="20% - Accent6 3 3 2 3" xfId="5360"/>
    <cellStyle name="20% - Accent6 3 3 2 3 2" xfId="5361"/>
    <cellStyle name="20% - Accent6 3 3 2 3 2 2" xfId="5362"/>
    <cellStyle name="20% - Accent6 3 3 2 3 2 2 2" xfId="5363"/>
    <cellStyle name="20% - Accent6 3 3 2 3 2 3" xfId="5364"/>
    <cellStyle name="20% - Accent6 3 3 2 3 3" xfId="5365"/>
    <cellStyle name="20% - Accent6 3 3 2 3 3 2" xfId="5366"/>
    <cellStyle name="20% - Accent6 3 3 2 3 4" xfId="5367"/>
    <cellStyle name="20% - Accent6 3 3 2 3 4 2" xfId="5368"/>
    <cellStyle name="20% - Accent6 3 3 2 3 5" xfId="5369"/>
    <cellStyle name="20% - Accent6 3 3 2 4" xfId="5370"/>
    <cellStyle name="20% - Accent6 3 3 2 4 2" xfId="5371"/>
    <cellStyle name="20% - Accent6 3 3 2 4 2 2" xfId="5372"/>
    <cellStyle name="20% - Accent6 3 3 2 4 3" xfId="5373"/>
    <cellStyle name="20% - Accent6 3 3 2 5" xfId="5374"/>
    <cellStyle name="20% - Accent6 3 3 2 5 2" xfId="5375"/>
    <cellStyle name="20% - Accent6 3 3 2 6" xfId="5376"/>
    <cellStyle name="20% - Accent6 3 3 2 6 2" xfId="5377"/>
    <cellStyle name="20% - Accent6 3 3 2 7" xfId="5378"/>
    <cellStyle name="20% - Accent6 3 3 3" xfId="5379"/>
    <cellStyle name="20% - Accent6 3 3 3 2" xfId="5380"/>
    <cellStyle name="20% - Accent6 3 3 3 2 2" xfId="5381"/>
    <cellStyle name="20% - Accent6 3 3 3 2 2 2" xfId="5382"/>
    <cellStyle name="20% - Accent6 3 3 3 2 2 2 2" xfId="5383"/>
    <cellStyle name="20% - Accent6 3 3 3 2 2 3" xfId="5384"/>
    <cellStyle name="20% - Accent6 3 3 3 2 3" xfId="5385"/>
    <cellStyle name="20% - Accent6 3 3 3 2 3 2" xfId="5386"/>
    <cellStyle name="20% - Accent6 3 3 3 2 4" xfId="5387"/>
    <cellStyle name="20% - Accent6 3 3 3 2 4 2" xfId="5388"/>
    <cellStyle name="20% - Accent6 3 3 3 2 5" xfId="5389"/>
    <cellStyle name="20% - Accent6 3 3 3 3" xfId="5390"/>
    <cellStyle name="20% - Accent6 3 3 3 3 2" xfId="5391"/>
    <cellStyle name="20% - Accent6 3 3 3 3 2 2" xfId="5392"/>
    <cellStyle name="20% - Accent6 3 3 3 3 3" xfId="5393"/>
    <cellStyle name="20% - Accent6 3 3 3 4" xfId="5394"/>
    <cellStyle name="20% - Accent6 3 3 3 4 2" xfId="5395"/>
    <cellStyle name="20% - Accent6 3 3 3 5" xfId="5396"/>
    <cellStyle name="20% - Accent6 3 3 3 5 2" xfId="5397"/>
    <cellStyle name="20% - Accent6 3 3 3 6" xfId="5398"/>
    <cellStyle name="20% - Accent6 3 3 4" xfId="5399"/>
    <cellStyle name="20% - Accent6 3 3 4 2" xfId="5400"/>
    <cellStyle name="20% - Accent6 3 3 4 2 2" xfId="5401"/>
    <cellStyle name="20% - Accent6 3 3 4 2 2 2" xfId="5402"/>
    <cellStyle name="20% - Accent6 3 3 4 2 3" xfId="5403"/>
    <cellStyle name="20% - Accent6 3 3 4 3" xfId="5404"/>
    <cellStyle name="20% - Accent6 3 3 4 3 2" xfId="5405"/>
    <cellStyle name="20% - Accent6 3 3 4 4" xfId="5406"/>
    <cellStyle name="20% - Accent6 3 3 4 4 2" xfId="5407"/>
    <cellStyle name="20% - Accent6 3 3 4 5" xfId="5408"/>
    <cellStyle name="20% - Accent6 3 3 5" xfId="5409"/>
    <cellStyle name="20% - Accent6 3 3 5 2" xfId="5410"/>
    <cellStyle name="20% - Accent6 3 3 5 2 2" xfId="5411"/>
    <cellStyle name="20% - Accent6 3 3 5 3" xfId="5412"/>
    <cellStyle name="20% - Accent6 3 3 6" xfId="5413"/>
    <cellStyle name="20% - Accent6 3 3 6 2" xfId="5414"/>
    <cellStyle name="20% - Accent6 3 3 7" xfId="5415"/>
    <cellStyle name="20% - Accent6 3 3 7 2" xfId="5416"/>
    <cellStyle name="20% - Accent6 3 3 8" xfId="5417"/>
    <cellStyle name="20% - Accent6 3 4" xfId="5418"/>
    <cellStyle name="20% - Accent6 3 4 2" xfId="5419"/>
    <cellStyle name="20% - Accent6 3 4 2 2" xfId="5420"/>
    <cellStyle name="20% - Accent6 3 4 2 2 2" xfId="5421"/>
    <cellStyle name="20% - Accent6 3 4 2 2 2 2" xfId="5422"/>
    <cellStyle name="20% - Accent6 3 4 2 2 2 2 2" xfId="5423"/>
    <cellStyle name="20% - Accent6 3 4 2 2 2 3" xfId="5424"/>
    <cellStyle name="20% - Accent6 3 4 2 2 3" xfId="5425"/>
    <cellStyle name="20% - Accent6 3 4 2 2 3 2" xfId="5426"/>
    <cellStyle name="20% - Accent6 3 4 2 2 4" xfId="5427"/>
    <cellStyle name="20% - Accent6 3 4 2 2 4 2" xfId="5428"/>
    <cellStyle name="20% - Accent6 3 4 2 2 5" xfId="5429"/>
    <cellStyle name="20% - Accent6 3 4 2 3" xfId="5430"/>
    <cellStyle name="20% - Accent6 3 4 2 3 2" xfId="5431"/>
    <cellStyle name="20% - Accent6 3 4 2 3 2 2" xfId="5432"/>
    <cellStyle name="20% - Accent6 3 4 2 3 3" xfId="5433"/>
    <cellStyle name="20% - Accent6 3 4 2 4" xfId="5434"/>
    <cellStyle name="20% - Accent6 3 4 2 4 2" xfId="5435"/>
    <cellStyle name="20% - Accent6 3 4 2 5" xfId="5436"/>
    <cellStyle name="20% - Accent6 3 4 2 5 2" xfId="5437"/>
    <cellStyle name="20% - Accent6 3 4 2 6" xfId="5438"/>
    <cellStyle name="20% - Accent6 3 4 3" xfId="5439"/>
    <cellStyle name="20% - Accent6 3 4 3 2" xfId="5440"/>
    <cellStyle name="20% - Accent6 3 4 3 2 2" xfId="5441"/>
    <cellStyle name="20% - Accent6 3 4 3 2 2 2" xfId="5442"/>
    <cellStyle name="20% - Accent6 3 4 3 2 3" xfId="5443"/>
    <cellStyle name="20% - Accent6 3 4 3 3" xfId="5444"/>
    <cellStyle name="20% - Accent6 3 4 3 3 2" xfId="5445"/>
    <cellStyle name="20% - Accent6 3 4 3 4" xfId="5446"/>
    <cellStyle name="20% - Accent6 3 4 3 4 2" xfId="5447"/>
    <cellStyle name="20% - Accent6 3 4 3 5" xfId="5448"/>
    <cellStyle name="20% - Accent6 3 4 4" xfId="5449"/>
    <cellStyle name="20% - Accent6 3 4 4 2" xfId="5450"/>
    <cellStyle name="20% - Accent6 3 4 4 2 2" xfId="5451"/>
    <cellStyle name="20% - Accent6 3 4 4 3" xfId="5452"/>
    <cellStyle name="20% - Accent6 3 4 5" xfId="5453"/>
    <cellStyle name="20% - Accent6 3 4 5 2" xfId="5454"/>
    <cellStyle name="20% - Accent6 3 4 6" xfId="5455"/>
    <cellStyle name="20% - Accent6 3 4 6 2" xfId="5456"/>
    <cellStyle name="20% - Accent6 3 4 7" xfId="5457"/>
    <cellStyle name="20% - Accent6 3 5" xfId="5458"/>
    <cellStyle name="20% - Accent6 3 5 2" xfId="5459"/>
    <cellStyle name="20% - Accent6 3 5 2 2" xfId="5460"/>
    <cellStyle name="20% - Accent6 3 5 2 2 2" xfId="5461"/>
    <cellStyle name="20% - Accent6 3 5 2 2 2 2" xfId="5462"/>
    <cellStyle name="20% - Accent6 3 5 2 2 3" xfId="5463"/>
    <cellStyle name="20% - Accent6 3 5 2 3" xfId="5464"/>
    <cellStyle name="20% - Accent6 3 5 2 3 2" xfId="5465"/>
    <cellStyle name="20% - Accent6 3 5 2 4" xfId="5466"/>
    <cellStyle name="20% - Accent6 3 5 2 4 2" xfId="5467"/>
    <cellStyle name="20% - Accent6 3 5 2 5" xfId="5468"/>
    <cellStyle name="20% - Accent6 3 5 3" xfId="5469"/>
    <cellStyle name="20% - Accent6 3 5 3 2" xfId="5470"/>
    <cellStyle name="20% - Accent6 3 5 3 2 2" xfId="5471"/>
    <cellStyle name="20% - Accent6 3 5 3 3" xfId="5472"/>
    <cellStyle name="20% - Accent6 3 5 4" xfId="5473"/>
    <cellStyle name="20% - Accent6 3 5 4 2" xfId="5474"/>
    <cellStyle name="20% - Accent6 3 5 5" xfId="5475"/>
    <cellStyle name="20% - Accent6 3 5 5 2" xfId="5476"/>
    <cellStyle name="20% - Accent6 3 5 6" xfId="5477"/>
    <cellStyle name="20% - Accent6 3 6" xfId="5478"/>
    <cellStyle name="20% - Accent6 3 6 2" xfId="5479"/>
    <cellStyle name="20% - Accent6 3 6 2 2" xfId="5480"/>
    <cellStyle name="20% - Accent6 3 6 2 2 2" xfId="5481"/>
    <cellStyle name="20% - Accent6 3 6 2 3" xfId="5482"/>
    <cellStyle name="20% - Accent6 3 6 3" xfId="5483"/>
    <cellStyle name="20% - Accent6 3 6 3 2" xfId="5484"/>
    <cellStyle name="20% - Accent6 3 6 4" xfId="5485"/>
    <cellStyle name="20% - Accent6 3 6 4 2" xfId="5486"/>
    <cellStyle name="20% - Accent6 3 6 5" xfId="5487"/>
    <cellStyle name="20% - Accent6 3 7" xfId="5488"/>
    <cellStyle name="20% - Accent6 3 7 2" xfId="5489"/>
    <cellStyle name="20% - Accent6 3 7 2 2" xfId="5490"/>
    <cellStyle name="20% - Accent6 3 7 3" xfId="5491"/>
    <cellStyle name="20% - Accent6 3 8" xfId="5492"/>
    <cellStyle name="20% - Accent6 3 8 2" xfId="5493"/>
    <cellStyle name="20% - Accent6 3 9" xfId="5494"/>
    <cellStyle name="20% - Accent6 3 9 2" xfId="5495"/>
    <cellStyle name="20% - Accent6 4" xfId="5496"/>
    <cellStyle name="20% - Accent6 4 10" xfId="5497"/>
    <cellStyle name="20% - Accent6 4 2" xfId="5498"/>
    <cellStyle name="20% - Accent6 4 2 2" xfId="5499"/>
    <cellStyle name="20% - Accent6 4 2 2 2" xfId="5500"/>
    <cellStyle name="20% - Accent6 4 2 2 2 2" xfId="5501"/>
    <cellStyle name="20% - Accent6 4 2 2 2 2 2" xfId="5502"/>
    <cellStyle name="20% - Accent6 4 2 2 2 2 2 2" xfId="5503"/>
    <cellStyle name="20% - Accent6 4 2 2 2 2 2 2 2" xfId="5504"/>
    <cellStyle name="20% - Accent6 4 2 2 2 2 2 3" xfId="5505"/>
    <cellStyle name="20% - Accent6 4 2 2 2 2 3" xfId="5506"/>
    <cellStyle name="20% - Accent6 4 2 2 2 2 3 2" xfId="5507"/>
    <cellStyle name="20% - Accent6 4 2 2 2 2 4" xfId="5508"/>
    <cellStyle name="20% - Accent6 4 2 2 2 2 4 2" xfId="5509"/>
    <cellStyle name="20% - Accent6 4 2 2 2 2 5" xfId="5510"/>
    <cellStyle name="20% - Accent6 4 2 2 2 3" xfId="5511"/>
    <cellStyle name="20% - Accent6 4 2 2 2 3 2" xfId="5512"/>
    <cellStyle name="20% - Accent6 4 2 2 2 3 2 2" xfId="5513"/>
    <cellStyle name="20% - Accent6 4 2 2 2 3 3" xfId="5514"/>
    <cellStyle name="20% - Accent6 4 2 2 2 4" xfId="5515"/>
    <cellStyle name="20% - Accent6 4 2 2 2 4 2" xfId="5516"/>
    <cellStyle name="20% - Accent6 4 2 2 2 5" xfId="5517"/>
    <cellStyle name="20% - Accent6 4 2 2 2 5 2" xfId="5518"/>
    <cellStyle name="20% - Accent6 4 2 2 2 6" xfId="5519"/>
    <cellStyle name="20% - Accent6 4 2 2 3" xfId="5520"/>
    <cellStyle name="20% - Accent6 4 2 2 3 2" xfId="5521"/>
    <cellStyle name="20% - Accent6 4 2 2 3 2 2" xfId="5522"/>
    <cellStyle name="20% - Accent6 4 2 2 3 2 2 2" xfId="5523"/>
    <cellStyle name="20% - Accent6 4 2 2 3 2 3" xfId="5524"/>
    <cellStyle name="20% - Accent6 4 2 2 3 3" xfId="5525"/>
    <cellStyle name="20% - Accent6 4 2 2 3 3 2" xfId="5526"/>
    <cellStyle name="20% - Accent6 4 2 2 3 4" xfId="5527"/>
    <cellStyle name="20% - Accent6 4 2 2 3 4 2" xfId="5528"/>
    <cellStyle name="20% - Accent6 4 2 2 3 5" xfId="5529"/>
    <cellStyle name="20% - Accent6 4 2 2 4" xfId="5530"/>
    <cellStyle name="20% - Accent6 4 2 2 4 2" xfId="5531"/>
    <cellStyle name="20% - Accent6 4 2 2 4 2 2" xfId="5532"/>
    <cellStyle name="20% - Accent6 4 2 2 4 3" xfId="5533"/>
    <cellStyle name="20% - Accent6 4 2 2 5" xfId="5534"/>
    <cellStyle name="20% - Accent6 4 2 2 5 2" xfId="5535"/>
    <cellStyle name="20% - Accent6 4 2 2 6" xfId="5536"/>
    <cellStyle name="20% - Accent6 4 2 2 6 2" xfId="5537"/>
    <cellStyle name="20% - Accent6 4 2 2 7" xfId="5538"/>
    <cellStyle name="20% - Accent6 4 2 3" xfId="5539"/>
    <cellStyle name="20% - Accent6 4 2 3 2" xfId="5540"/>
    <cellStyle name="20% - Accent6 4 2 3 2 2" xfId="5541"/>
    <cellStyle name="20% - Accent6 4 2 3 2 2 2" xfId="5542"/>
    <cellStyle name="20% - Accent6 4 2 3 2 2 2 2" xfId="5543"/>
    <cellStyle name="20% - Accent6 4 2 3 2 2 3" xfId="5544"/>
    <cellStyle name="20% - Accent6 4 2 3 2 3" xfId="5545"/>
    <cellStyle name="20% - Accent6 4 2 3 2 3 2" xfId="5546"/>
    <cellStyle name="20% - Accent6 4 2 3 2 4" xfId="5547"/>
    <cellStyle name="20% - Accent6 4 2 3 2 4 2" xfId="5548"/>
    <cellStyle name="20% - Accent6 4 2 3 2 5" xfId="5549"/>
    <cellStyle name="20% - Accent6 4 2 3 3" xfId="5550"/>
    <cellStyle name="20% - Accent6 4 2 3 3 2" xfId="5551"/>
    <cellStyle name="20% - Accent6 4 2 3 3 2 2" xfId="5552"/>
    <cellStyle name="20% - Accent6 4 2 3 3 3" xfId="5553"/>
    <cellStyle name="20% - Accent6 4 2 3 4" xfId="5554"/>
    <cellStyle name="20% - Accent6 4 2 3 4 2" xfId="5555"/>
    <cellStyle name="20% - Accent6 4 2 3 5" xfId="5556"/>
    <cellStyle name="20% - Accent6 4 2 3 5 2" xfId="5557"/>
    <cellStyle name="20% - Accent6 4 2 3 6" xfId="5558"/>
    <cellStyle name="20% - Accent6 4 2 4" xfId="5559"/>
    <cellStyle name="20% - Accent6 4 2 4 2" xfId="5560"/>
    <cellStyle name="20% - Accent6 4 2 4 2 2" xfId="5561"/>
    <cellStyle name="20% - Accent6 4 2 4 2 2 2" xfId="5562"/>
    <cellStyle name="20% - Accent6 4 2 4 2 3" xfId="5563"/>
    <cellStyle name="20% - Accent6 4 2 4 3" xfId="5564"/>
    <cellStyle name="20% - Accent6 4 2 4 3 2" xfId="5565"/>
    <cellStyle name="20% - Accent6 4 2 4 4" xfId="5566"/>
    <cellStyle name="20% - Accent6 4 2 4 4 2" xfId="5567"/>
    <cellStyle name="20% - Accent6 4 2 4 5" xfId="5568"/>
    <cellStyle name="20% - Accent6 4 2 5" xfId="5569"/>
    <cellStyle name="20% - Accent6 4 2 5 2" xfId="5570"/>
    <cellStyle name="20% - Accent6 4 2 5 2 2" xfId="5571"/>
    <cellStyle name="20% - Accent6 4 2 5 3" xfId="5572"/>
    <cellStyle name="20% - Accent6 4 2 6" xfId="5573"/>
    <cellStyle name="20% - Accent6 4 2 6 2" xfId="5574"/>
    <cellStyle name="20% - Accent6 4 2 7" xfId="5575"/>
    <cellStyle name="20% - Accent6 4 2 7 2" xfId="5576"/>
    <cellStyle name="20% - Accent6 4 2 8" xfId="5577"/>
    <cellStyle name="20% - Accent6 4 3" xfId="5578"/>
    <cellStyle name="20% - Accent6 4 3 2" xfId="5579"/>
    <cellStyle name="20% - Accent6 4 3 2 2" xfId="5580"/>
    <cellStyle name="20% - Accent6 4 3 2 2 2" xfId="5581"/>
    <cellStyle name="20% - Accent6 4 3 2 2 2 2" xfId="5582"/>
    <cellStyle name="20% - Accent6 4 3 2 2 2 2 2" xfId="5583"/>
    <cellStyle name="20% - Accent6 4 3 2 2 2 3" xfId="5584"/>
    <cellStyle name="20% - Accent6 4 3 2 2 3" xfId="5585"/>
    <cellStyle name="20% - Accent6 4 3 2 2 3 2" xfId="5586"/>
    <cellStyle name="20% - Accent6 4 3 2 2 4" xfId="5587"/>
    <cellStyle name="20% - Accent6 4 3 2 2 4 2" xfId="5588"/>
    <cellStyle name="20% - Accent6 4 3 2 2 5" xfId="5589"/>
    <cellStyle name="20% - Accent6 4 3 2 3" xfId="5590"/>
    <cellStyle name="20% - Accent6 4 3 2 3 2" xfId="5591"/>
    <cellStyle name="20% - Accent6 4 3 2 3 2 2" xfId="5592"/>
    <cellStyle name="20% - Accent6 4 3 2 3 3" xfId="5593"/>
    <cellStyle name="20% - Accent6 4 3 2 4" xfId="5594"/>
    <cellStyle name="20% - Accent6 4 3 2 4 2" xfId="5595"/>
    <cellStyle name="20% - Accent6 4 3 2 5" xfId="5596"/>
    <cellStyle name="20% - Accent6 4 3 2 5 2" xfId="5597"/>
    <cellStyle name="20% - Accent6 4 3 2 6" xfId="5598"/>
    <cellStyle name="20% - Accent6 4 3 3" xfId="5599"/>
    <cellStyle name="20% - Accent6 4 3 3 2" xfId="5600"/>
    <cellStyle name="20% - Accent6 4 3 3 2 2" xfId="5601"/>
    <cellStyle name="20% - Accent6 4 3 3 2 2 2" xfId="5602"/>
    <cellStyle name="20% - Accent6 4 3 3 2 3" xfId="5603"/>
    <cellStyle name="20% - Accent6 4 3 3 3" xfId="5604"/>
    <cellStyle name="20% - Accent6 4 3 3 3 2" xfId="5605"/>
    <cellStyle name="20% - Accent6 4 3 3 4" xfId="5606"/>
    <cellStyle name="20% - Accent6 4 3 3 4 2" xfId="5607"/>
    <cellStyle name="20% - Accent6 4 3 3 5" xfId="5608"/>
    <cellStyle name="20% - Accent6 4 3 4" xfId="5609"/>
    <cellStyle name="20% - Accent6 4 3 4 2" xfId="5610"/>
    <cellStyle name="20% - Accent6 4 3 4 2 2" xfId="5611"/>
    <cellStyle name="20% - Accent6 4 3 4 3" xfId="5612"/>
    <cellStyle name="20% - Accent6 4 3 5" xfId="5613"/>
    <cellStyle name="20% - Accent6 4 3 5 2" xfId="5614"/>
    <cellStyle name="20% - Accent6 4 3 6" xfId="5615"/>
    <cellStyle name="20% - Accent6 4 3 6 2" xfId="5616"/>
    <cellStyle name="20% - Accent6 4 3 7" xfId="5617"/>
    <cellStyle name="20% - Accent6 4 4" xfId="5618"/>
    <cellStyle name="20% - Accent6 4 4 2" xfId="5619"/>
    <cellStyle name="20% - Accent6 4 4 2 2" xfId="5620"/>
    <cellStyle name="20% - Accent6 4 4 2 2 2" xfId="5621"/>
    <cellStyle name="20% - Accent6 4 4 2 2 2 2" xfId="5622"/>
    <cellStyle name="20% - Accent6 4 4 2 2 3" xfId="5623"/>
    <cellStyle name="20% - Accent6 4 4 2 3" xfId="5624"/>
    <cellStyle name="20% - Accent6 4 4 2 3 2" xfId="5625"/>
    <cellStyle name="20% - Accent6 4 4 2 4" xfId="5626"/>
    <cellStyle name="20% - Accent6 4 4 2 4 2" xfId="5627"/>
    <cellStyle name="20% - Accent6 4 4 2 5" xfId="5628"/>
    <cellStyle name="20% - Accent6 4 4 3" xfId="5629"/>
    <cellStyle name="20% - Accent6 4 4 3 2" xfId="5630"/>
    <cellStyle name="20% - Accent6 4 4 3 2 2" xfId="5631"/>
    <cellStyle name="20% - Accent6 4 4 3 3" xfId="5632"/>
    <cellStyle name="20% - Accent6 4 4 4" xfId="5633"/>
    <cellStyle name="20% - Accent6 4 4 4 2" xfId="5634"/>
    <cellStyle name="20% - Accent6 4 4 5" xfId="5635"/>
    <cellStyle name="20% - Accent6 4 4 5 2" xfId="5636"/>
    <cellStyle name="20% - Accent6 4 4 6" xfId="5637"/>
    <cellStyle name="20% - Accent6 4 5" xfId="5638"/>
    <cellStyle name="20% - Accent6 4 5 2" xfId="5639"/>
    <cellStyle name="20% - Accent6 4 5 2 2" xfId="5640"/>
    <cellStyle name="20% - Accent6 4 5 2 2 2" xfId="5641"/>
    <cellStyle name="20% - Accent6 4 5 2 3" xfId="5642"/>
    <cellStyle name="20% - Accent6 4 5 3" xfId="5643"/>
    <cellStyle name="20% - Accent6 4 5 3 2" xfId="5644"/>
    <cellStyle name="20% - Accent6 4 5 4" xfId="5645"/>
    <cellStyle name="20% - Accent6 4 5 4 2" xfId="5646"/>
    <cellStyle name="20% - Accent6 4 5 5" xfId="5647"/>
    <cellStyle name="20% - Accent6 4 6" xfId="5648"/>
    <cellStyle name="20% - Accent6 4 6 2" xfId="5649"/>
    <cellStyle name="20% - Accent6 4 6 2 2" xfId="5650"/>
    <cellStyle name="20% - Accent6 4 6 3" xfId="5651"/>
    <cellStyle name="20% - Accent6 4 7" xfId="5652"/>
    <cellStyle name="20% - Accent6 4 7 2" xfId="5653"/>
    <cellStyle name="20% - Accent6 4 8" xfId="5654"/>
    <cellStyle name="20% - Accent6 4 8 2" xfId="5655"/>
    <cellStyle name="20% - Accent6 4 9" xfId="5656"/>
    <cellStyle name="20% - Accent6 5" xfId="5657"/>
    <cellStyle name="20% - Accent6 5 2" xfId="5658"/>
    <cellStyle name="20% - Accent6 5 2 2" xfId="5659"/>
    <cellStyle name="20% - Accent6 5 2 2 2" xfId="5660"/>
    <cellStyle name="20% - Accent6 5 2 2 2 2" xfId="5661"/>
    <cellStyle name="20% - Accent6 5 2 2 2 2 2" xfId="5662"/>
    <cellStyle name="20% - Accent6 5 2 2 2 2 2 2" xfId="5663"/>
    <cellStyle name="20% - Accent6 5 2 2 2 2 3" xfId="5664"/>
    <cellStyle name="20% - Accent6 5 2 2 2 3" xfId="5665"/>
    <cellStyle name="20% - Accent6 5 2 2 2 3 2" xfId="5666"/>
    <cellStyle name="20% - Accent6 5 2 2 2 4" xfId="5667"/>
    <cellStyle name="20% - Accent6 5 2 2 2 4 2" xfId="5668"/>
    <cellStyle name="20% - Accent6 5 2 2 2 5" xfId="5669"/>
    <cellStyle name="20% - Accent6 5 2 2 3" xfId="5670"/>
    <cellStyle name="20% - Accent6 5 2 2 3 2" xfId="5671"/>
    <cellStyle name="20% - Accent6 5 2 2 3 2 2" xfId="5672"/>
    <cellStyle name="20% - Accent6 5 2 2 3 3" xfId="5673"/>
    <cellStyle name="20% - Accent6 5 2 2 4" xfId="5674"/>
    <cellStyle name="20% - Accent6 5 2 2 4 2" xfId="5675"/>
    <cellStyle name="20% - Accent6 5 2 2 5" xfId="5676"/>
    <cellStyle name="20% - Accent6 5 2 2 5 2" xfId="5677"/>
    <cellStyle name="20% - Accent6 5 2 2 6" xfId="5678"/>
    <cellStyle name="20% - Accent6 5 2 3" xfId="5679"/>
    <cellStyle name="20% - Accent6 5 2 3 2" xfId="5680"/>
    <cellStyle name="20% - Accent6 5 2 3 2 2" xfId="5681"/>
    <cellStyle name="20% - Accent6 5 2 3 2 2 2" xfId="5682"/>
    <cellStyle name="20% - Accent6 5 2 3 2 3" xfId="5683"/>
    <cellStyle name="20% - Accent6 5 2 3 3" xfId="5684"/>
    <cellStyle name="20% - Accent6 5 2 3 3 2" xfId="5685"/>
    <cellStyle name="20% - Accent6 5 2 3 4" xfId="5686"/>
    <cellStyle name="20% - Accent6 5 2 3 4 2" xfId="5687"/>
    <cellStyle name="20% - Accent6 5 2 3 5" xfId="5688"/>
    <cellStyle name="20% - Accent6 5 2 4" xfId="5689"/>
    <cellStyle name="20% - Accent6 5 2 4 2" xfId="5690"/>
    <cellStyle name="20% - Accent6 5 2 4 2 2" xfId="5691"/>
    <cellStyle name="20% - Accent6 5 2 4 3" xfId="5692"/>
    <cellStyle name="20% - Accent6 5 2 5" xfId="5693"/>
    <cellStyle name="20% - Accent6 5 2 5 2" xfId="5694"/>
    <cellStyle name="20% - Accent6 5 2 6" xfId="5695"/>
    <cellStyle name="20% - Accent6 5 2 6 2" xfId="5696"/>
    <cellStyle name="20% - Accent6 5 2 7" xfId="5697"/>
    <cellStyle name="20% - Accent6 5 3" xfId="5698"/>
    <cellStyle name="20% - Accent6 5 3 2" xfId="5699"/>
    <cellStyle name="20% - Accent6 5 3 2 2" xfId="5700"/>
    <cellStyle name="20% - Accent6 5 3 2 2 2" xfId="5701"/>
    <cellStyle name="20% - Accent6 5 3 2 2 2 2" xfId="5702"/>
    <cellStyle name="20% - Accent6 5 3 2 2 3" xfId="5703"/>
    <cellStyle name="20% - Accent6 5 3 2 3" xfId="5704"/>
    <cellStyle name="20% - Accent6 5 3 2 3 2" xfId="5705"/>
    <cellStyle name="20% - Accent6 5 3 2 4" xfId="5706"/>
    <cellStyle name="20% - Accent6 5 3 2 4 2" xfId="5707"/>
    <cellStyle name="20% - Accent6 5 3 2 5" xfId="5708"/>
    <cellStyle name="20% - Accent6 5 3 3" xfId="5709"/>
    <cellStyle name="20% - Accent6 5 3 3 2" xfId="5710"/>
    <cellStyle name="20% - Accent6 5 3 3 2 2" xfId="5711"/>
    <cellStyle name="20% - Accent6 5 3 3 3" xfId="5712"/>
    <cellStyle name="20% - Accent6 5 3 4" xfId="5713"/>
    <cellStyle name="20% - Accent6 5 3 4 2" xfId="5714"/>
    <cellStyle name="20% - Accent6 5 3 5" xfId="5715"/>
    <cellStyle name="20% - Accent6 5 3 5 2" xfId="5716"/>
    <cellStyle name="20% - Accent6 5 3 6" xfId="5717"/>
    <cellStyle name="20% - Accent6 5 4" xfId="5718"/>
    <cellStyle name="20% - Accent6 5 4 2" xfId="5719"/>
    <cellStyle name="20% - Accent6 5 4 2 2" xfId="5720"/>
    <cellStyle name="20% - Accent6 5 4 2 2 2" xfId="5721"/>
    <cellStyle name="20% - Accent6 5 4 2 3" xfId="5722"/>
    <cellStyle name="20% - Accent6 5 4 3" xfId="5723"/>
    <cellStyle name="20% - Accent6 5 4 3 2" xfId="5724"/>
    <cellStyle name="20% - Accent6 5 4 4" xfId="5725"/>
    <cellStyle name="20% - Accent6 5 4 4 2" xfId="5726"/>
    <cellStyle name="20% - Accent6 5 4 5" xfId="5727"/>
    <cellStyle name="20% - Accent6 5 5" xfId="5728"/>
    <cellStyle name="20% - Accent6 5 5 2" xfId="5729"/>
    <cellStyle name="20% - Accent6 5 5 2 2" xfId="5730"/>
    <cellStyle name="20% - Accent6 5 5 3" xfId="5731"/>
    <cellStyle name="20% - Accent6 5 6" xfId="5732"/>
    <cellStyle name="20% - Accent6 5 6 2" xfId="5733"/>
    <cellStyle name="20% - Accent6 5 7" xfId="5734"/>
    <cellStyle name="20% - Accent6 5 7 2" xfId="5735"/>
    <cellStyle name="20% - Accent6 5 8" xfId="5736"/>
    <cellStyle name="20% - Accent6 6" xfId="5737"/>
    <cellStyle name="20% - Accent6 6 2" xfId="5738"/>
    <cellStyle name="20% - Accent6 6 2 2" xfId="5739"/>
    <cellStyle name="20% - Accent6 6 2 2 2" xfId="5740"/>
    <cellStyle name="20% - Accent6 6 2 2 2 2" xfId="5741"/>
    <cellStyle name="20% - Accent6 6 2 2 2 2 2" xfId="5742"/>
    <cellStyle name="20% - Accent6 6 2 2 2 3" xfId="5743"/>
    <cellStyle name="20% - Accent6 6 2 2 3" xfId="5744"/>
    <cellStyle name="20% - Accent6 6 2 2 3 2" xfId="5745"/>
    <cellStyle name="20% - Accent6 6 2 2 4" xfId="5746"/>
    <cellStyle name="20% - Accent6 6 2 2 4 2" xfId="5747"/>
    <cellStyle name="20% - Accent6 6 2 2 5" xfId="5748"/>
    <cellStyle name="20% - Accent6 6 2 3" xfId="5749"/>
    <cellStyle name="20% - Accent6 6 2 3 2" xfId="5750"/>
    <cellStyle name="20% - Accent6 6 2 3 2 2" xfId="5751"/>
    <cellStyle name="20% - Accent6 6 2 3 3" xfId="5752"/>
    <cellStyle name="20% - Accent6 6 2 4" xfId="5753"/>
    <cellStyle name="20% - Accent6 6 2 4 2" xfId="5754"/>
    <cellStyle name="20% - Accent6 6 2 5" xfId="5755"/>
    <cellStyle name="20% - Accent6 6 2 5 2" xfId="5756"/>
    <cellStyle name="20% - Accent6 6 2 6" xfId="5757"/>
    <cellStyle name="20% - Accent6 6 3" xfId="5758"/>
    <cellStyle name="20% - Accent6 6 3 2" xfId="5759"/>
    <cellStyle name="20% - Accent6 6 3 2 2" xfId="5760"/>
    <cellStyle name="20% - Accent6 6 3 2 2 2" xfId="5761"/>
    <cellStyle name="20% - Accent6 6 3 2 3" xfId="5762"/>
    <cellStyle name="20% - Accent6 6 3 3" xfId="5763"/>
    <cellStyle name="20% - Accent6 6 3 3 2" xfId="5764"/>
    <cellStyle name="20% - Accent6 6 3 4" xfId="5765"/>
    <cellStyle name="20% - Accent6 6 3 4 2" xfId="5766"/>
    <cellStyle name="20% - Accent6 6 3 5" xfId="5767"/>
    <cellStyle name="20% - Accent6 6 4" xfId="5768"/>
    <cellStyle name="20% - Accent6 6 4 2" xfId="5769"/>
    <cellStyle name="20% - Accent6 6 4 2 2" xfId="5770"/>
    <cellStyle name="20% - Accent6 6 4 3" xfId="5771"/>
    <cellStyle name="20% - Accent6 6 5" xfId="5772"/>
    <cellStyle name="20% - Accent6 6 5 2" xfId="5773"/>
    <cellStyle name="20% - Accent6 6 6" xfId="5774"/>
    <cellStyle name="20% - Accent6 6 6 2" xfId="5775"/>
    <cellStyle name="20% - Accent6 6 7" xfId="5776"/>
    <cellStyle name="20% - Accent6 7" xfId="5777"/>
    <cellStyle name="20% - Accent6 7 2" xfId="5778"/>
    <cellStyle name="20% - Accent6 7 2 2" xfId="5779"/>
    <cellStyle name="20% - Accent6 7 2 2 2" xfId="5780"/>
    <cellStyle name="20% - Accent6 7 2 2 2 2" xfId="5781"/>
    <cellStyle name="20% - Accent6 7 2 2 3" xfId="5782"/>
    <cellStyle name="20% - Accent6 7 2 3" xfId="5783"/>
    <cellStyle name="20% - Accent6 7 2 3 2" xfId="5784"/>
    <cellStyle name="20% - Accent6 7 2 4" xfId="5785"/>
    <cellStyle name="20% - Accent6 7 2 4 2" xfId="5786"/>
    <cellStyle name="20% - Accent6 7 2 5" xfId="5787"/>
    <cellStyle name="20% - Accent6 7 3" xfId="5788"/>
    <cellStyle name="20% - Accent6 7 3 2" xfId="5789"/>
    <cellStyle name="20% - Accent6 7 3 2 2" xfId="5790"/>
    <cellStyle name="20% - Accent6 7 3 3" xfId="5791"/>
    <cellStyle name="20% - Accent6 7 4" xfId="5792"/>
    <cellStyle name="20% - Accent6 7 4 2" xfId="5793"/>
    <cellStyle name="20% - Accent6 7 5" xfId="5794"/>
    <cellStyle name="20% - Accent6 7 5 2" xfId="5795"/>
    <cellStyle name="20% - Accent6 7 6" xfId="5796"/>
    <cellStyle name="20% - Accent6 8" xfId="5797"/>
    <cellStyle name="20% - Accent6 8 2" xfId="5798"/>
    <cellStyle name="20% - Accent6 8 2 2" xfId="5799"/>
    <cellStyle name="20% - Accent6 8 2 2 2" xfId="5800"/>
    <cellStyle name="20% - Accent6 8 2 3" xfId="5801"/>
    <cellStyle name="20% - Accent6 8 3" xfId="5802"/>
    <cellStyle name="20% - Accent6 8 3 2" xfId="5803"/>
    <cellStyle name="20% - Accent6 8 4" xfId="5804"/>
    <cellStyle name="20% - Accent6 8 4 2" xfId="5805"/>
    <cellStyle name="20% - Accent6 8 5" xfId="5806"/>
    <cellStyle name="20% - Accent6 9" xfId="5807"/>
    <cellStyle name="20% - Accent6 9 2" xfId="5808"/>
    <cellStyle name="20% - Accent6 9 2 2" xfId="5809"/>
    <cellStyle name="20% - Accent6 9 3" xfId="5810"/>
    <cellStyle name="40% - Accent1 10" xfId="5811"/>
    <cellStyle name="40% - Accent1 10 2" xfId="5812"/>
    <cellStyle name="40% - Accent1 11" xfId="5813"/>
    <cellStyle name="40% - Accent1 11 2" xfId="5814"/>
    <cellStyle name="40% - Accent1 12" xfId="5815"/>
    <cellStyle name="40% - Accent1 2" xfId="5816"/>
    <cellStyle name="40% - Accent1 2 10" xfId="5817"/>
    <cellStyle name="40% - Accent1 2 2" xfId="5818"/>
    <cellStyle name="40% - Accent1 2 2 2" xfId="5819"/>
    <cellStyle name="40% - Accent1 2 2 2 2" xfId="5820"/>
    <cellStyle name="40% - Accent1 2 2 2 2 2" xfId="5821"/>
    <cellStyle name="40% - Accent1 2 2 2 2 2 2" xfId="5822"/>
    <cellStyle name="40% - Accent1 2 2 2 2 2 2 2" xfId="5823"/>
    <cellStyle name="40% - Accent1 2 2 2 2 2 2 2 2" xfId="5824"/>
    <cellStyle name="40% - Accent1 2 2 2 2 2 2 2 2 2" xfId="5825"/>
    <cellStyle name="40% - Accent1 2 2 2 2 2 2 2 3" xfId="5826"/>
    <cellStyle name="40% - Accent1 2 2 2 2 2 2 3" xfId="5827"/>
    <cellStyle name="40% - Accent1 2 2 2 2 2 2 3 2" xfId="5828"/>
    <cellStyle name="40% - Accent1 2 2 2 2 2 2 4" xfId="5829"/>
    <cellStyle name="40% - Accent1 2 2 2 2 2 2 4 2" xfId="5830"/>
    <cellStyle name="40% - Accent1 2 2 2 2 2 2 5" xfId="5831"/>
    <cellStyle name="40% - Accent1 2 2 2 2 2 3" xfId="5832"/>
    <cellStyle name="40% - Accent1 2 2 2 2 2 3 2" xfId="5833"/>
    <cellStyle name="40% - Accent1 2 2 2 2 2 3 2 2" xfId="5834"/>
    <cellStyle name="40% - Accent1 2 2 2 2 2 3 3" xfId="5835"/>
    <cellStyle name="40% - Accent1 2 2 2 2 2 4" xfId="5836"/>
    <cellStyle name="40% - Accent1 2 2 2 2 2 4 2" xfId="5837"/>
    <cellStyle name="40% - Accent1 2 2 2 2 2 5" xfId="5838"/>
    <cellStyle name="40% - Accent1 2 2 2 2 2 5 2" xfId="5839"/>
    <cellStyle name="40% - Accent1 2 2 2 2 2 6" xfId="5840"/>
    <cellStyle name="40% - Accent1 2 2 2 2 3" xfId="5841"/>
    <cellStyle name="40% - Accent1 2 2 2 2 3 2" xfId="5842"/>
    <cellStyle name="40% - Accent1 2 2 2 2 3 2 2" xfId="5843"/>
    <cellStyle name="40% - Accent1 2 2 2 2 3 2 2 2" xfId="5844"/>
    <cellStyle name="40% - Accent1 2 2 2 2 3 2 3" xfId="5845"/>
    <cellStyle name="40% - Accent1 2 2 2 2 3 3" xfId="5846"/>
    <cellStyle name="40% - Accent1 2 2 2 2 3 3 2" xfId="5847"/>
    <cellStyle name="40% - Accent1 2 2 2 2 3 4" xfId="5848"/>
    <cellStyle name="40% - Accent1 2 2 2 2 3 4 2" xfId="5849"/>
    <cellStyle name="40% - Accent1 2 2 2 2 3 5" xfId="5850"/>
    <cellStyle name="40% - Accent1 2 2 2 2 4" xfId="5851"/>
    <cellStyle name="40% - Accent1 2 2 2 2 4 2" xfId="5852"/>
    <cellStyle name="40% - Accent1 2 2 2 2 4 2 2" xfId="5853"/>
    <cellStyle name="40% - Accent1 2 2 2 2 4 3" xfId="5854"/>
    <cellStyle name="40% - Accent1 2 2 2 2 5" xfId="5855"/>
    <cellStyle name="40% - Accent1 2 2 2 2 5 2" xfId="5856"/>
    <cellStyle name="40% - Accent1 2 2 2 2 6" xfId="5857"/>
    <cellStyle name="40% - Accent1 2 2 2 2 6 2" xfId="5858"/>
    <cellStyle name="40% - Accent1 2 2 2 2 7" xfId="5859"/>
    <cellStyle name="40% - Accent1 2 2 2 3" xfId="5860"/>
    <cellStyle name="40% - Accent1 2 2 2 3 2" xfId="5861"/>
    <cellStyle name="40% - Accent1 2 2 2 3 2 2" xfId="5862"/>
    <cellStyle name="40% - Accent1 2 2 2 3 2 2 2" xfId="5863"/>
    <cellStyle name="40% - Accent1 2 2 2 3 2 2 2 2" xfId="5864"/>
    <cellStyle name="40% - Accent1 2 2 2 3 2 2 3" xfId="5865"/>
    <cellStyle name="40% - Accent1 2 2 2 3 2 3" xfId="5866"/>
    <cellStyle name="40% - Accent1 2 2 2 3 2 3 2" xfId="5867"/>
    <cellStyle name="40% - Accent1 2 2 2 3 2 4" xfId="5868"/>
    <cellStyle name="40% - Accent1 2 2 2 3 2 4 2" xfId="5869"/>
    <cellStyle name="40% - Accent1 2 2 2 3 2 5" xfId="5870"/>
    <cellStyle name="40% - Accent1 2 2 2 3 3" xfId="5871"/>
    <cellStyle name="40% - Accent1 2 2 2 3 3 2" xfId="5872"/>
    <cellStyle name="40% - Accent1 2 2 2 3 3 2 2" xfId="5873"/>
    <cellStyle name="40% - Accent1 2 2 2 3 3 3" xfId="5874"/>
    <cellStyle name="40% - Accent1 2 2 2 3 4" xfId="5875"/>
    <cellStyle name="40% - Accent1 2 2 2 3 4 2" xfId="5876"/>
    <cellStyle name="40% - Accent1 2 2 2 3 5" xfId="5877"/>
    <cellStyle name="40% - Accent1 2 2 2 3 5 2" xfId="5878"/>
    <cellStyle name="40% - Accent1 2 2 2 3 6" xfId="5879"/>
    <cellStyle name="40% - Accent1 2 2 2 4" xfId="5880"/>
    <cellStyle name="40% - Accent1 2 2 2 4 2" xfId="5881"/>
    <cellStyle name="40% - Accent1 2 2 2 4 2 2" xfId="5882"/>
    <cellStyle name="40% - Accent1 2 2 2 4 2 2 2" xfId="5883"/>
    <cellStyle name="40% - Accent1 2 2 2 4 2 3" xfId="5884"/>
    <cellStyle name="40% - Accent1 2 2 2 4 3" xfId="5885"/>
    <cellStyle name="40% - Accent1 2 2 2 4 3 2" xfId="5886"/>
    <cellStyle name="40% - Accent1 2 2 2 4 4" xfId="5887"/>
    <cellStyle name="40% - Accent1 2 2 2 4 4 2" xfId="5888"/>
    <cellStyle name="40% - Accent1 2 2 2 4 5" xfId="5889"/>
    <cellStyle name="40% - Accent1 2 2 2 5" xfId="5890"/>
    <cellStyle name="40% - Accent1 2 2 2 5 2" xfId="5891"/>
    <cellStyle name="40% - Accent1 2 2 2 5 2 2" xfId="5892"/>
    <cellStyle name="40% - Accent1 2 2 2 5 3" xfId="5893"/>
    <cellStyle name="40% - Accent1 2 2 2 6" xfId="5894"/>
    <cellStyle name="40% - Accent1 2 2 2 6 2" xfId="5895"/>
    <cellStyle name="40% - Accent1 2 2 2 7" xfId="5896"/>
    <cellStyle name="40% - Accent1 2 2 2 7 2" xfId="5897"/>
    <cellStyle name="40% - Accent1 2 2 2 8" xfId="5898"/>
    <cellStyle name="40% - Accent1 2 2 3" xfId="5899"/>
    <cellStyle name="40% - Accent1 2 2 3 2" xfId="5900"/>
    <cellStyle name="40% - Accent1 2 2 3 2 2" xfId="5901"/>
    <cellStyle name="40% - Accent1 2 2 3 2 2 2" xfId="5902"/>
    <cellStyle name="40% - Accent1 2 2 3 2 2 2 2" xfId="5903"/>
    <cellStyle name="40% - Accent1 2 2 3 2 2 2 2 2" xfId="5904"/>
    <cellStyle name="40% - Accent1 2 2 3 2 2 2 3" xfId="5905"/>
    <cellStyle name="40% - Accent1 2 2 3 2 2 3" xfId="5906"/>
    <cellStyle name="40% - Accent1 2 2 3 2 2 3 2" xfId="5907"/>
    <cellStyle name="40% - Accent1 2 2 3 2 2 4" xfId="5908"/>
    <cellStyle name="40% - Accent1 2 2 3 2 2 4 2" xfId="5909"/>
    <cellStyle name="40% - Accent1 2 2 3 2 2 5" xfId="5910"/>
    <cellStyle name="40% - Accent1 2 2 3 2 3" xfId="5911"/>
    <cellStyle name="40% - Accent1 2 2 3 2 3 2" xfId="5912"/>
    <cellStyle name="40% - Accent1 2 2 3 2 3 2 2" xfId="5913"/>
    <cellStyle name="40% - Accent1 2 2 3 2 3 3" xfId="5914"/>
    <cellStyle name="40% - Accent1 2 2 3 2 4" xfId="5915"/>
    <cellStyle name="40% - Accent1 2 2 3 2 4 2" xfId="5916"/>
    <cellStyle name="40% - Accent1 2 2 3 2 5" xfId="5917"/>
    <cellStyle name="40% - Accent1 2 2 3 2 5 2" xfId="5918"/>
    <cellStyle name="40% - Accent1 2 2 3 2 6" xfId="5919"/>
    <cellStyle name="40% - Accent1 2 2 3 3" xfId="5920"/>
    <cellStyle name="40% - Accent1 2 2 3 3 2" xfId="5921"/>
    <cellStyle name="40% - Accent1 2 2 3 3 2 2" xfId="5922"/>
    <cellStyle name="40% - Accent1 2 2 3 3 2 2 2" xfId="5923"/>
    <cellStyle name="40% - Accent1 2 2 3 3 2 3" xfId="5924"/>
    <cellStyle name="40% - Accent1 2 2 3 3 3" xfId="5925"/>
    <cellStyle name="40% - Accent1 2 2 3 3 3 2" xfId="5926"/>
    <cellStyle name="40% - Accent1 2 2 3 3 4" xfId="5927"/>
    <cellStyle name="40% - Accent1 2 2 3 3 4 2" xfId="5928"/>
    <cellStyle name="40% - Accent1 2 2 3 3 5" xfId="5929"/>
    <cellStyle name="40% - Accent1 2 2 3 4" xfId="5930"/>
    <cellStyle name="40% - Accent1 2 2 3 4 2" xfId="5931"/>
    <cellStyle name="40% - Accent1 2 2 3 4 2 2" xfId="5932"/>
    <cellStyle name="40% - Accent1 2 2 3 4 3" xfId="5933"/>
    <cellStyle name="40% - Accent1 2 2 3 5" xfId="5934"/>
    <cellStyle name="40% - Accent1 2 2 3 5 2" xfId="5935"/>
    <cellStyle name="40% - Accent1 2 2 3 6" xfId="5936"/>
    <cellStyle name="40% - Accent1 2 2 3 6 2" xfId="5937"/>
    <cellStyle name="40% - Accent1 2 2 3 7" xfId="5938"/>
    <cellStyle name="40% - Accent1 2 2 4" xfId="5939"/>
    <cellStyle name="40% - Accent1 2 2 4 2" xfId="5940"/>
    <cellStyle name="40% - Accent1 2 2 4 2 2" xfId="5941"/>
    <cellStyle name="40% - Accent1 2 2 4 2 2 2" xfId="5942"/>
    <cellStyle name="40% - Accent1 2 2 4 2 2 2 2" xfId="5943"/>
    <cellStyle name="40% - Accent1 2 2 4 2 2 3" xfId="5944"/>
    <cellStyle name="40% - Accent1 2 2 4 2 3" xfId="5945"/>
    <cellStyle name="40% - Accent1 2 2 4 2 3 2" xfId="5946"/>
    <cellStyle name="40% - Accent1 2 2 4 2 4" xfId="5947"/>
    <cellStyle name="40% - Accent1 2 2 4 2 4 2" xfId="5948"/>
    <cellStyle name="40% - Accent1 2 2 4 2 5" xfId="5949"/>
    <cellStyle name="40% - Accent1 2 2 4 3" xfId="5950"/>
    <cellStyle name="40% - Accent1 2 2 4 3 2" xfId="5951"/>
    <cellStyle name="40% - Accent1 2 2 4 3 2 2" xfId="5952"/>
    <cellStyle name="40% - Accent1 2 2 4 3 3" xfId="5953"/>
    <cellStyle name="40% - Accent1 2 2 4 4" xfId="5954"/>
    <cellStyle name="40% - Accent1 2 2 4 4 2" xfId="5955"/>
    <cellStyle name="40% - Accent1 2 2 4 5" xfId="5956"/>
    <cellStyle name="40% - Accent1 2 2 4 5 2" xfId="5957"/>
    <cellStyle name="40% - Accent1 2 2 4 6" xfId="5958"/>
    <cellStyle name="40% - Accent1 2 2 5" xfId="5959"/>
    <cellStyle name="40% - Accent1 2 2 5 2" xfId="5960"/>
    <cellStyle name="40% - Accent1 2 2 5 2 2" xfId="5961"/>
    <cellStyle name="40% - Accent1 2 2 5 2 2 2" xfId="5962"/>
    <cellStyle name="40% - Accent1 2 2 5 2 3" xfId="5963"/>
    <cellStyle name="40% - Accent1 2 2 5 3" xfId="5964"/>
    <cellStyle name="40% - Accent1 2 2 5 3 2" xfId="5965"/>
    <cellStyle name="40% - Accent1 2 2 5 4" xfId="5966"/>
    <cellStyle name="40% - Accent1 2 2 5 4 2" xfId="5967"/>
    <cellStyle name="40% - Accent1 2 2 5 5" xfId="5968"/>
    <cellStyle name="40% - Accent1 2 2 6" xfId="5969"/>
    <cellStyle name="40% - Accent1 2 2 6 2" xfId="5970"/>
    <cellStyle name="40% - Accent1 2 2 6 2 2" xfId="5971"/>
    <cellStyle name="40% - Accent1 2 2 6 3" xfId="5972"/>
    <cellStyle name="40% - Accent1 2 2 7" xfId="5973"/>
    <cellStyle name="40% - Accent1 2 2 7 2" xfId="5974"/>
    <cellStyle name="40% - Accent1 2 2 8" xfId="5975"/>
    <cellStyle name="40% - Accent1 2 2 8 2" xfId="5976"/>
    <cellStyle name="40% - Accent1 2 2 9" xfId="5977"/>
    <cellStyle name="40% - Accent1 2 3" xfId="5978"/>
    <cellStyle name="40% - Accent1 2 3 2" xfId="5979"/>
    <cellStyle name="40% - Accent1 2 3 2 2" xfId="5980"/>
    <cellStyle name="40% - Accent1 2 3 2 2 2" xfId="5981"/>
    <cellStyle name="40% - Accent1 2 3 2 2 2 2" xfId="5982"/>
    <cellStyle name="40% - Accent1 2 3 2 2 2 2 2" xfId="5983"/>
    <cellStyle name="40% - Accent1 2 3 2 2 2 2 2 2" xfId="5984"/>
    <cellStyle name="40% - Accent1 2 3 2 2 2 2 3" xfId="5985"/>
    <cellStyle name="40% - Accent1 2 3 2 2 2 3" xfId="5986"/>
    <cellStyle name="40% - Accent1 2 3 2 2 2 3 2" xfId="5987"/>
    <cellStyle name="40% - Accent1 2 3 2 2 2 4" xfId="5988"/>
    <cellStyle name="40% - Accent1 2 3 2 2 2 4 2" xfId="5989"/>
    <cellStyle name="40% - Accent1 2 3 2 2 2 5" xfId="5990"/>
    <cellStyle name="40% - Accent1 2 3 2 2 3" xfId="5991"/>
    <cellStyle name="40% - Accent1 2 3 2 2 3 2" xfId="5992"/>
    <cellStyle name="40% - Accent1 2 3 2 2 3 2 2" xfId="5993"/>
    <cellStyle name="40% - Accent1 2 3 2 2 3 3" xfId="5994"/>
    <cellStyle name="40% - Accent1 2 3 2 2 4" xfId="5995"/>
    <cellStyle name="40% - Accent1 2 3 2 2 4 2" xfId="5996"/>
    <cellStyle name="40% - Accent1 2 3 2 2 5" xfId="5997"/>
    <cellStyle name="40% - Accent1 2 3 2 2 5 2" xfId="5998"/>
    <cellStyle name="40% - Accent1 2 3 2 2 6" xfId="5999"/>
    <cellStyle name="40% - Accent1 2 3 2 3" xfId="6000"/>
    <cellStyle name="40% - Accent1 2 3 2 3 2" xfId="6001"/>
    <cellStyle name="40% - Accent1 2 3 2 3 2 2" xfId="6002"/>
    <cellStyle name="40% - Accent1 2 3 2 3 2 2 2" xfId="6003"/>
    <cellStyle name="40% - Accent1 2 3 2 3 2 3" xfId="6004"/>
    <cellStyle name="40% - Accent1 2 3 2 3 3" xfId="6005"/>
    <cellStyle name="40% - Accent1 2 3 2 3 3 2" xfId="6006"/>
    <cellStyle name="40% - Accent1 2 3 2 3 4" xfId="6007"/>
    <cellStyle name="40% - Accent1 2 3 2 3 4 2" xfId="6008"/>
    <cellStyle name="40% - Accent1 2 3 2 3 5" xfId="6009"/>
    <cellStyle name="40% - Accent1 2 3 2 4" xfId="6010"/>
    <cellStyle name="40% - Accent1 2 3 2 4 2" xfId="6011"/>
    <cellStyle name="40% - Accent1 2 3 2 4 2 2" xfId="6012"/>
    <cellStyle name="40% - Accent1 2 3 2 4 3" xfId="6013"/>
    <cellStyle name="40% - Accent1 2 3 2 5" xfId="6014"/>
    <cellStyle name="40% - Accent1 2 3 2 5 2" xfId="6015"/>
    <cellStyle name="40% - Accent1 2 3 2 6" xfId="6016"/>
    <cellStyle name="40% - Accent1 2 3 2 6 2" xfId="6017"/>
    <cellStyle name="40% - Accent1 2 3 2 7" xfId="6018"/>
    <cellStyle name="40% - Accent1 2 3 3" xfId="6019"/>
    <cellStyle name="40% - Accent1 2 3 3 2" xfId="6020"/>
    <cellStyle name="40% - Accent1 2 3 3 2 2" xfId="6021"/>
    <cellStyle name="40% - Accent1 2 3 3 2 2 2" xfId="6022"/>
    <cellStyle name="40% - Accent1 2 3 3 2 2 2 2" xfId="6023"/>
    <cellStyle name="40% - Accent1 2 3 3 2 2 3" xfId="6024"/>
    <cellStyle name="40% - Accent1 2 3 3 2 3" xfId="6025"/>
    <cellStyle name="40% - Accent1 2 3 3 2 3 2" xfId="6026"/>
    <cellStyle name="40% - Accent1 2 3 3 2 4" xfId="6027"/>
    <cellStyle name="40% - Accent1 2 3 3 2 4 2" xfId="6028"/>
    <cellStyle name="40% - Accent1 2 3 3 2 5" xfId="6029"/>
    <cellStyle name="40% - Accent1 2 3 3 3" xfId="6030"/>
    <cellStyle name="40% - Accent1 2 3 3 3 2" xfId="6031"/>
    <cellStyle name="40% - Accent1 2 3 3 3 2 2" xfId="6032"/>
    <cellStyle name="40% - Accent1 2 3 3 3 3" xfId="6033"/>
    <cellStyle name="40% - Accent1 2 3 3 4" xfId="6034"/>
    <cellStyle name="40% - Accent1 2 3 3 4 2" xfId="6035"/>
    <cellStyle name="40% - Accent1 2 3 3 5" xfId="6036"/>
    <cellStyle name="40% - Accent1 2 3 3 5 2" xfId="6037"/>
    <cellStyle name="40% - Accent1 2 3 3 6" xfId="6038"/>
    <cellStyle name="40% - Accent1 2 3 4" xfId="6039"/>
    <cellStyle name="40% - Accent1 2 3 4 2" xfId="6040"/>
    <cellStyle name="40% - Accent1 2 3 4 2 2" xfId="6041"/>
    <cellStyle name="40% - Accent1 2 3 4 2 2 2" xfId="6042"/>
    <cellStyle name="40% - Accent1 2 3 4 2 3" xfId="6043"/>
    <cellStyle name="40% - Accent1 2 3 4 3" xfId="6044"/>
    <cellStyle name="40% - Accent1 2 3 4 3 2" xfId="6045"/>
    <cellStyle name="40% - Accent1 2 3 4 4" xfId="6046"/>
    <cellStyle name="40% - Accent1 2 3 4 4 2" xfId="6047"/>
    <cellStyle name="40% - Accent1 2 3 4 5" xfId="6048"/>
    <cellStyle name="40% - Accent1 2 3 5" xfId="6049"/>
    <cellStyle name="40% - Accent1 2 3 5 2" xfId="6050"/>
    <cellStyle name="40% - Accent1 2 3 5 2 2" xfId="6051"/>
    <cellStyle name="40% - Accent1 2 3 5 3" xfId="6052"/>
    <cellStyle name="40% - Accent1 2 3 6" xfId="6053"/>
    <cellStyle name="40% - Accent1 2 3 6 2" xfId="6054"/>
    <cellStyle name="40% - Accent1 2 3 7" xfId="6055"/>
    <cellStyle name="40% - Accent1 2 3 7 2" xfId="6056"/>
    <cellStyle name="40% - Accent1 2 3 8" xfId="6057"/>
    <cellStyle name="40% - Accent1 2 4" xfId="6058"/>
    <cellStyle name="40% - Accent1 2 4 2" xfId="6059"/>
    <cellStyle name="40% - Accent1 2 4 2 2" xfId="6060"/>
    <cellStyle name="40% - Accent1 2 4 2 2 2" xfId="6061"/>
    <cellStyle name="40% - Accent1 2 4 2 2 2 2" xfId="6062"/>
    <cellStyle name="40% - Accent1 2 4 2 2 2 2 2" xfId="6063"/>
    <cellStyle name="40% - Accent1 2 4 2 2 2 3" xfId="6064"/>
    <cellStyle name="40% - Accent1 2 4 2 2 3" xfId="6065"/>
    <cellStyle name="40% - Accent1 2 4 2 2 3 2" xfId="6066"/>
    <cellStyle name="40% - Accent1 2 4 2 2 4" xfId="6067"/>
    <cellStyle name="40% - Accent1 2 4 2 2 4 2" xfId="6068"/>
    <cellStyle name="40% - Accent1 2 4 2 2 5" xfId="6069"/>
    <cellStyle name="40% - Accent1 2 4 2 3" xfId="6070"/>
    <cellStyle name="40% - Accent1 2 4 2 3 2" xfId="6071"/>
    <cellStyle name="40% - Accent1 2 4 2 3 2 2" xfId="6072"/>
    <cellStyle name="40% - Accent1 2 4 2 3 3" xfId="6073"/>
    <cellStyle name="40% - Accent1 2 4 2 4" xfId="6074"/>
    <cellStyle name="40% - Accent1 2 4 2 4 2" xfId="6075"/>
    <cellStyle name="40% - Accent1 2 4 2 5" xfId="6076"/>
    <cellStyle name="40% - Accent1 2 4 2 5 2" xfId="6077"/>
    <cellStyle name="40% - Accent1 2 4 2 6" xfId="6078"/>
    <cellStyle name="40% - Accent1 2 4 3" xfId="6079"/>
    <cellStyle name="40% - Accent1 2 4 3 2" xfId="6080"/>
    <cellStyle name="40% - Accent1 2 4 3 2 2" xfId="6081"/>
    <cellStyle name="40% - Accent1 2 4 3 2 2 2" xfId="6082"/>
    <cellStyle name="40% - Accent1 2 4 3 2 3" xfId="6083"/>
    <cellStyle name="40% - Accent1 2 4 3 3" xfId="6084"/>
    <cellStyle name="40% - Accent1 2 4 3 3 2" xfId="6085"/>
    <cellStyle name="40% - Accent1 2 4 3 4" xfId="6086"/>
    <cellStyle name="40% - Accent1 2 4 3 4 2" xfId="6087"/>
    <cellStyle name="40% - Accent1 2 4 3 5" xfId="6088"/>
    <cellStyle name="40% - Accent1 2 4 4" xfId="6089"/>
    <cellStyle name="40% - Accent1 2 4 4 2" xfId="6090"/>
    <cellStyle name="40% - Accent1 2 4 4 2 2" xfId="6091"/>
    <cellStyle name="40% - Accent1 2 4 4 3" xfId="6092"/>
    <cellStyle name="40% - Accent1 2 4 5" xfId="6093"/>
    <cellStyle name="40% - Accent1 2 4 5 2" xfId="6094"/>
    <cellStyle name="40% - Accent1 2 4 6" xfId="6095"/>
    <cellStyle name="40% - Accent1 2 4 6 2" xfId="6096"/>
    <cellStyle name="40% - Accent1 2 4 7" xfId="6097"/>
    <cellStyle name="40% - Accent1 2 5" xfId="6098"/>
    <cellStyle name="40% - Accent1 2 5 2" xfId="6099"/>
    <cellStyle name="40% - Accent1 2 5 2 2" xfId="6100"/>
    <cellStyle name="40% - Accent1 2 5 2 2 2" xfId="6101"/>
    <cellStyle name="40% - Accent1 2 5 2 2 2 2" xfId="6102"/>
    <cellStyle name="40% - Accent1 2 5 2 2 3" xfId="6103"/>
    <cellStyle name="40% - Accent1 2 5 2 3" xfId="6104"/>
    <cellStyle name="40% - Accent1 2 5 2 3 2" xfId="6105"/>
    <cellStyle name="40% - Accent1 2 5 2 4" xfId="6106"/>
    <cellStyle name="40% - Accent1 2 5 2 4 2" xfId="6107"/>
    <cellStyle name="40% - Accent1 2 5 2 5" xfId="6108"/>
    <cellStyle name="40% - Accent1 2 5 3" xfId="6109"/>
    <cellStyle name="40% - Accent1 2 5 3 2" xfId="6110"/>
    <cellStyle name="40% - Accent1 2 5 3 2 2" xfId="6111"/>
    <cellStyle name="40% - Accent1 2 5 3 3" xfId="6112"/>
    <cellStyle name="40% - Accent1 2 5 4" xfId="6113"/>
    <cellStyle name="40% - Accent1 2 5 4 2" xfId="6114"/>
    <cellStyle name="40% - Accent1 2 5 5" xfId="6115"/>
    <cellStyle name="40% - Accent1 2 5 5 2" xfId="6116"/>
    <cellStyle name="40% - Accent1 2 5 6" xfId="6117"/>
    <cellStyle name="40% - Accent1 2 6" xfId="6118"/>
    <cellStyle name="40% - Accent1 2 6 2" xfId="6119"/>
    <cellStyle name="40% - Accent1 2 6 2 2" xfId="6120"/>
    <cellStyle name="40% - Accent1 2 6 2 2 2" xfId="6121"/>
    <cellStyle name="40% - Accent1 2 6 2 3" xfId="6122"/>
    <cellStyle name="40% - Accent1 2 6 3" xfId="6123"/>
    <cellStyle name="40% - Accent1 2 6 3 2" xfId="6124"/>
    <cellStyle name="40% - Accent1 2 6 4" xfId="6125"/>
    <cellStyle name="40% - Accent1 2 6 4 2" xfId="6126"/>
    <cellStyle name="40% - Accent1 2 6 5" xfId="6127"/>
    <cellStyle name="40% - Accent1 2 7" xfId="6128"/>
    <cellStyle name="40% - Accent1 2 7 2" xfId="6129"/>
    <cellStyle name="40% - Accent1 2 7 2 2" xfId="6130"/>
    <cellStyle name="40% - Accent1 2 7 3" xfId="6131"/>
    <cellStyle name="40% - Accent1 2 8" xfId="6132"/>
    <cellStyle name="40% - Accent1 2 8 2" xfId="6133"/>
    <cellStyle name="40% - Accent1 2 9" xfId="6134"/>
    <cellStyle name="40% - Accent1 2 9 2" xfId="6135"/>
    <cellStyle name="40% - Accent1 3" xfId="6136"/>
    <cellStyle name="40% - Accent1 3 10" xfId="6137"/>
    <cellStyle name="40% - Accent1 3 2" xfId="6138"/>
    <cellStyle name="40% - Accent1 3 2 2" xfId="6139"/>
    <cellStyle name="40% - Accent1 3 2 2 2" xfId="6140"/>
    <cellStyle name="40% - Accent1 3 2 2 2 2" xfId="6141"/>
    <cellStyle name="40% - Accent1 3 2 2 2 2 2" xfId="6142"/>
    <cellStyle name="40% - Accent1 3 2 2 2 2 2 2" xfId="6143"/>
    <cellStyle name="40% - Accent1 3 2 2 2 2 2 2 2" xfId="6144"/>
    <cellStyle name="40% - Accent1 3 2 2 2 2 2 2 2 2" xfId="6145"/>
    <cellStyle name="40% - Accent1 3 2 2 2 2 2 2 3" xfId="6146"/>
    <cellStyle name="40% - Accent1 3 2 2 2 2 2 3" xfId="6147"/>
    <cellStyle name="40% - Accent1 3 2 2 2 2 2 3 2" xfId="6148"/>
    <cellStyle name="40% - Accent1 3 2 2 2 2 2 4" xfId="6149"/>
    <cellStyle name="40% - Accent1 3 2 2 2 2 2 4 2" xfId="6150"/>
    <cellStyle name="40% - Accent1 3 2 2 2 2 2 5" xfId="6151"/>
    <cellStyle name="40% - Accent1 3 2 2 2 2 3" xfId="6152"/>
    <cellStyle name="40% - Accent1 3 2 2 2 2 3 2" xfId="6153"/>
    <cellStyle name="40% - Accent1 3 2 2 2 2 3 2 2" xfId="6154"/>
    <cellStyle name="40% - Accent1 3 2 2 2 2 3 3" xfId="6155"/>
    <cellStyle name="40% - Accent1 3 2 2 2 2 4" xfId="6156"/>
    <cellStyle name="40% - Accent1 3 2 2 2 2 4 2" xfId="6157"/>
    <cellStyle name="40% - Accent1 3 2 2 2 2 5" xfId="6158"/>
    <cellStyle name="40% - Accent1 3 2 2 2 2 5 2" xfId="6159"/>
    <cellStyle name="40% - Accent1 3 2 2 2 2 6" xfId="6160"/>
    <cellStyle name="40% - Accent1 3 2 2 2 3" xfId="6161"/>
    <cellStyle name="40% - Accent1 3 2 2 2 3 2" xfId="6162"/>
    <cellStyle name="40% - Accent1 3 2 2 2 3 2 2" xfId="6163"/>
    <cellStyle name="40% - Accent1 3 2 2 2 3 2 2 2" xfId="6164"/>
    <cellStyle name="40% - Accent1 3 2 2 2 3 2 3" xfId="6165"/>
    <cellStyle name="40% - Accent1 3 2 2 2 3 3" xfId="6166"/>
    <cellStyle name="40% - Accent1 3 2 2 2 3 3 2" xfId="6167"/>
    <cellStyle name="40% - Accent1 3 2 2 2 3 4" xfId="6168"/>
    <cellStyle name="40% - Accent1 3 2 2 2 3 4 2" xfId="6169"/>
    <cellStyle name="40% - Accent1 3 2 2 2 3 5" xfId="6170"/>
    <cellStyle name="40% - Accent1 3 2 2 2 4" xfId="6171"/>
    <cellStyle name="40% - Accent1 3 2 2 2 4 2" xfId="6172"/>
    <cellStyle name="40% - Accent1 3 2 2 2 4 2 2" xfId="6173"/>
    <cellStyle name="40% - Accent1 3 2 2 2 4 3" xfId="6174"/>
    <cellStyle name="40% - Accent1 3 2 2 2 5" xfId="6175"/>
    <cellStyle name="40% - Accent1 3 2 2 2 5 2" xfId="6176"/>
    <cellStyle name="40% - Accent1 3 2 2 2 6" xfId="6177"/>
    <cellStyle name="40% - Accent1 3 2 2 2 6 2" xfId="6178"/>
    <cellStyle name="40% - Accent1 3 2 2 2 7" xfId="6179"/>
    <cellStyle name="40% - Accent1 3 2 2 3" xfId="6180"/>
    <cellStyle name="40% - Accent1 3 2 2 3 2" xfId="6181"/>
    <cellStyle name="40% - Accent1 3 2 2 3 2 2" xfId="6182"/>
    <cellStyle name="40% - Accent1 3 2 2 3 2 2 2" xfId="6183"/>
    <cellStyle name="40% - Accent1 3 2 2 3 2 2 2 2" xfId="6184"/>
    <cellStyle name="40% - Accent1 3 2 2 3 2 2 3" xfId="6185"/>
    <cellStyle name="40% - Accent1 3 2 2 3 2 3" xfId="6186"/>
    <cellStyle name="40% - Accent1 3 2 2 3 2 3 2" xfId="6187"/>
    <cellStyle name="40% - Accent1 3 2 2 3 2 4" xfId="6188"/>
    <cellStyle name="40% - Accent1 3 2 2 3 2 4 2" xfId="6189"/>
    <cellStyle name="40% - Accent1 3 2 2 3 2 5" xfId="6190"/>
    <cellStyle name="40% - Accent1 3 2 2 3 3" xfId="6191"/>
    <cellStyle name="40% - Accent1 3 2 2 3 3 2" xfId="6192"/>
    <cellStyle name="40% - Accent1 3 2 2 3 3 2 2" xfId="6193"/>
    <cellStyle name="40% - Accent1 3 2 2 3 3 3" xfId="6194"/>
    <cellStyle name="40% - Accent1 3 2 2 3 4" xfId="6195"/>
    <cellStyle name="40% - Accent1 3 2 2 3 4 2" xfId="6196"/>
    <cellStyle name="40% - Accent1 3 2 2 3 5" xfId="6197"/>
    <cellStyle name="40% - Accent1 3 2 2 3 5 2" xfId="6198"/>
    <cellStyle name="40% - Accent1 3 2 2 3 6" xfId="6199"/>
    <cellStyle name="40% - Accent1 3 2 2 4" xfId="6200"/>
    <cellStyle name="40% - Accent1 3 2 2 4 2" xfId="6201"/>
    <cellStyle name="40% - Accent1 3 2 2 4 2 2" xfId="6202"/>
    <cellStyle name="40% - Accent1 3 2 2 4 2 2 2" xfId="6203"/>
    <cellStyle name="40% - Accent1 3 2 2 4 2 3" xfId="6204"/>
    <cellStyle name="40% - Accent1 3 2 2 4 3" xfId="6205"/>
    <cellStyle name="40% - Accent1 3 2 2 4 3 2" xfId="6206"/>
    <cellStyle name="40% - Accent1 3 2 2 4 4" xfId="6207"/>
    <cellStyle name="40% - Accent1 3 2 2 4 4 2" xfId="6208"/>
    <cellStyle name="40% - Accent1 3 2 2 4 5" xfId="6209"/>
    <cellStyle name="40% - Accent1 3 2 2 5" xfId="6210"/>
    <cellStyle name="40% - Accent1 3 2 2 5 2" xfId="6211"/>
    <cellStyle name="40% - Accent1 3 2 2 5 2 2" xfId="6212"/>
    <cellStyle name="40% - Accent1 3 2 2 5 3" xfId="6213"/>
    <cellStyle name="40% - Accent1 3 2 2 6" xfId="6214"/>
    <cellStyle name="40% - Accent1 3 2 2 6 2" xfId="6215"/>
    <cellStyle name="40% - Accent1 3 2 2 7" xfId="6216"/>
    <cellStyle name="40% - Accent1 3 2 2 7 2" xfId="6217"/>
    <cellStyle name="40% - Accent1 3 2 2 8" xfId="6218"/>
    <cellStyle name="40% - Accent1 3 2 3" xfId="6219"/>
    <cellStyle name="40% - Accent1 3 2 3 2" xfId="6220"/>
    <cellStyle name="40% - Accent1 3 2 3 2 2" xfId="6221"/>
    <cellStyle name="40% - Accent1 3 2 3 2 2 2" xfId="6222"/>
    <cellStyle name="40% - Accent1 3 2 3 2 2 2 2" xfId="6223"/>
    <cellStyle name="40% - Accent1 3 2 3 2 2 2 2 2" xfId="6224"/>
    <cellStyle name="40% - Accent1 3 2 3 2 2 2 3" xfId="6225"/>
    <cellStyle name="40% - Accent1 3 2 3 2 2 3" xfId="6226"/>
    <cellStyle name="40% - Accent1 3 2 3 2 2 3 2" xfId="6227"/>
    <cellStyle name="40% - Accent1 3 2 3 2 2 4" xfId="6228"/>
    <cellStyle name="40% - Accent1 3 2 3 2 2 4 2" xfId="6229"/>
    <cellStyle name="40% - Accent1 3 2 3 2 2 5" xfId="6230"/>
    <cellStyle name="40% - Accent1 3 2 3 2 3" xfId="6231"/>
    <cellStyle name="40% - Accent1 3 2 3 2 3 2" xfId="6232"/>
    <cellStyle name="40% - Accent1 3 2 3 2 3 2 2" xfId="6233"/>
    <cellStyle name="40% - Accent1 3 2 3 2 3 3" xfId="6234"/>
    <cellStyle name="40% - Accent1 3 2 3 2 4" xfId="6235"/>
    <cellStyle name="40% - Accent1 3 2 3 2 4 2" xfId="6236"/>
    <cellStyle name="40% - Accent1 3 2 3 2 5" xfId="6237"/>
    <cellStyle name="40% - Accent1 3 2 3 2 5 2" xfId="6238"/>
    <cellStyle name="40% - Accent1 3 2 3 2 6" xfId="6239"/>
    <cellStyle name="40% - Accent1 3 2 3 3" xfId="6240"/>
    <cellStyle name="40% - Accent1 3 2 3 3 2" xfId="6241"/>
    <cellStyle name="40% - Accent1 3 2 3 3 2 2" xfId="6242"/>
    <cellStyle name="40% - Accent1 3 2 3 3 2 2 2" xfId="6243"/>
    <cellStyle name="40% - Accent1 3 2 3 3 2 3" xfId="6244"/>
    <cellStyle name="40% - Accent1 3 2 3 3 3" xfId="6245"/>
    <cellStyle name="40% - Accent1 3 2 3 3 3 2" xfId="6246"/>
    <cellStyle name="40% - Accent1 3 2 3 3 4" xfId="6247"/>
    <cellStyle name="40% - Accent1 3 2 3 3 4 2" xfId="6248"/>
    <cellStyle name="40% - Accent1 3 2 3 3 5" xfId="6249"/>
    <cellStyle name="40% - Accent1 3 2 3 4" xfId="6250"/>
    <cellStyle name="40% - Accent1 3 2 3 4 2" xfId="6251"/>
    <cellStyle name="40% - Accent1 3 2 3 4 2 2" xfId="6252"/>
    <cellStyle name="40% - Accent1 3 2 3 4 3" xfId="6253"/>
    <cellStyle name="40% - Accent1 3 2 3 5" xfId="6254"/>
    <cellStyle name="40% - Accent1 3 2 3 5 2" xfId="6255"/>
    <cellStyle name="40% - Accent1 3 2 3 6" xfId="6256"/>
    <cellStyle name="40% - Accent1 3 2 3 6 2" xfId="6257"/>
    <cellStyle name="40% - Accent1 3 2 3 7" xfId="6258"/>
    <cellStyle name="40% - Accent1 3 2 4" xfId="6259"/>
    <cellStyle name="40% - Accent1 3 2 4 2" xfId="6260"/>
    <cellStyle name="40% - Accent1 3 2 4 2 2" xfId="6261"/>
    <cellStyle name="40% - Accent1 3 2 4 2 2 2" xfId="6262"/>
    <cellStyle name="40% - Accent1 3 2 4 2 2 2 2" xfId="6263"/>
    <cellStyle name="40% - Accent1 3 2 4 2 2 3" xfId="6264"/>
    <cellStyle name="40% - Accent1 3 2 4 2 3" xfId="6265"/>
    <cellStyle name="40% - Accent1 3 2 4 2 3 2" xfId="6266"/>
    <cellStyle name="40% - Accent1 3 2 4 2 4" xfId="6267"/>
    <cellStyle name="40% - Accent1 3 2 4 2 4 2" xfId="6268"/>
    <cellStyle name="40% - Accent1 3 2 4 2 5" xfId="6269"/>
    <cellStyle name="40% - Accent1 3 2 4 3" xfId="6270"/>
    <cellStyle name="40% - Accent1 3 2 4 3 2" xfId="6271"/>
    <cellStyle name="40% - Accent1 3 2 4 3 2 2" xfId="6272"/>
    <cellStyle name="40% - Accent1 3 2 4 3 3" xfId="6273"/>
    <cellStyle name="40% - Accent1 3 2 4 4" xfId="6274"/>
    <cellStyle name="40% - Accent1 3 2 4 4 2" xfId="6275"/>
    <cellStyle name="40% - Accent1 3 2 4 5" xfId="6276"/>
    <cellStyle name="40% - Accent1 3 2 4 5 2" xfId="6277"/>
    <cellStyle name="40% - Accent1 3 2 4 6" xfId="6278"/>
    <cellStyle name="40% - Accent1 3 2 5" xfId="6279"/>
    <cellStyle name="40% - Accent1 3 2 5 2" xfId="6280"/>
    <cellStyle name="40% - Accent1 3 2 5 2 2" xfId="6281"/>
    <cellStyle name="40% - Accent1 3 2 5 2 2 2" xfId="6282"/>
    <cellStyle name="40% - Accent1 3 2 5 2 3" xfId="6283"/>
    <cellStyle name="40% - Accent1 3 2 5 3" xfId="6284"/>
    <cellStyle name="40% - Accent1 3 2 5 3 2" xfId="6285"/>
    <cellStyle name="40% - Accent1 3 2 5 4" xfId="6286"/>
    <cellStyle name="40% - Accent1 3 2 5 4 2" xfId="6287"/>
    <cellStyle name="40% - Accent1 3 2 5 5" xfId="6288"/>
    <cellStyle name="40% - Accent1 3 2 6" xfId="6289"/>
    <cellStyle name="40% - Accent1 3 2 6 2" xfId="6290"/>
    <cellStyle name="40% - Accent1 3 2 6 2 2" xfId="6291"/>
    <cellStyle name="40% - Accent1 3 2 6 3" xfId="6292"/>
    <cellStyle name="40% - Accent1 3 2 7" xfId="6293"/>
    <cellStyle name="40% - Accent1 3 2 7 2" xfId="6294"/>
    <cellStyle name="40% - Accent1 3 2 8" xfId="6295"/>
    <cellStyle name="40% - Accent1 3 2 8 2" xfId="6296"/>
    <cellStyle name="40% - Accent1 3 2 9" xfId="6297"/>
    <cellStyle name="40% - Accent1 3 3" xfId="6298"/>
    <cellStyle name="40% - Accent1 3 3 2" xfId="6299"/>
    <cellStyle name="40% - Accent1 3 3 2 2" xfId="6300"/>
    <cellStyle name="40% - Accent1 3 3 2 2 2" xfId="6301"/>
    <cellStyle name="40% - Accent1 3 3 2 2 2 2" xfId="6302"/>
    <cellStyle name="40% - Accent1 3 3 2 2 2 2 2" xfId="6303"/>
    <cellStyle name="40% - Accent1 3 3 2 2 2 2 2 2" xfId="6304"/>
    <cellStyle name="40% - Accent1 3 3 2 2 2 2 3" xfId="6305"/>
    <cellStyle name="40% - Accent1 3 3 2 2 2 3" xfId="6306"/>
    <cellStyle name="40% - Accent1 3 3 2 2 2 3 2" xfId="6307"/>
    <cellStyle name="40% - Accent1 3 3 2 2 2 4" xfId="6308"/>
    <cellStyle name="40% - Accent1 3 3 2 2 2 4 2" xfId="6309"/>
    <cellStyle name="40% - Accent1 3 3 2 2 2 5" xfId="6310"/>
    <cellStyle name="40% - Accent1 3 3 2 2 3" xfId="6311"/>
    <cellStyle name="40% - Accent1 3 3 2 2 3 2" xfId="6312"/>
    <cellStyle name="40% - Accent1 3 3 2 2 3 2 2" xfId="6313"/>
    <cellStyle name="40% - Accent1 3 3 2 2 3 3" xfId="6314"/>
    <cellStyle name="40% - Accent1 3 3 2 2 4" xfId="6315"/>
    <cellStyle name="40% - Accent1 3 3 2 2 4 2" xfId="6316"/>
    <cellStyle name="40% - Accent1 3 3 2 2 5" xfId="6317"/>
    <cellStyle name="40% - Accent1 3 3 2 2 5 2" xfId="6318"/>
    <cellStyle name="40% - Accent1 3 3 2 2 6" xfId="6319"/>
    <cellStyle name="40% - Accent1 3 3 2 3" xfId="6320"/>
    <cellStyle name="40% - Accent1 3 3 2 3 2" xfId="6321"/>
    <cellStyle name="40% - Accent1 3 3 2 3 2 2" xfId="6322"/>
    <cellStyle name="40% - Accent1 3 3 2 3 2 2 2" xfId="6323"/>
    <cellStyle name="40% - Accent1 3 3 2 3 2 3" xfId="6324"/>
    <cellStyle name="40% - Accent1 3 3 2 3 3" xfId="6325"/>
    <cellStyle name="40% - Accent1 3 3 2 3 3 2" xfId="6326"/>
    <cellStyle name="40% - Accent1 3 3 2 3 4" xfId="6327"/>
    <cellStyle name="40% - Accent1 3 3 2 3 4 2" xfId="6328"/>
    <cellStyle name="40% - Accent1 3 3 2 3 5" xfId="6329"/>
    <cellStyle name="40% - Accent1 3 3 2 4" xfId="6330"/>
    <cellStyle name="40% - Accent1 3 3 2 4 2" xfId="6331"/>
    <cellStyle name="40% - Accent1 3 3 2 4 2 2" xfId="6332"/>
    <cellStyle name="40% - Accent1 3 3 2 4 3" xfId="6333"/>
    <cellStyle name="40% - Accent1 3 3 2 5" xfId="6334"/>
    <cellStyle name="40% - Accent1 3 3 2 5 2" xfId="6335"/>
    <cellStyle name="40% - Accent1 3 3 2 6" xfId="6336"/>
    <cellStyle name="40% - Accent1 3 3 2 6 2" xfId="6337"/>
    <cellStyle name="40% - Accent1 3 3 2 7" xfId="6338"/>
    <cellStyle name="40% - Accent1 3 3 3" xfId="6339"/>
    <cellStyle name="40% - Accent1 3 3 3 2" xfId="6340"/>
    <cellStyle name="40% - Accent1 3 3 3 2 2" xfId="6341"/>
    <cellStyle name="40% - Accent1 3 3 3 2 2 2" xfId="6342"/>
    <cellStyle name="40% - Accent1 3 3 3 2 2 2 2" xfId="6343"/>
    <cellStyle name="40% - Accent1 3 3 3 2 2 3" xfId="6344"/>
    <cellStyle name="40% - Accent1 3 3 3 2 3" xfId="6345"/>
    <cellStyle name="40% - Accent1 3 3 3 2 3 2" xfId="6346"/>
    <cellStyle name="40% - Accent1 3 3 3 2 4" xfId="6347"/>
    <cellStyle name="40% - Accent1 3 3 3 2 4 2" xfId="6348"/>
    <cellStyle name="40% - Accent1 3 3 3 2 5" xfId="6349"/>
    <cellStyle name="40% - Accent1 3 3 3 3" xfId="6350"/>
    <cellStyle name="40% - Accent1 3 3 3 3 2" xfId="6351"/>
    <cellStyle name="40% - Accent1 3 3 3 3 2 2" xfId="6352"/>
    <cellStyle name="40% - Accent1 3 3 3 3 3" xfId="6353"/>
    <cellStyle name="40% - Accent1 3 3 3 4" xfId="6354"/>
    <cellStyle name="40% - Accent1 3 3 3 4 2" xfId="6355"/>
    <cellStyle name="40% - Accent1 3 3 3 5" xfId="6356"/>
    <cellStyle name="40% - Accent1 3 3 3 5 2" xfId="6357"/>
    <cellStyle name="40% - Accent1 3 3 3 6" xfId="6358"/>
    <cellStyle name="40% - Accent1 3 3 4" xfId="6359"/>
    <cellStyle name="40% - Accent1 3 3 4 2" xfId="6360"/>
    <cellStyle name="40% - Accent1 3 3 4 2 2" xfId="6361"/>
    <cellStyle name="40% - Accent1 3 3 4 2 2 2" xfId="6362"/>
    <cellStyle name="40% - Accent1 3 3 4 2 3" xfId="6363"/>
    <cellStyle name="40% - Accent1 3 3 4 3" xfId="6364"/>
    <cellStyle name="40% - Accent1 3 3 4 3 2" xfId="6365"/>
    <cellStyle name="40% - Accent1 3 3 4 4" xfId="6366"/>
    <cellStyle name="40% - Accent1 3 3 4 4 2" xfId="6367"/>
    <cellStyle name="40% - Accent1 3 3 4 5" xfId="6368"/>
    <cellStyle name="40% - Accent1 3 3 5" xfId="6369"/>
    <cellStyle name="40% - Accent1 3 3 5 2" xfId="6370"/>
    <cellStyle name="40% - Accent1 3 3 5 2 2" xfId="6371"/>
    <cellStyle name="40% - Accent1 3 3 5 3" xfId="6372"/>
    <cellStyle name="40% - Accent1 3 3 6" xfId="6373"/>
    <cellStyle name="40% - Accent1 3 3 6 2" xfId="6374"/>
    <cellStyle name="40% - Accent1 3 3 7" xfId="6375"/>
    <cellStyle name="40% - Accent1 3 3 7 2" xfId="6376"/>
    <cellStyle name="40% - Accent1 3 3 8" xfId="6377"/>
    <cellStyle name="40% - Accent1 3 4" xfId="6378"/>
    <cellStyle name="40% - Accent1 3 4 2" xfId="6379"/>
    <cellStyle name="40% - Accent1 3 4 2 2" xfId="6380"/>
    <cellStyle name="40% - Accent1 3 4 2 2 2" xfId="6381"/>
    <cellStyle name="40% - Accent1 3 4 2 2 2 2" xfId="6382"/>
    <cellStyle name="40% - Accent1 3 4 2 2 2 2 2" xfId="6383"/>
    <cellStyle name="40% - Accent1 3 4 2 2 2 3" xfId="6384"/>
    <cellStyle name="40% - Accent1 3 4 2 2 3" xfId="6385"/>
    <cellStyle name="40% - Accent1 3 4 2 2 3 2" xfId="6386"/>
    <cellStyle name="40% - Accent1 3 4 2 2 4" xfId="6387"/>
    <cellStyle name="40% - Accent1 3 4 2 2 4 2" xfId="6388"/>
    <cellStyle name="40% - Accent1 3 4 2 2 5" xfId="6389"/>
    <cellStyle name="40% - Accent1 3 4 2 3" xfId="6390"/>
    <cellStyle name="40% - Accent1 3 4 2 3 2" xfId="6391"/>
    <cellStyle name="40% - Accent1 3 4 2 3 2 2" xfId="6392"/>
    <cellStyle name="40% - Accent1 3 4 2 3 3" xfId="6393"/>
    <cellStyle name="40% - Accent1 3 4 2 4" xfId="6394"/>
    <cellStyle name="40% - Accent1 3 4 2 4 2" xfId="6395"/>
    <cellStyle name="40% - Accent1 3 4 2 5" xfId="6396"/>
    <cellStyle name="40% - Accent1 3 4 2 5 2" xfId="6397"/>
    <cellStyle name="40% - Accent1 3 4 2 6" xfId="6398"/>
    <cellStyle name="40% - Accent1 3 4 3" xfId="6399"/>
    <cellStyle name="40% - Accent1 3 4 3 2" xfId="6400"/>
    <cellStyle name="40% - Accent1 3 4 3 2 2" xfId="6401"/>
    <cellStyle name="40% - Accent1 3 4 3 2 2 2" xfId="6402"/>
    <cellStyle name="40% - Accent1 3 4 3 2 3" xfId="6403"/>
    <cellStyle name="40% - Accent1 3 4 3 3" xfId="6404"/>
    <cellStyle name="40% - Accent1 3 4 3 3 2" xfId="6405"/>
    <cellStyle name="40% - Accent1 3 4 3 4" xfId="6406"/>
    <cellStyle name="40% - Accent1 3 4 3 4 2" xfId="6407"/>
    <cellStyle name="40% - Accent1 3 4 3 5" xfId="6408"/>
    <cellStyle name="40% - Accent1 3 4 4" xfId="6409"/>
    <cellStyle name="40% - Accent1 3 4 4 2" xfId="6410"/>
    <cellStyle name="40% - Accent1 3 4 4 2 2" xfId="6411"/>
    <cellStyle name="40% - Accent1 3 4 4 3" xfId="6412"/>
    <cellStyle name="40% - Accent1 3 4 5" xfId="6413"/>
    <cellStyle name="40% - Accent1 3 4 5 2" xfId="6414"/>
    <cellStyle name="40% - Accent1 3 4 6" xfId="6415"/>
    <cellStyle name="40% - Accent1 3 4 6 2" xfId="6416"/>
    <cellStyle name="40% - Accent1 3 4 7" xfId="6417"/>
    <cellStyle name="40% - Accent1 3 5" xfId="6418"/>
    <cellStyle name="40% - Accent1 3 5 2" xfId="6419"/>
    <cellStyle name="40% - Accent1 3 5 2 2" xfId="6420"/>
    <cellStyle name="40% - Accent1 3 5 2 2 2" xfId="6421"/>
    <cellStyle name="40% - Accent1 3 5 2 2 2 2" xfId="6422"/>
    <cellStyle name="40% - Accent1 3 5 2 2 3" xfId="6423"/>
    <cellStyle name="40% - Accent1 3 5 2 3" xfId="6424"/>
    <cellStyle name="40% - Accent1 3 5 2 3 2" xfId="6425"/>
    <cellStyle name="40% - Accent1 3 5 2 4" xfId="6426"/>
    <cellStyle name="40% - Accent1 3 5 2 4 2" xfId="6427"/>
    <cellStyle name="40% - Accent1 3 5 2 5" xfId="6428"/>
    <cellStyle name="40% - Accent1 3 5 3" xfId="6429"/>
    <cellStyle name="40% - Accent1 3 5 3 2" xfId="6430"/>
    <cellStyle name="40% - Accent1 3 5 3 2 2" xfId="6431"/>
    <cellStyle name="40% - Accent1 3 5 3 3" xfId="6432"/>
    <cellStyle name="40% - Accent1 3 5 4" xfId="6433"/>
    <cellStyle name="40% - Accent1 3 5 4 2" xfId="6434"/>
    <cellStyle name="40% - Accent1 3 5 5" xfId="6435"/>
    <cellStyle name="40% - Accent1 3 5 5 2" xfId="6436"/>
    <cellStyle name="40% - Accent1 3 5 6" xfId="6437"/>
    <cellStyle name="40% - Accent1 3 6" xfId="6438"/>
    <cellStyle name="40% - Accent1 3 6 2" xfId="6439"/>
    <cellStyle name="40% - Accent1 3 6 2 2" xfId="6440"/>
    <cellStyle name="40% - Accent1 3 6 2 2 2" xfId="6441"/>
    <cellStyle name="40% - Accent1 3 6 2 3" xfId="6442"/>
    <cellStyle name="40% - Accent1 3 6 3" xfId="6443"/>
    <cellStyle name="40% - Accent1 3 6 3 2" xfId="6444"/>
    <cellStyle name="40% - Accent1 3 6 4" xfId="6445"/>
    <cellStyle name="40% - Accent1 3 6 4 2" xfId="6446"/>
    <cellStyle name="40% - Accent1 3 6 5" xfId="6447"/>
    <cellStyle name="40% - Accent1 3 7" xfId="6448"/>
    <cellStyle name="40% - Accent1 3 7 2" xfId="6449"/>
    <cellStyle name="40% - Accent1 3 7 2 2" xfId="6450"/>
    <cellStyle name="40% - Accent1 3 7 3" xfId="6451"/>
    <cellStyle name="40% - Accent1 3 8" xfId="6452"/>
    <cellStyle name="40% - Accent1 3 8 2" xfId="6453"/>
    <cellStyle name="40% - Accent1 3 9" xfId="6454"/>
    <cellStyle name="40% - Accent1 3 9 2" xfId="6455"/>
    <cellStyle name="40% - Accent1 4" xfId="6456"/>
    <cellStyle name="40% - Accent1 4 10" xfId="6457"/>
    <cellStyle name="40% - Accent1 4 2" xfId="6458"/>
    <cellStyle name="40% - Accent1 4 2 2" xfId="6459"/>
    <cellStyle name="40% - Accent1 4 2 2 2" xfId="6460"/>
    <cellStyle name="40% - Accent1 4 2 2 2 2" xfId="6461"/>
    <cellStyle name="40% - Accent1 4 2 2 2 2 2" xfId="6462"/>
    <cellStyle name="40% - Accent1 4 2 2 2 2 2 2" xfId="6463"/>
    <cellStyle name="40% - Accent1 4 2 2 2 2 2 2 2" xfId="6464"/>
    <cellStyle name="40% - Accent1 4 2 2 2 2 2 3" xfId="6465"/>
    <cellStyle name="40% - Accent1 4 2 2 2 2 3" xfId="6466"/>
    <cellStyle name="40% - Accent1 4 2 2 2 2 3 2" xfId="6467"/>
    <cellStyle name="40% - Accent1 4 2 2 2 2 4" xfId="6468"/>
    <cellStyle name="40% - Accent1 4 2 2 2 2 4 2" xfId="6469"/>
    <cellStyle name="40% - Accent1 4 2 2 2 2 5" xfId="6470"/>
    <cellStyle name="40% - Accent1 4 2 2 2 3" xfId="6471"/>
    <cellStyle name="40% - Accent1 4 2 2 2 3 2" xfId="6472"/>
    <cellStyle name="40% - Accent1 4 2 2 2 3 2 2" xfId="6473"/>
    <cellStyle name="40% - Accent1 4 2 2 2 3 3" xfId="6474"/>
    <cellStyle name="40% - Accent1 4 2 2 2 4" xfId="6475"/>
    <cellStyle name="40% - Accent1 4 2 2 2 4 2" xfId="6476"/>
    <cellStyle name="40% - Accent1 4 2 2 2 5" xfId="6477"/>
    <cellStyle name="40% - Accent1 4 2 2 2 5 2" xfId="6478"/>
    <cellStyle name="40% - Accent1 4 2 2 2 6" xfId="6479"/>
    <cellStyle name="40% - Accent1 4 2 2 3" xfId="6480"/>
    <cellStyle name="40% - Accent1 4 2 2 3 2" xfId="6481"/>
    <cellStyle name="40% - Accent1 4 2 2 3 2 2" xfId="6482"/>
    <cellStyle name="40% - Accent1 4 2 2 3 2 2 2" xfId="6483"/>
    <cellStyle name="40% - Accent1 4 2 2 3 2 3" xfId="6484"/>
    <cellStyle name="40% - Accent1 4 2 2 3 3" xfId="6485"/>
    <cellStyle name="40% - Accent1 4 2 2 3 3 2" xfId="6486"/>
    <cellStyle name="40% - Accent1 4 2 2 3 4" xfId="6487"/>
    <cellStyle name="40% - Accent1 4 2 2 3 4 2" xfId="6488"/>
    <cellStyle name="40% - Accent1 4 2 2 3 5" xfId="6489"/>
    <cellStyle name="40% - Accent1 4 2 2 4" xfId="6490"/>
    <cellStyle name="40% - Accent1 4 2 2 4 2" xfId="6491"/>
    <cellStyle name="40% - Accent1 4 2 2 4 2 2" xfId="6492"/>
    <cellStyle name="40% - Accent1 4 2 2 4 3" xfId="6493"/>
    <cellStyle name="40% - Accent1 4 2 2 5" xfId="6494"/>
    <cellStyle name="40% - Accent1 4 2 2 5 2" xfId="6495"/>
    <cellStyle name="40% - Accent1 4 2 2 6" xfId="6496"/>
    <cellStyle name="40% - Accent1 4 2 2 6 2" xfId="6497"/>
    <cellStyle name="40% - Accent1 4 2 2 7" xfId="6498"/>
    <cellStyle name="40% - Accent1 4 2 3" xfId="6499"/>
    <cellStyle name="40% - Accent1 4 2 3 2" xfId="6500"/>
    <cellStyle name="40% - Accent1 4 2 3 2 2" xfId="6501"/>
    <cellStyle name="40% - Accent1 4 2 3 2 2 2" xfId="6502"/>
    <cellStyle name="40% - Accent1 4 2 3 2 2 2 2" xfId="6503"/>
    <cellStyle name="40% - Accent1 4 2 3 2 2 3" xfId="6504"/>
    <cellStyle name="40% - Accent1 4 2 3 2 3" xfId="6505"/>
    <cellStyle name="40% - Accent1 4 2 3 2 3 2" xfId="6506"/>
    <cellStyle name="40% - Accent1 4 2 3 2 4" xfId="6507"/>
    <cellStyle name="40% - Accent1 4 2 3 2 4 2" xfId="6508"/>
    <cellStyle name="40% - Accent1 4 2 3 2 5" xfId="6509"/>
    <cellStyle name="40% - Accent1 4 2 3 3" xfId="6510"/>
    <cellStyle name="40% - Accent1 4 2 3 3 2" xfId="6511"/>
    <cellStyle name="40% - Accent1 4 2 3 3 2 2" xfId="6512"/>
    <cellStyle name="40% - Accent1 4 2 3 3 3" xfId="6513"/>
    <cellStyle name="40% - Accent1 4 2 3 4" xfId="6514"/>
    <cellStyle name="40% - Accent1 4 2 3 4 2" xfId="6515"/>
    <cellStyle name="40% - Accent1 4 2 3 5" xfId="6516"/>
    <cellStyle name="40% - Accent1 4 2 3 5 2" xfId="6517"/>
    <cellStyle name="40% - Accent1 4 2 3 6" xfId="6518"/>
    <cellStyle name="40% - Accent1 4 2 4" xfId="6519"/>
    <cellStyle name="40% - Accent1 4 2 4 2" xfId="6520"/>
    <cellStyle name="40% - Accent1 4 2 4 2 2" xfId="6521"/>
    <cellStyle name="40% - Accent1 4 2 4 2 2 2" xfId="6522"/>
    <cellStyle name="40% - Accent1 4 2 4 2 3" xfId="6523"/>
    <cellStyle name="40% - Accent1 4 2 4 3" xfId="6524"/>
    <cellStyle name="40% - Accent1 4 2 4 3 2" xfId="6525"/>
    <cellStyle name="40% - Accent1 4 2 4 4" xfId="6526"/>
    <cellStyle name="40% - Accent1 4 2 4 4 2" xfId="6527"/>
    <cellStyle name="40% - Accent1 4 2 4 5" xfId="6528"/>
    <cellStyle name="40% - Accent1 4 2 5" xfId="6529"/>
    <cellStyle name="40% - Accent1 4 2 5 2" xfId="6530"/>
    <cellStyle name="40% - Accent1 4 2 5 2 2" xfId="6531"/>
    <cellStyle name="40% - Accent1 4 2 5 3" xfId="6532"/>
    <cellStyle name="40% - Accent1 4 2 6" xfId="6533"/>
    <cellStyle name="40% - Accent1 4 2 6 2" xfId="6534"/>
    <cellStyle name="40% - Accent1 4 2 7" xfId="6535"/>
    <cellStyle name="40% - Accent1 4 2 7 2" xfId="6536"/>
    <cellStyle name="40% - Accent1 4 2 8" xfId="6537"/>
    <cellStyle name="40% - Accent1 4 3" xfId="6538"/>
    <cellStyle name="40% - Accent1 4 3 2" xfId="6539"/>
    <cellStyle name="40% - Accent1 4 3 2 2" xfId="6540"/>
    <cellStyle name="40% - Accent1 4 3 2 2 2" xfId="6541"/>
    <cellStyle name="40% - Accent1 4 3 2 2 2 2" xfId="6542"/>
    <cellStyle name="40% - Accent1 4 3 2 2 2 2 2" xfId="6543"/>
    <cellStyle name="40% - Accent1 4 3 2 2 2 3" xfId="6544"/>
    <cellStyle name="40% - Accent1 4 3 2 2 3" xfId="6545"/>
    <cellStyle name="40% - Accent1 4 3 2 2 3 2" xfId="6546"/>
    <cellStyle name="40% - Accent1 4 3 2 2 4" xfId="6547"/>
    <cellStyle name="40% - Accent1 4 3 2 2 4 2" xfId="6548"/>
    <cellStyle name="40% - Accent1 4 3 2 2 5" xfId="6549"/>
    <cellStyle name="40% - Accent1 4 3 2 3" xfId="6550"/>
    <cellStyle name="40% - Accent1 4 3 2 3 2" xfId="6551"/>
    <cellStyle name="40% - Accent1 4 3 2 3 2 2" xfId="6552"/>
    <cellStyle name="40% - Accent1 4 3 2 3 3" xfId="6553"/>
    <cellStyle name="40% - Accent1 4 3 2 4" xfId="6554"/>
    <cellStyle name="40% - Accent1 4 3 2 4 2" xfId="6555"/>
    <cellStyle name="40% - Accent1 4 3 2 5" xfId="6556"/>
    <cellStyle name="40% - Accent1 4 3 2 5 2" xfId="6557"/>
    <cellStyle name="40% - Accent1 4 3 2 6" xfId="6558"/>
    <cellStyle name="40% - Accent1 4 3 3" xfId="6559"/>
    <cellStyle name="40% - Accent1 4 3 3 2" xfId="6560"/>
    <cellStyle name="40% - Accent1 4 3 3 2 2" xfId="6561"/>
    <cellStyle name="40% - Accent1 4 3 3 2 2 2" xfId="6562"/>
    <cellStyle name="40% - Accent1 4 3 3 2 3" xfId="6563"/>
    <cellStyle name="40% - Accent1 4 3 3 3" xfId="6564"/>
    <cellStyle name="40% - Accent1 4 3 3 3 2" xfId="6565"/>
    <cellStyle name="40% - Accent1 4 3 3 4" xfId="6566"/>
    <cellStyle name="40% - Accent1 4 3 3 4 2" xfId="6567"/>
    <cellStyle name="40% - Accent1 4 3 3 5" xfId="6568"/>
    <cellStyle name="40% - Accent1 4 3 4" xfId="6569"/>
    <cellStyle name="40% - Accent1 4 3 4 2" xfId="6570"/>
    <cellStyle name="40% - Accent1 4 3 4 2 2" xfId="6571"/>
    <cellStyle name="40% - Accent1 4 3 4 3" xfId="6572"/>
    <cellStyle name="40% - Accent1 4 3 5" xfId="6573"/>
    <cellStyle name="40% - Accent1 4 3 5 2" xfId="6574"/>
    <cellStyle name="40% - Accent1 4 3 6" xfId="6575"/>
    <cellStyle name="40% - Accent1 4 3 6 2" xfId="6576"/>
    <cellStyle name="40% - Accent1 4 3 7" xfId="6577"/>
    <cellStyle name="40% - Accent1 4 4" xfId="6578"/>
    <cellStyle name="40% - Accent1 4 4 2" xfId="6579"/>
    <cellStyle name="40% - Accent1 4 4 2 2" xfId="6580"/>
    <cellStyle name="40% - Accent1 4 4 2 2 2" xfId="6581"/>
    <cellStyle name="40% - Accent1 4 4 2 2 2 2" xfId="6582"/>
    <cellStyle name="40% - Accent1 4 4 2 2 3" xfId="6583"/>
    <cellStyle name="40% - Accent1 4 4 2 3" xfId="6584"/>
    <cellStyle name="40% - Accent1 4 4 2 3 2" xfId="6585"/>
    <cellStyle name="40% - Accent1 4 4 2 4" xfId="6586"/>
    <cellStyle name="40% - Accent1 4 4 2 4 2" xfId="6587"/>
    <cellStyle name="40% - Accent1 4 4 2 5" xfId="6588"/>
    <cellStyle name="40% - Accent1 4 4 3" xfId="6589"/>
    <cellStyle name="40% - Accent1 4 4 3 2" xfId="6590"/>
    <cellStyle name="40% - Accent1 4 4 3 2 2" xfId="6591"/>
    <cellStyle name="40% - Accent1 4 4 3 3" xfId="6592"/>
    <cellStyle name="40% - Accent1 4 4 4" xfId="6593"/>
    <cellStyle name="40% - Accent1 4 4 4 2" xfId="6594"/>
    <cellStyle name="40% - Accent1 4 4 5" xfId="6595"/>
    <cellStyle name="40% - Accent1 4 4 5 2" xfId="6596"/>
    <cellStyle name="40% - Accent1 4 4 6" xfId="6597"/>
    <cellStyle name="40% - Accent1 4 5" xfId="6598"/>
    <cellStyle name="40% - Accent1 4 5 2" xfId="6599"/>
    <cellStyle name="40% - Accent1 4 5 2 2" xfId="6600"/>
    <cellStyle name="40% - Accent1 4 5 2 2 2" xfId="6601"/>
    <cellStyle name="40% - Accent1 4 5 2 3" xfId="6602"/>
    <cellStyle name="40% - Accent1 4 5 3" xfId="6603"/>
    <cellStyle name="40% - Accent1 4 5 3 2" xfId="6604"/>
    <cellStyle name="40% - Accent1 4 5 4" xfId="6605"/>
    <cellStyle name="40% - Accent1 4 5 4 2" xfId="6606"/>
    <cellStyle name="40% - Accent1 4 5 5" xfId="6607"/>
    <cellStyle name="40% - Accent1 4 6" xfId="6608"/>
    <cellStyle name="40% - Accent1 4 6 2" xfId="6609"/>
    <cellStyle name="40% - Accent1 4 6 2 2" xfId="6610"/>
    <cellStyle name="40% - Accent1 4 6 3" xfId="6611"/>
    <cellStyle name="40% - Accent1 4 7" xfId="6612"/>
    <cellStyle name="40% - Accent1 4 7 2" xfId="6613"/>
    <cellStyle name="40% - Accent1 4 8" xfId="6614"/>
    <cellStyle name="40% - Accent1 4 8 2" xfId="6615"/>
    <cellStyle name="40% - Accent1 4 9" xfId="6616"/>
    <cellStyle name="40% - Accent1 5" xfId="6617"/>
    <cellStyle name="40% - Accent1 5 2" xfId="6618"/>
    <cellStyle name="40% - Accent1 5 2 2" xfId="6619"/>
    <cellStyle name="40% - Accent1 5 2 2 2" xfId="6620"/>
    <cellStyle name="40% - Accent1 5 2 2 2 2" xfId="6621"/>
    <cellStyle name="40% - Accent1 5 2 2 2 2 2" xfId="6622"/>
    <cellStyle name="40% - Accent1 5 2 2 2 2 2 2" xfId="6623"/>
    <cellStyle name="40% - Accent1 5 2 2 2 2 3" xfId="6624"/>
    <cellStyle name="40% - Accent1 5 2 2 2 3" xfId="6625"/>
    <cellStyle name="40% - Accent1 5 2 2 2 3 2" xfId="6626"/>
    <cellStyle name="40% - Accent1 5 2 2 2 4" xfId="6627"/>
    <cellStyle name="40% - Accent1 5 2 2 2 4 2" xfId="6628"/>
    <cellStyle name="40% - Accent1 5 2 2 2 5" xfId="6629"/>
    <cellStyle name="40% - Accent1 5 2 2 3" xfId="6630"/>
    <cellStyle name="40% - Accent1 5 2 2 3 2" xfId="6631"/>
    <cellStyle name="40% - Accent1 5 2 2 3 2 2" xfId="6632"/>
    <cellStyle name="40% - Accent1 5 2 2 3 3" xfId="6633"/>
    <cellStyle name="40% - Accent1 5 2 2 4" xfId="6634"/>
    <cellStyle name="40% - Accent1 5 2 2 4 2" xfId="6635"/>
    <cellStyle name="40% - Accent1 5 2 2 5" xfId="6636"/>
    <cellStyle name="40% - Accent1 5 2 2 5 2" xfId="6637"/>
    <cellStyle name="40% - Accent1 5 2 2 6" xfId="6638"/>
    <cellStyle name="40% - Accent1 5 2 3" xfId="6639"/>
    <cellStyle name="40% - Accent1 5 2 3 2" xfId="6640"/>
    <cellStyle name="40% - Accent1 5 2 3 2 2" xfId="6641"/>
    <cellStyle name="40% - Accent1 5 2 3 2 2 2" xfId="6642"/>
    <cellStyle name="40% - Accent1 5 2 3 2 3" xfId="6643"/>
    <cellStyle name="40% - Accent1 5 2 3 3" xfId="6644"/>
    <cellStyle name="40% - Accent1 5 2 3 3 2" xfId="6645"/>
    <cellStyle name="40% - Accent1 5 2 3 4" xfId="6646"/>
    <cellStyle name="40% - Accent1 5 2 3 4 2" xfId="6647"/>
    <cellStyle name="40% - Accent1 5 2 3 5" xfId="6648"/>
    <cellStyle name="40% - Accent1 5 2 4" xfId="6649"/>
    <cellStyle name="40% - Accent1 5 2 4 2" xfId="6650"/>
    <cellStyle name="40% - Accent1 5 2 4 2 2" xfId="6651"/>
    <cellStyle name="40% - Accent1 5 2 4 3" xfId="6652"/>
    <cellStyle name="40% - Accent1 5 2 5" xfId="6653"/>
    <cellStyle name="40% - Accent1 5 2 5 2" xfId="6654"/>
    <cellStyle name="40% - Accent1 5 2 6" xfId="6655"/>
    <cellStyle name="40% - Accent1 5 2 6 2" xfId="6656"/>
    <cellStyle name="40% - Accent1 5 2 7" xfId="6657"/>
    <cellStyle name="40% - Accent1 5 3" xfId="6658"/>
    <cellStyle name="40% - Accent1 5 3 2" xfId="6659"/>
    <cellStyle name="40% - Accent1 5 3 2 2" xfId="6660"/>
    <cellStyle name="40% - Accent1 5 3 2 2 2" xfId="6661"/>
    <cellStyle name="40% - Accent1 5 3 2 2 2 2" xfId="6662"/>
    <cellStyle name="40% - Accent1 5 3 2 2 3" xfId="6663"/>
    <cellStyle name="40% - Accent1 5 3 2 3" xfId="6664"/>
    <cellStyle name="40% - Accent1 5 3 2 3 2" xfId="6665"/>
    <cellStyle name="40% - Accent1 5 3 2 4" xfId="6666"/>
    <cellStyle name="40% - Accent1 5 3 2 4 2" xfId="6667"/>
    <cellStyle name="40% - Accent1 5 3 2 5" xfId="6668"/>
    <cellStyle name="40% - Accent1 5 3 3" xfId="6669"/>
    <cellStyle name="40% - Accent1 5 3 3 2" xfId="6670"/>
    <cellStyle name="40% - Accent1 5 3 3 2 2" xfId="6671"/>
    <cellStyle name="40% - Accent1 5 3 3 3" xfId="6672"/>
    <cellStyle name="40% - Accent1 5 3 4" xfId="6673"/>
    <cellStyle name="40% - Accent1 5 3 4 2" xfId="6674"/>
    <cellStyle name="40% - Accent1 5 3 5" xfId="6675"/>
    <cellStyle name="40% - Accent1 5 3 5 2" xfId="6676"/>
    <cellStyle name="40% - Accent1 5 3 6" xfId="6677"/>
    <cellStyle name="40% - Accent1 5 4" xfId="6678"/>
    <cellStyle name="40% - Accent1 5 4 2" xfId="6679"/>
    <cellStyle name="40% - Accent1 5 4 2 2" xfId="6680"/>
    <cellStyle name="40% - Accent1 5 4 2 2 2" xfId="6681"/>
    <cellStyle name="40% - Accent1 5 4 2 3" xfId="6682"/>
    <cellStyle name="40% - Accent1 5 4 3" xfId="6683"/>
    <cellStyle name="40% - Accent1 5 4 3 2" xfId="6684"/>
    <cellStyle name="40% - Accent1 5 4 4" xfId="6685"/>
    <cellStyle name="40% - Accent1 5 4 4 2" xfId="6686"/>
    <cellStyle name="40% - Accent1 5 4 5" xfId="6687"/>
    <cellStyle name="40% - Accent1 5 5" xfId="6688"/>
    <cellStyle name="40% - Accent1 5 5 2" xfId="6689"/>
    <cellStyle name="40% - Accent1 5 5 2 2" xfId="6690"/>
    <cellStyle name="40% - Accent1 5 5 3" xfId="6691"/>
    <cellStyle name="40% - Accent1 5 6" xfId="6692"/>
    <cellStyle name="40% - Accent1 5 6 2" xfId="6693"/>
    <cellStyle name="40% - Accent1 5 7" xfId="6694"/>
    <cellStyle name="40% - Accent1 5 7 2" xfId="6695"/>
    <cellStyle name="40% - Accent1 5 8" xfId="6696"/>
    <cellStyle name="40% - Accent1 6" xfId="6697"/>
    <cellStyle name="40% - Accent1 6 2" xfId="6698"/>
    <cellStyle name="40% - Accent1 6 2 2" xfId="6699"/>
    <cellStyle name="40% - Accent1 6 2 2 2" xfId="6700"/>
    <cellStyle name="40% - Accent1 6 2 2 2 2" xfId="6701"/>
    <cellStyle name="40% - Accent1 6 2 2 2 2 2" xfId="6702"/>
    <cellStyle name="40% - Accent1 6 2 2 2 3" xfId="6703"/>
    <cellStyle name="40% - Accent1 6 2 2 3" xfId="6704"/>
    <cellStyle name="40% - Accent1 6 2 2 3 2" xfId="6705"/>
    <cellStyle name="40% - Accent1 6 2 2 4" xfId="6706"/>
    <cellStyle name="40% - Accent1 6 2 2 4 2" xfId="6707"/>
    <cellStyle name="40% - Accent1 6 2 2 5" xfId="6708"/>
    <cellStyle name="40% - Accent1 6 2 3" xfId="6709"/>
    <cellStyle name="40% - Accent1 6 2 3 2" xfId="6710"/>
    <cellStyle name="40% - Accent1 6 2 3 2 2" xfId="6711"/>
    <cellStyle name="40% - Accent1 6 2 3 3" xfId="6712"/>
    <cellStyle name="40% - Accent1 6 2 4" xfId="6713"/>
    <cellStyle name="40% - Accent1 6 2 4 2" xfId="6714"/>
    <cellStyle name="40% - Accent1 6 2 5" xfId="6715"/>
    <cellStyle name="40% - Accent1 6 2 5 2" xfId="6716"/>
    <cellStyle name="40% - Accent1 6 2 6" xfId="6717"/>
    <cellStyle name="40% - Accent1 6 3" xfId="6718"/>
    <cellStyle name="40% - Accent1 6 3 2" xfId="6719"/>
    <cellStyle name="40% - Accent1 6 3 2 2" xfId="6720"/>
    <cellStyle name="40% - Accent1 6 3 2 2 2" xfId="6721"/>
    <cellStyle name="40% - Accent1 6 3 2 3" xfId="6722"/>
    <cellStyle name="40% - Accent1 6 3 3" xfId="6723"/>
    <cellStyle name="40% - Accent1 6 3 3 2" xfId="6724"/>
    <cellStyle name="40% - Accent1 6 3 4" xfId="6725"/>
    <cellStyle name="40% - Accent1 6 3 4 2" xfId="6726"/>
    <cellStyle name="40% - Accent1 6 3 5" xfId="6727"/>
    <cellStyle name="40% - Accent1 6 4" xfId="6728"/>
    <cellStyle name="40% - Accent1 6 4 2" xfId="6729"/>
    <cellStyle name="40% - Accent1 6 4 2 2" xfId="6730"/>
    <cellStyle name="40% - Accent1 6 4 3" xfId="6731"/>
    <cellStyle name="40% - Accent1 6 5" xfId="6732"/>
    <cellStyle name="40% - Accent1 6 5 2" xfId="6733"/>
    <cellStyle name="40% - Accent1 6 6" xfId="6734"/>
    <cellStyle name="40% - Accent1 6 6 2" xfId="6735"/>
    <cellStyle name="40% - Accent1 6 7" xfId="6736"/>
    <cellStyle name="40% - Accent1 7" xfId="6737"/>
    <cellStyle name="40% - Accent1 7 2" xfId="6738"/>
    <cellStyle name="40% - Accent1 7 2 2" xfId="6739"/>
    <cellStyle name="40% - Accent1 7 2 2 2" xfId="6740"/>
    <cellStyle name="40% - Accent1 7 2 2 2 2" xfId="6741"/>
    <cellStyle name="40% - Accent1 7 2 2 3" xfId="6742"/>
    <cellStyle name="40% - Accent1 7 2 3" xfId="6743"/>
    <cellStyle name="40% - Accent1 7 2 3 2" xfId="6744"/>
    <cellStyle name="40% - Accent1 7 2 4" xfId="6745"/>
    <cellStyle name="40% - Accent1 7 2 4 2" xfId="6746"/>
    <cellStyle name="40% - Accent1 7 2 5" xfId="6747"/>
    <cellStyle name="40% - Accent1 7 3" xfId="6748"/>
    <cellStyle name="40% - Accent1 7 3 2" xfId="6749"/>
    <cellStyle name="40% - Accent1 7 3 2 2" xfId="6750"/>
    <cellStyle name="40% - Accent1 7 3 3" xfId="6751"/>
    <cellStyle name="40% - Accent1 7 4" xfId="6752"/>
    <cellStyle name="40% - Accent1 7 4 2" xfId="6753"/>
    <cellStyle name="40% - Accent1 7 5" xfId="6754"/>
    <cellStyle name="40% - Accent1 7 5 2" xfId="6755"/>
    <cellStyle name="40% - Accent1 7 6" xfId="6756"/>
    <cellStyle name="40% - Accent1 8" xfId="6757"/>
    <cellStyle name="40% - Accent1 8 2" xfId="6758"/>
    <cellStyle name="40% - Accent1 8 2 2" xfId="6759"/>
    <cellStyle name="40% - Accent1 8 2 2 2" xfId="6760"/>
    <cellStyle name="40% - Accent1 8 2 3" xfId="6761"/>
    <cellStyle name="40% - Accent1 8 3" xfId="6762"/>
    <cellStyle name="40% - Accent1 8 3 2" xfId="6763"/>
    <cellStyle name="40% - Accent1 8 4" xfId="6764"/>
    <cellStyle name="40% - Accent1 8 4 2" xfId="6765"/>
    <cellStyle name="40% - Accent1 8 5" xfId="6766"/>
    <cellStyle name="40% - Accent1 9" xfId="6767"/>
    <cellStyle name="40% - Accent1 9 2" xfId="6768"/>
    <cellStyle name="40% - Accent1 9 2 2" xfId="6769"/>
    <cellStyle name="40% - Accent1 9 3" xfId="6770"/>
    <cellStyle name="40% - Accent2 10" xfId="6771"/>
    <cellStyle name="40% - Accent2 10 2" xfId="6772"/>
    <cellStyle name="40% - Accent2 11" xfId="6773"/>
    <cellStyle name="40% - Accent2 11 2" xfId="6774"/>
    <cellStyle name="40% - Accent2 12" xfId="6775"/>
    <cellStyle name="40% - Accent2 2" xfId="6776"/>
    <cellStyle name="40% - Accent2 2 10" xfId="6777"/>
    <cellStyle name="40% - Accent2 2 2" xfId="6778"/>
    <cellStyle name="40% - Accent2 2 2 2" xfId="6779"/>
    <cellStyle name="40% - Accent2 2 2 2 2" xfId="6780"/>
    <cellStyle name="40% - Accent2 2 2 2 2 2" xfId="6781"/>
    <cellStyle name="40% - Accent2 2 2 2 2 2 2" xfId="6782"/>
    <cellStyle name="40% - Accent2 2 2 2 2 2 2 2" xfId="6783"/>
    <cellStyle name="40% - Accent2 2 2 2 2 2 2 2 2" xfId="6784"/>
    <cellStyle name="40% - Accent2 2 2 2 2 2 2 2 2 2" xfId="6785"/>
    <cellStyle name="40% - Accent2 2 2 2 2 2 2 2 3" xfId="6786"/>
    <cellStyle name="40% - Accent2 2 2 2 2 2 2 3" xfId="6787"/>
    <cellStyle name="40% - Accent2 2 2 2 2 2 2 3 2" xfId="6788"/>
    <cellStyle name="40% - Accent2 2 2 2 2 2 2 4" xfId="6789"/>
    <cellStyle name="40% - Accent2 2 2 2 2 2 2 4 2" xfId="6790"/>
    <cellStyle name="40% - Accent2 2 2 2 2 2 2 5" xfId="6791"/>
    <cellStyle name="40% - Accent2 2 2 2 2 2 3" xfId="6792"/>
    <cellStyle name="40% - Accent2 2 2 2 2 2 3 2" xfId="6793"/>
    <cellStyle name="40% - Accent2 2 2 2 2 2 3 2 2" xfId="6794"/>
    <cellStyle name="40% - Accent2 2 2 2 2 2 3 3" xfId="6795"/>
    <cellStyle name="40% - Accent2 2 2 2 2 2 4" xfId="6796"/>
    <cellStyle name="40% - Accent2 2 2 2 2 2 4 2" xfId="6797"/>
    <cellStyle name="40% - Accent2 2 2 2 2 2 5" xfId="6798"/>
    <cellStyle name="40% - Accent2 2 2 2 2 2 5 2" xfId="6799"/>
    <cellStyle name="40% - Accent2 2 2 2 2 2 6" xfId="6800"/>
    <cellStyle name="40% - Accent2 2 2 2 2 3" xfId="6801"/>
    <cellStyle name="40% - Accent2 2 2 2 2 3 2" xfId="6802"/>
    <cellStyle name="40% - Accent2 2 2 2 2 3 2 2" xfId="6803"/>
    <cellStyle name="40% - Accent2 2 2 2 2 3 2 2 2" xfId="6804"/>
    <cellStyle name="40% - Accent2 2 2 2 2 3 2 3" xfId="6805"/>
    <cellStyle name="40% - Accent2 2 2 2 2 3 3" xfId="6806"/>
    <cellStyle name="40% - Accent2 2 2 2 2 3 3 2" xfId="6807"/>
    <cellStyle name="40% - Accent2 2 2 2 2 3 4" xfId="6808"/>
    <cellStyle name="40% - Accent2 2 2 2 2 3 4 2" xfId="6809"/>
    <cellStyle name="40% - Accent2 2 2 2 2 3 5" xfId="6810"/>
    <cellStyle name="40% - Accent2 2 2 2 2 4" xfId="6811"/>
    <cellStyle name="40% - Accent2 2 2 2 2 4 2" xfId="6812"/>
    <cellStyle name="40% - Accent2 2 2 2 2 4 2 2" xfId="6813"/>
    <cellStyle name="40% - Accent2 2 2 2 2 4 3" xfId="6814"/>
    <cellStyle name="40% - Accent2 2 2 2 2 5" xfId="6815"/>
    <cellStyle name="40% - Accent2 2 2 2 2 5 2" xfId="6816"/>
    <cellStyle name="40% - Accent2 2 2 2 2 6" xfId="6817"/>
    <cellStyle name="40% - Accent2 2 2 2 2 6 2" xfId="6818"/>
    <cellStyle name="40% - Accent2 2 2 2 2 7" xfId="6819"/>
    <cellStyle name="40% - Accent2 2 2 2 3" xfId="6820"/>
    <cellStyle name="40% - Accent2 2 2 2 3 2" xfId="6821"/>
    <cellStyle name="40% - Accent2 2 2 2 3 2 2" xfId="6822"/>
    <cellStyle name="40% - Accent2 2 2 2 3 2 2 2" xfId="6823"/>
    <cellStyle name="40% - Accent2 2 2 2 3 2 2 2 2" xfId="6824"/>
    <cellStyle name="40% - Accent2 2 2 2 3 2 2 3" xfId="6825"/>
    <cellStyle name="40% - Accent2 2 2 2 3 2 3" xfId="6826"/>
    <cellStyle name="40% - Accent2 2 2 2 3 2 3 2" xfId="6827"/>
    <cellStyle name="40% - Accent2 2 2 2 3 2 4" xfId="6828"/>
    <cellStyle name="40% - Accent2 2 2 2 3 2 4 2" xfId="6829"/>
    <cellStyle name="40% - Accent2 2 2 2 3 2 5" xfId="6830"/>
    <cellStyle name="40% - Accent2 2 2 2 3 3" xfId="6831"/>
    <cellStyle name="40% - Accent2 2 2 2 3 3 2" xfId="6832"/>
    <cellStyle name="40% - Accent2 2 2 2 3 3 2 2" xfId="6833"/>
    <cellStyle name="40% - Accent2 2 2 2 3 3 3" xfId="6834"/>
    <cellStyle name="40% - Accent2 2 2 2 3 4" xfId="6835"/>
    <cellStyle name="40% - Accent2 2 2 2 3 4 2" xfId="6836"/>
    <cellStyle name="40% - Accent2 2 2 2 3 5" xfId="6837"/>
    <cellStyle name="40% - Accent2 2 2 2 3 5 2" xfId="6838"/>
    <cellStyle name="40% - Accent2 2 2 2 3 6" xfId="6839"/>
    <cellStyle name="40% - Accent2 2 2 2 4" xfId="6840"/>
    <cellStyle name="40% - Accent2 2 2 2 4 2" xfId="6841"/>
    <cellStyle name="40% - Accent2 2 2 2 4 2 2" xfId="6842"/>
    <cellStyle name="40% - Accent2 2 2 2 4 2 2 2" xfId="6843"/>
    <cellStyle name="40% - Accent2 2 2 2 4 2 3" xfId="6844"/>
    <cellStyle name="40% - Accent2 2 2 2 4 3" xfId="6845"/>
    <cellStyle name="40% - Accent2 2 2 2 4 3 2" xfId="6846"/>
    <cellStyle name="40% - Accent2 2 2 2 4 4" xfId="6847"/>
    <cellStyle name="40% - Accent2 2 2 2 4 4 2" xfId="6848"/>
    <cellStyle name="40% - Accent2 2 2 2 4 5" xfId="6849"/>
    <cellStyle name="40% - Accent2 2 2 2 5" xfId="6850"/>
    <cellStyle name="40% - Accent2 2 2 2 5 2" xfId="6851"/>
    <cellStyle name="40% - Accent2 2 2 2 5 2 2" xfId="6852"/>
    <cellStyle name="40% - Accent2 2 2 2 5 3" xfId="6853"/>
    <cellStyle name="40% - Accent2 2 2 2 6" xfId="6854"/>
    <cellStyle name="40% - Accent2 2 2 2 6 2" xfId="6855"/>
    <cellStyle name="40% - Accent2 2 2 2 7" xfId="6856"/>
    <cellStyle name="40% - Accent2 2 2 2 7 2" xfId="6857"/>
    <cellStyle name="40% - Accent2 2 2 2 8" xfId="6858"/>
    <cellStyle name="40% - Accent2 2 2 3" xfId="6859"/>
    <cellStyle name="40% - Accent2 2 2 3 2" xfId="6860"/>
    <cellStyle name="40% - Accent2 2 2 3 2 2" xfId="6861"/>
    <cellStyle name="40% - Accent2 2 2 3 2 2 2" xfId="6862"/>
    <cellStyle name="40% - Accent2 2 2 3 2 2 2 2" xfId="6863"/>
    <cellStyle name="40% - Accent2 2 2 3 2 2 2 2 2" xfId="6864"/>
    <cellStyle name="40% - Accent2 2 2 3 2 2 2 3" xfId="6865"/>
    <cellStyle name="40% - Accent2 2 2 3 2 2 3" xfId="6866"/>
    <cellStyle name="40% - Accent2 2 2 3 2 2 3 2" xfId="6867"/>
    <cellStyle name="40% - Accent2 2 2 3 2 2 4" xfId="6868"/>
    <cellStyle name="40% - Accent2 2 2 3 2 2 4 2" xfId="6869"/>
    <cellStyle name="40% - Accent2 2 2 3 2 2 5" xfId="6870"/>
    <cellStyle name="40% - Accent2 2 2 3 2 3" xfId="6871"/>
    <cellStyle name="40% - Accent2 2 2 3 2 3 2" xfId="6872"/>
    <cellStyle name="40% - Accent2 2 2 3 2 3 2 2" xfId="6873"/>
    <cellStyle name="40% - Accent2 2 2 3 2 3 3" xfId="6874"/>
    <cellStyle name="40% - Accent2 2 2 3 2 4" xfId="6875"/>
    <cellStyle name="40% - Accent2 2 2 3 2 4 2" xfId="6876"/>
    <cellStyle name="40% - Accent2 2 2 3 2 5" xfId="6877"/>
    <cellStyle name="40% - Accent2 2 2 3 2 5 2" xfId="6878"/>
    <cellStyle name="40% - Accent2 2 2 3 2 6" xfId="6879"/>
    <cellStyle name="40% - Accent2 2 2 3 3" xfId="6880"/>
    <cellStyle name="40% - Accent2 2 2 3 3 2" xfId="6881"/>
    <cellStyle name="40% - Accent2 2 2 3 3 2 2" xfId="6882"/>
    <cellStyle name="40% - Accent2 2 2 3 3 2 2 2" xfId="6883"/>
    <cellStyle name="40% - Accent2 2 2 3 3 2 3" xfId="6884"/>
    <cellStyle name="40% - Accent2 2 2 3 3 3" xfId="6885"/>
    <cellStyle name="40% - Accent2 2 2 3 3 3 2" xfId="6886"/>
    <cellStyle name="40% - Accent2 2 2 3 3 4" xfId="6887"/>
    <cellStyle name="40% - Accent2 2 2 3 3 4 2" xfId="6888"/>
    <cellStyle name="40% - Accent2 2 2 3 3 5" xfId="6889"/>
    <cellStyle name="40% - Accent2 2 2 3 4" xfId="6890"/>
    <cellStyle name="40% - Accent2 2 2 3 4 2" xfId="6891"/>
    <cellStyle name="40% - Accent2 2 2 3 4 2 2" xfId="6892"/>
    <cellStyle name="40% - Accent2 2 2 3 4 3" xfId="6893"/>
    <cellStyle name="40% - Accent2 2 2 3 5" xfId="6894"/>
    <cellStyle name="40% - Accent2 2 2 3 5 2" xfId="6895"/>
    <cellStyle name="40% - Accent2 2 2 3 6" xfId="6896"/>
    <cellStyle name="40% - Accent2 2 2 3 6 2" xfId="6897"/>
    <cellStyle name="40% - Accent2 2 2 3 7" xfId="6898"/>
    <cellStyle name="40% - Accent2 2 2 4" xfId="6899"/>
    <cellStyle name="40% - Accent2 2 2 4 2" xfId="6900"/>
    <cellStyle name="40% - Accent2 2 2 4 2 2" xfId="6901"/>
    <cellStyle name="40% - Accent2 2 2 4 2 2 2" xfId="6902"/>
    <cellStyle name="40% - Accent2 2 2 4 2 2 2 2" xfId="6903"/>
    <cellStyle name="40% - Accent2 2 2 4 2 2 3" xfId="6904"/>
    <cellStyle name="40% - Accent2 2 2 4 2 3" xfId="6905"/>
    <cellStyle name="40% - Accent2 2 2 4 2 3 2" xfId="6906"/>
    <cellStyle name="40% - Accent2 2 2 4 2 4" xfId="6907"/>
    <cellStyle name="40% - Accent2 2 2 4 2 4 2" xfId="6908"/>
    <cellStyle name="40% - Accent2 2 2 4 2 5" xfId="6909"/>
    <cellStyle name="40% - Accent2 2 2 4 3" xfId="6910"/>
    <cellStyle name="40% - Accent2 2 2 4 3 2" xfId="6911"/>
    <cellStyle name="40% - Accent2 2 2 4 3 2 2" xfId="6912"/>
    <cellStyle name="40% - Accent2 2 2 4 3 3" xfId="6913"/>
    <cellStyle name="40% - Accent2 2 2 4 4" xfId="6914"/>
    <cellStyle name="40% - Accent2 2 2 4 4 2" xfId="6915"/>
    <cellStyle name="40% - Accent2 2 2 4 5" xfId="6916"/>
    <cellStyle name="40% - Accent2 2 2 4 5 2" xfId="6917"/>
    <cellStyle name="40% - Accent2 2 2 4 6" xfId="6918"/>
    <cellStyle name="40% - Accent2 2 2 5" xfId="6919"/>
    <cellStyle name="40% - Accent2 2 2 5 2" xfId="6920"/>
    <cellStyle name="40% - Accent2 2 2 5 2 2" xfId="6921"/>
    <cellStyle name="40% - Accent2 2 2 5 2 2 2" xfId="6922"/>
    <cellStyle name="40% - Accent2 2 2 5 2 3" xfId="6923"/>
    <cellStyle name="40% - Accent2 2 2 5 3" xfId="6924"/>
    <cellStyle name="40% - Accent2 2 2 5 3 2" xfId="6925"/>
    <cellStyle name="40% - Accent2 2 2 5 4" xfId="6926"/>
    <cellStyle name="40% - Accent2 2 2 5 4 2" xfId="6927"/>
    <cellStyle name="40% - Accent2 2 2 5 5" xfId="6928"/>
    <cellStyle name="40% - Accent2 2 2 6" xfId="6929"/>
    <cellStyle name="40% - Accent2 2 2 6 2" xfId="6930"/>
    <cellStyle name="40% - Accent2 2 2 6 2 2" xfId="6931"/>
    <cellStyle name="40% - Accent2 2 2 6 3" xfId="6932"/>
    <cellStyle name="40% - Accent2 2 2 7" xfId="6933"/>
    <cellStyle name="40% - Accent2 2 2 7 2" xfId="6934"/>
    <cellStyle name="40% - Accent2 2 2 8" xfId="6935"/>
    <cellStyle name="40% - Accent2 2 2 8 2" xfId="6936"/>
    <cellStyle name="40% - Accent2 2 2 9" xfId="6937"/>
    <cellStyle name="40% - Accent2 2 3" xfId="6938"/>
    <cellStyle name="40% - Accent2 2 3 2" xfId="6939"/>
    <cellStyle name="40% - Accent2 2 3 2 2" xfId="6940"/>
    <cellStyle name="40% - Accent2 2 3 2 2 2" xfId="6941"/>
    <cellStyle name="40% - Accent2 2 3 2 2 2 2" xfId="6942"/>
    <cellStyle name="40% - Accent2 2 3 2 2 2 2 2" xfId="6943"/>
    <cellStyle name="40% - Accent2 2 3 2 2 2 2 2 2" xfId="6944"/>
    <cellStyle name="40% - Accent2 2 3 2 2 2 2 3" xfId="6945"/>
    <cellStyle name="40% - Accent2 2 3 2 2 2 3" xfId="6946"/>
    <cellStyle name="40% - Accent2 2 3 2 2 2 3 2" xfId="6947"/>
    <cellStyle name="40% - Accent2 2 3 2 2 2 4" xfId="6948"/>
    <cellStyle name="40% - Accent2 2 3 2 2 2 4 2" xfId="6949"/>
    <cellStyle name="40% - Accent2 2 3 2 2 2 5" xfId="6950"/>
    <cellStyle name="40% - Accent2 2 3 2 2 3" xfId="6951"/>
    <cellStyle name="40% - Accent2 2 3 2 2 3 2" xfId="6952"/>
    <cellStyle name="40% - Accent2 2 3 2 2 3 2 2" xfId="6953"/>
    <cellStyle name="40% - Accent2 2 3 2 2 3 3" xfId="6954"/>
    <cellStyle name="40% - Accent2 2 3 2 2 4" xfId="6955"/>
    <cellStyle name="40% - Accent2 2 3 2 2 4 2" xfId="6956"/>
    <cellStyle name="40% - Accent2 2 3 2 2 5" xfId="6957"/>
    <cellStyle name="40% - Accent2 2 3 2 2 5 2" xfId="6958"/>
    <cellStyle name="40% - Accent2 2 3 2 2 6" xfId="6959"/>
    <cellStyle name="40% - Accent2 2 3 2 3" xfId="6960"/>
    <cellStyle name="40% - Accent2 2 3 2 3 2" xfId="6961"/>
    <cellStyle name="40% - Accent2 2 3 2 3 2 2" xfId="6962"/>
    <cellStyle name="40% - Accent2 2 3 2 3 2 2 2" xfId="6963"/>
    <cellStyle name="40% - Accent2 2 3 2 3 2 3" xfId="6964"/>
    <cellStyle name="40% - Accent2 2 3 2 3 3" xfId="6965"/>
    <cellStyle name="40% - Accent2 2 3 2 3 3 2" xfId="6966"/>
    <cellStyle name="40% - Accent2 2 3 2 3 4" xfId="6967"/>
    <cellStyle name="40% - Accent2 2 3 2 3 4 2" xfId="6968"/>
    <cellStyle name="40% - Accent2 2 3 2 3 5" xfId="6969"/>
    <cellStyle name="40% - Accent2 2 3 2 4" xfId="6970"/>
    <cellStyle name="40% - Accent2 2 3 2 4 2" xfId="6971"/>
    <cellStyle name="40% - Accent2 2 3 2 4 2 2" xfId="6972"/>
    <cellStyle name="40% - Accent2 2 3 2 4 3" xfId="6973"/>
    <cellStyle name="40% - Accent2 2 3 2 5" xfId="6974"/>
    <cellStyle name="40% - Accent2 2 3 2 5 2" xfId="6975"/>
    <cellStyle name="40% - Accent2 2 3 2 6" xfId="6976"/>
    <cellStyle name="40% - Accent2 2 3 2 6 2" xfId="6977"/>
    <cellStyle name="40% - Accent2 2 3 2 7" xfId="6978"/>
    <cellStyle name="40% - Accent2 2 3 3" xfId="6979"/>
    <cellStyle name="40% - Accent2 2 3 3 2" xfId="6980"/>
    <cellStyle name="40% - Accent2 2 3 3 2 2" xfId="6981"/>
    <cellStyle name="40% - Accent2 2 3 3 2 2 2" xfId="6982"/>
    <cellStyle name="40% - Accent2 2 3 3 2 2 2 2" xfId="6983"/>
    <cellStyle name="40% - Accent2 2 3 3 2 2 3" xfId="6984"/>
    <cellStyle name="40% - Accent2 2 3 3 2 3" xfId="6985"/>
    <cellStyle name="40% - Accent2 2 3 3 2 3 2" xfId="6986"/>
    <cellStyle name="40% - Accent2 2 3 3 2 4" xfId="6987"/>
    <cellStyle name="40% - Accent2 2 3 3 2 4 2" xfId="6988"/>
    <cellStyle name="40% - Accent2 2 3 3 2 5" xfId="6989"/>
    <cellStyle name="40% - Accent2 2 3 3 3" xfId="6990"/>
    <cellStyle name="40% - Accent2 2 3 3 3 2" xfId="6991"/>
    <cellStyle name="40% - Accent2 2 3 3 3 2 2" xfId="6992"/>
    <cellStyle name="40% - Accent2 2 3 3 3 3" xfId="6993"/>
    <cellStyle name="40% - Accent2 2 3 3 4" xfId="6994"/>
    <cellStyle name="40% - Accent2 2 3 3 4 2" xfId="6995"/>
    <cellStyle name="40% - Accent2 2 3 3 5" xfId="6996"/>
    <cellStyle name="40% - Accent2 2 3 3 5 2" xfId="6997"/>
    <cellStyle name="40% - Accent2 2 3 3 6" xfId="6998"/>
    <cellStyle name="40% - Accent2 2 3 4" xfId="6999"/>
    <cellStyle name="40% - Accent2 2 3 4 2" xfId="7000"/>
    <cellStyle name="40% - Accent2 2 3 4 2 2" xfId="7001"/>
    <cellStyle name="40% - Accent2 2 3 4 2 2 2" xfId="7002"/>
    <cellStyle name="40% - Accent2 2 3 4 2 3" xfId="7003"/>
    <cellStyle name="40% - Accent2 2 3 4 3" xfId="7004"/>
    <cellStyle name="40% - Accent2 2 3 4 3 2" xfId="7005"/>
    <cellStyle name="40% - Accent2 2 3 4 4" xfId="7006"/>
    <cellStyle name="40% - Accent2 2 3 4 4 2" xfId="7007"/>
    <cellStyle name="40% - Accent2 2 3 4 5" xfId="7008"/>
    <cellStyle name="40% - Accent2 2 3 5" xfId="7009"/>
    <cellStyle name="40% - Accent2 2 3 5 2" xfId="7010"/>
    <cellStyle name="40% - Accent2 2 3 5 2 2" xfId="7011"/>
    <cellStyle name="40% - Accent2 2 3 5 3" xfId="7012"/>
    <cellStyle name="40% - Accent2 2 3 6" xfId="7013"/>
    <cellStyle name="40% - Accent2 2 3 6 2" xfId="7014"/>
    <cellStyle name="40% - Accent2 2 3 7" xfId="7015"/>
    <cellStyle name="40% - Accent2 2 3 7 2" xfId="7016"/>
    <cellStyle name="40% - Accent2 2 3 8" xfId="7017"/>
    <cellStyle name="40% - Accent2 2 4" xfId="7018"/>
    <cellStyle name="40% - Accent2 2 4 2" xfId="7019"/>
    <cellStyle name="40% - Accent2 2 4 2 2" xfId="7020"/>
    <cellStyle name="40% - Accent2 2 4 2 2 2" xfId="7021"/>
    <cellStyle name="40% - Accent2 2 4 2 2 2 2" xfId="7022"/>
    <cellStyle name="40% - Accent2 2 4 2 2 2 2 2" xfId="7023"/>
    <cellStyle name="40% - Accent2 2 4 2 2 2 3" xfId="7024"/>
    <cellStyle name="40% - Accent2 2 4 2 2 3" xfId="7025"/>
    <cellStyle name="40% - Accent2 2 4 2 2 3 2" xfId="7026"/>
    <cellStyle name="40% - Accent2 2 4 2 2 4" xfId="7027"/>
    <cellStyle name="40% - Accent2 2 4 2 2 4 2" xfId="7028"/>
    <cellStyle name="40% - Accent2 2 4 2 2 5" xfId="7029"/>
    <cellStyle name="40% - Accent2 2 4 2 3" xfId="7030"/>
    <cellStyle name="40% - Accent2 2 4 2 3 2" xfId="7031"/>
    <cellStyle name="40% - Accent2 2 4 2 3 2 2" xfId="7032"/>
    <cellStyle name="40% - Accent2 2 4 2 3 3" xfId="7033"/>
    <cellStyle name="40% - Accent2 2 4 2 4" xfId="7034"/>
    <cellStyle name="40% - Accent2 2 4 2 4 2" xfId="7035"/>
    <cellStyle name="40% - Accent2 2 4 2 5" xfId="7036"/>
    <cellStyle name="40% - Accent2 2 4 2 5 2" xfId="7037"/>
    <cellStyle name="40% - Accent2 2 4 2 6" xfId="7038"/>
    <cellStyle name="40% - Accent2 2 4 3" xfId="7039"/>
    <cellStyle name="40% - Accent2 2 4 3 2" xfId="7040"/>
    <cellStyle name="40% - Accent2 2 4 3 2 2" xfId="7041"/>
    <cellStyle name="40% - Accent2 2 4 3 2 2 2" xfId="7042"/>
    <cellStyle name="40% - Accent2 2 4 3 2 3" xfId="7043"/>
    <cellStyle name="40% - Accent2 2 4 3 3" xfId="7044"/>
    <cellStyle name="40% - Accent2 2 4 3 3 2" xfId="7045"/>
    <cellStyle name="40% - Accent2 2 4 3 4" xfId="7046"/>
    <cellStyle name="40% - Accent2 2 4 3 4 2" xfId="7047"/>
    <cellStyle name="40% - Accent2 2 4 3 5" xfId="7048"/>
    <cellStyle name="40% - Accent2 2 4 4" xfId="7049"/>
    <cellStyle name="40% - Accent2 2 4 4 2" xfId="7050"/>
    <cellStyle name="40% - Accent2 2 4 4 2 2" xfId="7051"/>
    <cellStyle name="40% - Accent2 2 4 4 3" xfId="7052"/>
    <cellStyle name="40% - Accent2 2 4 5" xfId="7053"/>
    <cellStyle name="40% - Accent2 2 4 5 2" xfId="7054"/>
    <cellStyle name="40% - Accent2 2 4 6" xfId="7055"/>
    <cellStyle name="40% - Accent2 2 4 6 2" xfId="7056"/>
    <cellStyle name="40% - Accent2 2 4 7" xfId="7057"/>
    <cellStyle name="40% - Accent2 2 5" xfId="7058"/>
    <cellStyle name="40% - Accent2 2 5 2" xfId="7059"/>
    <cellStyle name="40% - Accent2 2 5 2 2" xfId="7060"/>
    <cellStyle name="40% - Accent2 2 5 2 2 2" xfId="7061"/>
    <cellStyle name="40% - Accent2 2 5 2 2 2 2" xfId="7062"/>
    <cellStyle name="40% - Accent2 2 5 2 2 3" xfId="7063"/>
    <cellStyle name="40% - Accent2 2 5 2 3" xfId="7064"/>
    <cellStyle name="40% - Accent2 2 5 2 3 2" xfId="7065"/>
    <cellStyle name="40% - Accent2 2 5 2 4" xfId="7066"/>
    <cellStyle name="40% - Accent2 2 5 2 4 2" xfId="7067"/>
    <cellStyle name="40% - Accent2 2 5 2 5" xfId="7068"/>
    <cellStyle name="40% - Accent2 2 5 3" xfId="7069"/>
    <cellStyle name="40% - Accent2 2 5 3 2" xfId="7070"/>
    <cellStyle name="40% - Accent2 2 5 3 2 2" xfId="7071"/>
    <cellStyle name="40% - Accent2 2 5 3 3" xfId="7072"/>
    <cellStyle name="40% - Accent2 2 5 4" xfId="7073"/>
    <cellStyle name="40% - Accent2 2 5 4 2" xfId="7074"/>
    <cellStyle name="40% - Accent2 2 5 5" xfId="7075"/>
    <cellStyle name="40% - Accent2 2 5 5 2" xfId="7076"/>
    <cellStyle name="40% - Accent2 2 5 6" xfId="7077"/>
    <cellStyle name="40% - Accent2 2 6" xfId="7078"/>
    <cellStyle name="40% - Accent2 2 6 2" xfId="7079"/>
    <cellStyle name="40% - Accent2 2 6 2 2" xfId="7080"/>
    <cellStyle name="40% - Accent2 2 6 2 2 2" xfId="7081"/>
    <cellStyle name="40% - Accent2 2 6 2 3" xfId="7082"/>
    <cellStyle name="40% - Accent2 2 6 3" xfId="7083"/>
    <cellStyle name="40% - Accent2 2 6 3 2" xfId="7084"/>
    <cellStyle name="40% - Accent2 2 6 4" xfId="7085"/>
    <cellStyle name="40% - Accent2 2 6 4 2" xfId="7086"/>
    <cellStyle name="40% - Accent2 2 6 5" xfId="7087"/>
    <cellStyle name="40% - Accent2 2 7" xfId="7088"/>
    <cellStyle name="40% - Accent2 2 7 2" xfId="7089"/>
    <cellStyle name="40% - Accent2 2 7 2 2" xfId="7090"/>
    <cellStyle name="40% - Accent2 2 7 3" xfId="7091"/>
    <cellStyle name="40% - Accent2 2 8" xfId="7092"/>
    <cellStyle name="40% - Accent2 2 8 2" xfId="7093"/>
    <cellStyle name="40% - Accent2 2 9" xfId="7094"/>
    <cellStyle name="40% - Accent2 2 9 2" xfId="7095"/>
    <cellStyle name="40% - Accent2 3" xfId="7096"/>
    <cellStyle name="40% - Accent2 3 10" xfId="7097"/>
    <cellStyle name="40% - Accent2 3 2" xfId="7098"/>
    <cellStyle name="40% - Accent2 3 2 2" xfId="7099"/>
    <cellStyle name="40% - Accent2 3 2 2 2" xfId="7100"/>
    <cellStyle name="40% - Accent2 3 2 2 2 2" xfId="7101"/>
    <cellStyle name="40% - Accent2 3 2 2 2 2 2" xfId="7102"/>
    <cellStyle name="40% - Accent2 3 2 2 2 2 2 2" xfId="7103"/>
    <cellStyle name="40% - Accent2 3 2 2 2 2 2 2 2" xfId="7104"/>
    <cellStyle name="40% - Accent2 3 2 2 2 2 2 2 2 2" xfId="7105"/>
    <cellStyle name="40% - Accent2 3 2 2 2 2 2 2 3" xfId="7106"/>
    <cellStyle name="40% - Accent2 3 2 2 2 2 2 3" xfId="7107"/>
    <cellStyle name="40% - Accent2 3 2 2 2 2 2 3 2" xfId="7108"/>
    <cellStyle name="40% - Accent2 3 2 2 2 2 2 4" xfId="7109"/>
    <cellStyle name="40% - Accent2 3 2 2 2 2 2 4 2" xfId="7110"/>
    <cellStyle name="40% - Accent2 3 2 2 2 2 2 5" xfId="7111"/>
    <cellStyle name="40% - Accent2 3 2 2 2 2 3" xfId="7112"/>
    <cellStyle name="40% - Accent2 3 2 2 2 2 3 2" xfId="7113"/>
    <cellStyle name="40% - Accent2 3 2 2 2 2 3 2 2" xfId="7114"/>
    <cellStyle name="40% - Accent2 3 2 2 2 2 3 3" xfId="7115"/>
    <cellStyle name="40% - Accent2 3 2 2 2 2 4" xfId="7116"/>
    <cellStyle name="40% - Accent2 3 2 2 2 2 4 2" xfId="7117"/>
    <cellStyle name="40% - Accent2 3 2 2 2 2 5" xfId="7118"/>
    <cellStyle name="40% - Accent2 3 2 2 2 2 5 2" xfId="7119"/>
    <cellStyle name="40% - Accent2 3 2 2 2 2 6" xfId="7120"/>
    <cellStyle name="40% - Accent2 3 2 2 2 3" xfId="7121"/>
    <cellStyle name="40% - Accent2 3 2 2 2 3 2" xfId="7122"/>
    <cellStyle name="40% - Accent2 3 2 2 2 3 2 2" xfId="7123"/>
    <cellStyle name="40% - Accent2 3 2 2 2 3 2 2 2" xfId="7124"/>
    <cellStyle name="40% - Accent2 3 2 2 2 3 2 3" xfId="7125"/>
    <cellStyle name="40% - Accent2 3 2 2 2 3 3" xfId="7126"/>
    <cellStyle name="40% - Accent2 3 2 2 2 3 3 2" xfId="7127"/>
    <cellStyle name="40% - Accent2 3 2 2 2 3 4" xfId="7128"/>
    <cellStyle name="40% - Accent2 3 2 2 2 3 4 2" xfId="7129"/>
    <cellStyle name="40% - Accent2 3 2 2 2 3 5" xfId="7130"/>
    <cellStyle name="40% - Accent2 3 2 2 2 4" xfId="7131"/>
    <cellStyle name="40% - Accent2 3 2 2 2 4 2" xfId="7132"/>
    <cellStyle name="40% - Accent2 3 2 2 2 4 2 2" xfId="7133"/>
    <cellStyle name="40% - Accent2 3 2 2 2 4 3" xfId="7134"/>
    <cellStyle name="40% - Accent2 3 2 2 2 5" xfId="7135"/>
    <cellStyle name="40% - Accent2 3 2 2 2 5 2" xfId="7136"/>
    <cellStyle name="40% - Accent2 3 2 2 2 6" xfId="7137"/>
    <cellStyle name="40% - Accent2 3 2 2 2 6 2" xfId="7138"/>
    <cellStyle name="40% - Accent2 3 2 2 2 7" xfId="7139"/>
    <cellStyle name="40% - Accent2 3 2 2 3" xfId="7140"/>
    <cellStyle name="40% - Accent2 3 2 2 3 2" xfId="7141"/>
    <cellStyle name="40% - Accent2 3 2 2 3 2 2" xfId="7142"/>
    <cellStyle name="40% - Accent2 3 2 2 3 2 2 2" xfId="7143"/>
    <cellStyle name="40% - Accent2 3 2 2 3 2 2 2 2" xfId="7144"/>
    <cellStyle name="40% - Accent2 3 2 2 3 2 2 3" xfId="7145"/>
    <cellStyle name="40% - Accent2 3 2 2 3 2 3" xfId="7146"/>
    <cellStyle name="40% - Accent2 3 2 2 3 2 3 2" xfId="7147"/>
    <cellStyle name="40% - Accent2 3 2 2 3 2 4" xfId="7148"/>
    <cellStyle name="40% - Accent2 3 2 2 3 2 4 2" xfId="7149"/>
    <cellStyle name="40% - Accent2 3 2 2 3 2 5" xfId="7150"/>
    <cellStyle name="40% - Accent2 3 2 2 3 3" xfId="7151"/>
    <cellStyle name="40% - Accent2 3 2 2 3 3 2" xfId="7152"/>
    <cellStyle name="40% - Accent2 3 2 2 3 3 2 2" xfId="7153"/>
    <cellStyle name="40% - Accent2 3 2 2 3 3 3" xfId="7154"/>
    <cellStyle name="40% - Accent2 3 2 2 3 4" xfId="7155"/>
    <cellStyle name="40% - Accent2 3 2 2 3 4 2" xfId="7156"/>
    <cellStyle name="40% - Accent2 3 2 2 3 5" xfId="7157"/>
    <cellStyle name="40% - Accent2 3 2 2 3 5 2" xfId="7158"/>
    <cellStyle name="40% - Accent2 3 2 2 3 6" xfId="7159"/>
    <cellStyle name="40% - Accent2 3 2 2 4" xfId="7160"/>
    <cellStyle name="40% - Accent2 3 2 2 4 2" xfId="7161"/>
    <cellStyle name="40% - Accent2 3 2 2 4 2 2" xfId="7162"/>
    <cellStyle name="40% - Accent2 3 2 2 4 2 2 2" xfId="7163"/>
    <cellStyle name="40% - Accent2 3 2 2 4 2 3" xfId="7164"/>
    <cellStyle name="40% - Accent2 3 2 2 4 3" xfId="7165"/>
    <cellStyle name="40% - Accent2 3 2 2 4 3 2" xfId="7166"/>
    <cellStyle name="40% - Accent2 3 2 2 4 4" xfId="7167"/>
    <cellStyle name="40% - Accent2 3 2 2 4 4 2" xfId="7168"/>
    <cellStyle name="40% - Accent2 3 2 2 4 5" xfId="7169"/>
    <cellStyle name="40% - Accent2 3 2 2 5" xfId="7170"/>
    <cellStyle name="40% - Accent2 3 2 2 5 2" xfId="7171"/>
    <cellStyle name="40% - Accent2 3 2 2 5 2 2" xfId="7172"/>
    <cellStyle name="40% - Accent2 3 2 2 5 3" xfId="7173"/>
    <cellStyle name="40% - Accent2 3 2 2 6" xfId="7174"/>
    <cellStyle name="40% - Accent2 3 2 2 6 2" xfId="7175"/>
    <cellStyle name="40% - Accent2 3 2 2 7" xfId="7176"/>
    <cellStyle name="40% - Accent2 3 2 2 7 2" xfId="7177"/>
    <cellStyle name="40% - Accent2 3 2 2 8" xfId="7178"/>
    <cellStyle name="40% - Accent2 3 2 3" xfId="7179"/>
    <cellStyle name="40% - Accent2 3 2 3 2" xfId="7180"/>
    <cellStyle name="40% - Accent2 3 2 3 2 2" xfId="7181"/>
    <cellStyle name="40% - Accent2 3 2 3 2 2 2" xfId="7182"/>
    <cellStyle name="40% - Accent2 3 2 3 2 2 2 2" xfId="7183"/>
    <cellStyle name="40% - Accent2 3 2 3 2 2 2 2 2" xfId="7184"/>
    <cellStyle name="40% - Accent2 3 2 3 2 2 2 3" xfId="7185"/>
    <cellStyle name="40% - Accent2 3 2 3 2 2 3" xfId="7186"/>
    <cellStyle name="40% - Accent2 3 2 3 2 2 3 2" xfId="7187"/>
    <cellStyle name="40% - Accent2 3 2 3 2 2 4" xfId="7188"/>
    <cellStyle name="40% - Accent2 3 2 3 2 2 4 2" xfId="7189"/>
    <cellStyle name="40% - Accent2 3 2 3 2 2 5" xfId="7190"/>
    <cellStyle name="40% - Accent2 3 2 3 2 3" xfId="7191"/>
    <cellStyle name="40% - Accent2 3 2 3 2 3 2" xfId="7192"/>
    <cellStyle name="40% - Accent2 3 2 3 2 3 2 2" xfId="7193"/>
    <cellStyle name="40% - Accent2 3 2 3 2 3 3" xfId="7194"/>
    <cellStyle name="40% - Accent2 3 2 3 2 4" xfId="7195"/>
    <cellStyle name="40% - Accent2 3 2 3 2 4 2" xfId="7196"/>
    <cellStyle name="40% - Accent2 3 2 3 2 5" xfId="7197"/>
    <cellStyle name="40% - Accent2 3 2 3 2 5 2" xfId="7198"/>
    <cellStyle name="40% - Accent2 3 2 3 2 6" xfId="7199"/>
    <cellStyle name="40% - Accent2 3 2 3 3" xfId="7200"/>
    <cellStyle name="40% - Accent2 3 2 3 3 2" xfId="7201"/>
    <cellStyle name="40% - Accent2 3 2 3 3 2 2" xfId="7202"/>
    <cellStyle name="40% - Accent2 3 2 3 3 2 2 2" xfId="7203"/>
    <cellStyle name="40% - Accent2 3 2 3 3 2 3" xfId="7204"/>
    <cellStyle name="40% - Accent2 3 2 3 3 3" xfId="7205"/>
    <cellStyle name="40% - Accent2 3 2 3 3 3 2" xfId="7206"/>
    <cellStyle name="40% - Accent2 3 2 3 3 4" xfId="7207"/>
    <cellStyle name="40% - Accent2 3 2 3 3 4 2" xfId="7208"/>
    <cellStyle name="40% - Accent2 3 2 3 3 5" xfId="7209"/>
    <cellStyle name="40% - Accent2 3 2 3 4" xfId="7210"/>
    <cellStyle name="40% - Accent2 3 2 3 4 2" xfId="7211"/>
    <cellStyle name="40% - Accent2 3 2 3 4 2 2" xfId="7212"/>
    <cellStyle name="40% - Accent2 3 2 3 4 3" xfId="7213"/>
    <cellStyle name="40% - Accent2 3 2 3 5" xfId="7214"/>
    <cellStyle name="40% - Accent2 3 2 3 5 2" xfId="7215"/>
    <cellStyle name="40% - Accent2 3 2 3 6" xfId="7216"/>
    <cellStyle name="40% - Accent2 3 2 3 6 2" xfId="7217"/>
    <cellStyle name="40% - Accent2 3 2 3 7" xfId="7218"/>
    <cellStyle name="40% - Accent2 3 2 4" xfId="7219"/>
    <cellStyle name="40% - Accent2 3 2 4 2" xfId="7220"/>
    <cellStyle name="40% - Accent2 3 2 4 2 2" xfId="7221"/>
    <cellStyle name="40% - Accent2 3 2 4 2 2 2" xfId="7222"/>
    <cellStyle name="40% - Accent2 3 2 4 2 2 2 2" xfId="7223"/>
    <cellStyle name="40% - Accent2 3 2 4 2 2 3" xfId="7224"/>
    <cellStyle name="40% - Accent2 3 2 4 2 3" xfId="7225"/>
    <cellStyle name="40% - Accent2 3 2 4 2 3 2" xfId="7226"/>
    <cellStyle name="40% - Accent2 3 2 4 2 4" xfId="7227"/>
    <cellStyle name="40% - Accent2 3 2 4 2 4 2" xfId="7228"/>
    <cellStyle name="40% - Accent2 3 2 4 2 5" xfId="7229"/>
    <cellStyle name="40% - Accent2 3 2 4 3" xfId="7230"/>
    <cellStyle name="40% - Accent2 3 2 4 3 2" xfId="7231"/>
    <cellStyle name="40% - Accent2 3 2 4 3 2 2" xfId="7232"/>
    <cellStyle name="40% - Accent2 3 2 4 3 3" xfId="7233"/>
    <cellStyle name="40% - Accent2 3 2 4 4" xfId="7234"/>
    <cellStyle name="40% - Accent2 3 2 4 4 2" xfId="7235"/>
    <cellStyle name="40% - Accent2 3 2 4 5" xfId="7236"/>
    <cellStyle name="40% - Accent2 3 2 4 5 2" xfId="7237"/>
    <cellStyle name="40% - Accent2 3 2 4 6" xfId="7238"/>
    <cellStyle name="40% - Accent2 3 2 5" xfId="7239"/>
    <cellStyle name="40% - Accent2 3 2 5 2" xfId="7240"/>
    <cellStyle name="40% - Accent2 3 2 5 2 2" xfId="7241"/>
    <cellStyle name="40% - Accent2 3 2 5 2 2 2" xfId="7242"/>
    <cellStyle name="40% - Accent2 3 2 5 2 3" xfId="7243"/>
    <cellStyle name="40% - Accent2 3 2 5 3" xfId="7244"/>
    <cellStyle name="40% - Accent2 3 2 5 3 2" xfId="7245"/>
    <cellStyle name="40% - Accent2 3 2 5 4" xfId="7246"/>
    <cellStyle name="40% - Accent2 3 2 5 4 2" xfId="7247"/>
    <cellStyle name="40% - Accent2 3 2 5 5" xfId="7248"/>
    <cellStyle name="40% - Accent2 3 2 6" xfId="7249"/>
    <cellStyle name="40% - Accent2 3 2 6 2" xfId="7250"/>
    <cellStyle name="40% - Accent2 3 2 6 2 2" xfId="7251"/>
    <cellStyle name="40% - Accent2 3 2 6 3" xfId="7252"/>
    <cellStyle name="40% - Accent2 3 2 7" xfId="7253"/>
    <cellStyle name="40% - Accent2 3 2 7 2" xfId="7254"/>
    <cellStyle name="40% - Accent2 3 2 8" xfId="7255"/>
    <cellStyle name="40% - Accent2 3 2 8 2" xfId="7256"/>
    <cellStyle name="40% - Accent2 3 2 9" xfId="7257"/>
    <cellStyle name="40% - Accent2 3 3" xfId="7258"/>
    <cellStyle name="40% - Accent2 3 3 2" xfId="7259"/>
    <cellStyle name="40% - Accent2 3 3 2 2" xfId="7260"/>
    <cellStyle name="40% - Accent2 3 3 2 2 2" xfId="7261"/>
    <cellStyle name="40% - Accent2 3 3 2 2 2 2" xfId="7262"/>
    <cellStyle name="40% - Accent2 3 3 2 2 2 2 2" xfId="7263"/>
    <cellStyle name="40% - Accent2 3 3 2 2 2 2 2 2" xfId="7264"/>
    <cellStyle name="40% - Accent2 3 3 2 2 2 2 3" xfId="7265"/>
    <cellStyle name="40% - Accent2 3 3 2 2 2 3" xfId="7266"/>
    <cellStyle name="40% - Accent2 3 3 2 2 2 3 2" xfId="7267"/>
    <cellStyle name="40% - Accent2 3 3 2 2 2 4" xfId="7268"/>
    <cellStyle name="40% - Accent2 3 3 2 2 2 4 2" xfId="7269"/>
    <cellStyle name="40% - Accent2 3 3 2 2 2 5" xfId="7270"/>
    <cellStyle name="40% - Accent2 3 3 2 2 3" xfId="7271"/>
    <cellStyle name="40% - Accent2 3 3 2 2 3 2" xfId="7272"/>
    <cellStyle name="40% - Accent2 3 3 2 2 3 2 2" xfId="7273"/>
    <cellStyle name="40% - Accent2 3 3 2 2 3 3" xfId="7274"/>
    <cellStyle name="40% - Accent2 3 3 2 2 4" xfId="7275"/>
    <cellStyle name="40% - Accent2 3 3 2 2 4 2" xfId="7276"/>
    <cellStyle name="40% - Accent2 3 3 2 2 5" xfId="7277"/>
    <cellStyle name="40% - Accent2 3 3 2 2 5 2" xfId="7278"/>
    <cellStyle name="40% - Accent2 3 3 2 2 6" xfId="7279"/>
    <cellStyle name="40% - Accent2 3 3 2 3" xfId="7280"/>
    <cellStyle name="40% - Accent2 3 3 2 3 2" xfId="7281"/>
    <cellStyle name="40% - Accent2 3 3 2 3 2 2" xfId="7282"/>
    <cellStyle name="40% - Accent2 3 3 2 3 2 2 2" xfId="7283"/>
    <cellStyle name="40% - Accent2 3 3 2 3 2 3" xfId="7284"/>
    <cellStyle name="40% - Accent2 3 3 2 3 3" xfId="7285"/>
    <cellStyle name="40% - Accent2 3 3 2 3 3 2" xfId="7286"/>
    <cellStyle name="40% - Accent2 3 3 2 3 4" xfId="7287"/>
    <cellStyle name="40% - Accent2 3 3 2 3 4 2" xfId="7288"/>
    <cellStyle name="40% - Accent2 3 3 2 3 5" xfId="7289"/>
    <cellStyle name="40% - Accent2 3 3 2 4" xfId="7290"/>
    <cellStyle name="40% - Accent2 3 3 2 4 2" xfId="7291"/>
    <cellStyle name="40% - Accent2 3 3 2 4 2 2" xfId="7292"/>
    <cellStyle name="40% - Accent2 3 3 2 4 3" xfId="7293"/>
    <cellStyle name="40% - Accent2 3 3 2 5" xfId="7294"/>
    <cellStyle name="40% - Accent2 3 3 2 5 2" xfId="7295"/>
    <cellStyle name="40% - Accent2 3 3 2 6" xfId="7296"/>
    <cellStyle name="40% - Accent2 3 3 2 6 2" xfId="7297"/>
    <cellStyle name="40% - Accent2 3 3 2 7" xfId="7298"/>
    <cellStyle name="40% - Accent2 3 3 3" xfId="7299"/>
    <cellStyle name="40% - Accent2 3 3 3 2" xfId="7300"/>
    <cellStyle name="40% - Accent2 3 3 3 2 2" xfId="7301"/>
    <cellStyle name="40% - Accent2 3 3 3 2 2 2" xfId="7302"/>
    <cellStyle name="40% - Accent2 3 3 3 2 2 2 2" xfId="7303"/>
    <cellStyle name="40% - Accent2 3 3 3 2 2 3" xfId="7304"/>
    <cellStyle name="40% - Accent2 3 3 3 2 3" xfId="7305"/>
    <cellStyle name="40% - Accent2 3 3 3 2 3 2" xfId="7306"/>
    <cellStyle name="40% - Accent2 3 3 3 2 4" xfId="7307"/>
    <cellStyle name="40% - Accent2 3 3 3 2 4 2" xfId="7308"/>
    <cellStyle name="40% - Accent2 3 3 3 2 5" xfId="7309"/>
    <cellStyle name="40% - Accent2 3 3 3 3" xfId="7310"/>
    <cellStyle name="40% - Accent2 3 3 3 3 2" xfId="7311"/>
    <cellStyle name="40% - Accent2 3 3 3 3 2 2" xfId="7312"/>
    <cellStyle name="40% - Accent2 3 3 3 3 3" xfId="7313"/>
    <cellStyle name="40% - Accent2 3 3 3 4" xfId="7314"/>
    <cellStyle name="40% - Accent2 3 3 3 4 2" xfId="7315"/>
    <cellStyle name="40% - Accent2 3 3 3 5" xfId="7316"/>
    <cellStyle name="40% - Accent2 3 3 3 5 2" xfId="7317"/>
    <cellStyle name="40% - Accent2 3 3 3 6" xfId="7318"/>
    <cellStyle name="40% - Accent2 3 3 4" xfId="7319"/>
    <cellStyle name="40% - Accent2 3 3 4 2" xfId="7320"/>
    <cellStyle name="40% - Accent2 3 3 4 2 2" xfId="7321"/>
    <cellStyle name="40% - Accent2 3 3 4 2 2 2" xfId="7322"/>
    <cellStyle name="40% - Accent2 3 3 4 2 3" xfId="7323"/>
    <cellStyle name="40% - Accent2 3 3 4 3" xfId="7324"/>
    <cellStyle name="40% - Accent2 3 3 4 3 2" xfId="7325"/>
    <cellStyle name="40% - Accent2 3 3 4 4" xfId="7326"/>
    <cellStyle name="40% - Accent2 3 3 4 4 2" xfId="7327"/>
    <cellStyle name="40% - Accent2 3 3 4 5" xfId="7328"/>
    <cellStyle name="40% - Accent2 3 3 5" xfId="7329"/>
    <cellStyle name="40% - Accent2 3 3 5 2" xfId="7330"/>
    <cellStyle name="40% - Accent2 3 3 5 2 2" xfId="7331"/>
    <cellStyle name="40% - Accent2 3 3 5 3" xfId="7332"/>
    <cellStyle name="40% - Accent2 3 3 6" xfId="7333"/>
    <cellStyle name="40% - Accent2 3 3 6 2" xfId="7334"/>
    <cellStyle name="40% - Accent2 3 3 7" xfId="7335"/>
    <cellStyle name="40% - Accent2 3 3 7 2" xfId="7336"/>
    <cellStyle name="40% - Accent2 3 3 8" xfId="7337"/>
    <cellStyle name="40% - Accent2 3 4" xfId="7338"/>
    <cellStyle name="40% - Accent2 3 4 2" xfId="7339"/>
    <cellStyle name="40% - Accent2 3 4 2 2" xfId="7340"/>
    <cellStyle name="40% - Accent2 3 4 2 2 2" xfId="7341"/>
    <cellStyle name="40% - Accent2 3 4 2 2 2 2" xfId="7342"/>
    <cellStyle name="40% - Accent2 3 4 2 2 2 2 2" xfId="7343"/>
    <cellStyle name="40% - Accent2 3 4 2 2 2 3" xfId="7344"/>
    <cellStyle name="40% - Accent2 3 4 2 2 3" xfId="7345"/>
    <cellStyle name="40% - Accent2 3 4 2 2 3 2" xfId="7346"/>
    <cellStyle name="40% - Accent2 3 4 2 2 4" xfId="7347"/>
    <cellStyle name="40% - Accent2 3 4 2 2 4 2" xfId="7348"/>
    <cellStyle name="40% - Accent2 3 4 2 2 5" xfId="7349"/>
    <cellStyle name="40% - Accent2 3 4 2 3" xfId="7350"/>
    <cellStyle name="40% - Accent2 3 4 2 3 2" xfId="7351"/>
    <cellStyle name="40% - Accent2 3 4 2 3 2 2" xfId="7352"/>
    <cellStyle name="40% - Accent2 3 4 2 3 3" xfId="7353"/>
    <cellStyle name="40% - Accent2 3 4 2 4" xfId="7354"/>
    <cellStyle name="40% - Accent2 3 4 2 4 2" xfId="7355"/>
    <cellStyle name="40% - Accent2 3 4 2 5" xfId="7356"/>
    <cellStyle name="40% - Accent2 3 4 2 5 2" xfId="7357"/>
    <cellStyle name="40% - Accent2 3 4 2 6" xfId="7358"/>
    <cellStyle name="40% - Accent2 3 4 3" xfId="7359"/>
    <cellStyle name="40% - Accent2 3 4 3 2" xfId="7360"/>
    <cellStyle name="40% - Accent2 3 4 3 2 2" xfId="7361"/>
    <cellStyle name="40% - Accent2 3 4 3 2 2 2" xfId="7362"/>
    <cellStyle name="40% - Accent2 3 4 3 2 3" xfId="7363"/>
    <cellStyle name="40% - Accent2 3 4 3 3" xfId="7364"/>
    <cellStyle name="40% - Accent2 3 4 3 3 2" xfId="7365"/>
    <cellStyle name="40% - Accent2 3 4 3 4" xfId="7366"/>
    <cellStyle name="40% - Accent2 3 4 3 4 2" xfId="7367"/>
    <cellStyle name="40% - Accent2 3 4 3 5" xfId="7368"/>
    <cellStyle name="40% - Accent2 3 4 4" xfId="7369"/>
    <cellStyle name="40% - Accent2 3 4 4 2" xfId="7370"/>
    <cellStyle name="40% - Accent2 3 4 4 2 2" xfId="7371"/>
    <cellStyle name="40% - Accent2 3 4 4 3" xfId="7372"/>
    <cellStyle name="40% - Accent2 3 4 5" xfId="7373"/>
    <cellStyle name="40% - Accent2 3 4 5 2" xfId="7374"/>
    <cellStyle name="40% - Accent2 3 4 6" xfId="7375"/>
    <cellStyle name="40% - Accent2 3 4 6 2" xfId="7376"/>
    <cellStyle name="40% - Accent2 3 4 7" xfId="7377"/>
    <cellStyle name="40% - Accent2 3 5" xfId="7378"/>
    <cellStyle name="40% - Accent2 3 5 2" xfId="7379"/>
    <cellStyle name="40% - Accent2 3 5 2 2" xfId="7380"/>
    <cellStyle name="40% - Accent2 3 5 2 2 2" xfId="7381"/>
    <cellStyle name="40% - Accent2 3 5 2 2 2 2" xfId="7382"/>
    <cellStyle name="40% - Accent2 3 5 2 2 3" xfId="7383"/>
    <cellStyle name="40% - Accent2 3 5 2 3" xfId="7384"/>
    <cellStyle name="40% - Accent2 3 5 2 3 2" xfId="7385"/>
    <cellStyle name="40% - Accent2 3 5 2 4" xfId="7386"/>
    <cellStyle name="40% - Accent2 3 5 2 4 2" xfId="7387"/>
    <cellStyle name="40% - Accent2 3 5 2 5" xfId="7388"/>
    <cellStyle name="40% - Accent2 3 5 3" xfId="7389"/>
    <cellStyle name="40% - Accent2 3 5 3 2" xfId="7390"/>
    <cellStyle name="40% - Accent2 3 5 3 2 2" xfId="7391"/>
    <cellStyle name="40% - Accent2 3 5 3 3" xfId="7392"/>
    <cellStyle name="40% - Accent2 3 5 4" xfId="7393"/>
    <cellStyle name="40% - Accent2 3 5 4 2" xfId="7394"/>
    <cellStyle name="40% - Accent2 3 5 5" xfId="7395"/>
    <cellStyle name="40% - Accent2 3 5 5 2" xfId="7396"/>
    <cellStyle name="40% - Accent2 3 5 6" xfId="7397"/>
    <cellStyle name="40% - Accent2 3 6" xfId="7398"/>
    <cellStyle name="40% - Accent2 3 6 2" xfId="7399"/>
    <cellStyle name="40% - Accent2 3 6 2 2" xfId="7400"/>
    <cellStyle name="40% - Accent2 3 6 2 2 2" xfId="7401"/>
    <cellStyle name="40% - Accent2 3 6 2 3" xfId="7402"/>
    <cellStyle name="40% - Accent2 3 6 3" xfId="7403"/>
    <cellStyle name="40% - Accent2 3 6 3 2" xfId="7404"/>
    <cellStyle name="40% - Accent2 3 6 4" xfId="7405"/>
    <cellStyle name="40% - Accent2 3 6 4 2" xfId="7406"/>
    <cellStyle name="40% - Accent2 3 6 5" xfId="7407"/>
    <cellStyle name="40% - Accent2 3 7" xfId="7408"/>
    <cellStyle name="40% - Accent2 3 7 2" xfId="7409"/>
    <cellStyle name="40% - Accent2 3 7 2 2" xfId="7410"/>
    <cellStyle name="40% - Accent2 3 7 3" xfId="7411"/>
    <cellStyle name="40% - Accent2 3 8" xfId="7412"/>
    <cellStyle name="40% - Accent2 3 8 2" xfId="7413"/>
    <cellStyle name="40% - Accent2 3 9" xfId="7414"/>
    <cellStyle name="40% - Accent2 3 9 2" xfId="7415"/>
    <cellStyle name="40% - Accent2 4" xfId="7416"/>
    <cellStyle name="40% - Accent2 4 2" xfId="7417"/>
    <cellStyle name="40% - Accent2 4 2 2" xfId="7418"/>
    <cellStyle name="40% - Accent2 4 2 2 2" xfId="7419"/>
    <cellStyle name="40% - Accent2 4 2 2 2 2" xfId="7420"/>
    <cellStyle name="40% - Accent2 4 2 2 2 2 2" xfId="7421"/>
    <cellStyle name="40% - Accent2 4 2 2 2 2 2 2" xfId="7422"/>
    <cellStyle name="40% - Accent2 4 2 2 2 2 2 2 2" xfId="7423"/>
    <cellStyle name="40% - Accent2 4 2 2 2 2 2 3" xfId="7424"/>
    <cellStyle name="40% - Accent2 4 2 2 2 2 3" xfId="7425"/>
    <cellStyle name="40% - Accent2 4 2 2 2 2 3 2" xfId="7426"/>
    <cellStyle name="40% - Accent2 4 2 2 2 2 4" xfId="7427"/>
    <cellStyle name="40% - Accent2 4 2 2 2 2 4 2" xfId="7428"/>
    <cellStyle name="40% - Accent2 4 2 2 2 2 5" xfId="7429"/>
    <cellStyle name="40% - Accent2 4 2 2 2 3" xfId="7430"/>
    <cellStyle name="40% - Accent2 4 2 2 2 3 2" xfId="7431"/>
    <cellStyle name="40% - Accent2 4 2 2 2 3 2 2" xfId="7432"/>
    <cellStyle name="40% - Accent2 4 2 2 2 3 3" xfId="7433"/>
    <cellStyle name="40% - Accent2 4 2 2 2 4" xfId="7434"/>
    <cellStyle name="40% - Accent2 4 2 2 2 4 2" xfId="7435"/>
    <cellStyle name="40% - Accent2 4 2 2 2 5" xfId="7436"/>
    <cellStyle name="40% - Accent2 4 2 2 2 5 2" xfId="7437"/>
    <cellStyle name="40% - Accent2 4 2 2 2 6" xfId="7438"/>
    <cellStyle name="40% - Accent2 4 2 2 3" xfId="7439"/>
    <cellStyle name="40% - Accent2 4 2 2 3 2" xfId="7440"/>
    <cellStyle name="40% - Accent2 4 2 2 3 2 2" xfId="7441"/>
    <cellStyle name="40% - Accent2 4 2 2 3 2 2 2" xfId="7442"/>
    <cellStyle name="40% - Accent2 4 2 2 3 2 3" xfId="7443"/>
    <cellStyle name="40% - Accent2 4 2 2 3 3" xfId="7444"/>
    <cellStyle name="40% - Accent2 4 2 2 3 3 2" xfId="7445"/>
    <cellStyle name="40% - Accent2 4 2 2 3 4" xfId="7446"/>
    <cellStyle name="40% - Accent2 4 2 2 3 4 2" xfId="7447"/>
    <cellStyle name="40% - Accent2 4 2 2 3 5" xfId="7448"/>
    <cellStyle name="40% - Accent2 4 2 2 4" xfId="7449"/>
    <cellStyle name="40% - Accent2 4 2 2 4 2" xfId="7450"/>
    <cellStyle name="40% - Accent2 4 2 2 4 2 2" xfId="7451"/>
    <cellStyle name="40% - Accent2 4 2 2 4 3" xfId="7452"/>
    <cellStyle name="40% - Accent2 4 2 2 5" xfId="7453"/>
    <cellStyle name="40% - Accent2 4 2 2 5 2" xfId="7454"/>
    <cellStyle name="40% - Accent2 4 2 2 6" xfId="7455"/>
    <cellStyle name="40% - Accent2 4 2 2 6 2" xfId="7456"/>
    <cellStyle name="40% - Accent2 4 2 2 7" xfId="7457"/>
    <cellStyle name="40% - Accent2 4 2 3" xfId="7458"/>
    <cellStyle name="40% - Accent2 4 2 3 2" xfId="7459"/>
    <cellStyle name="40% - Accent2 4 2 3 2 2" xfId="7460"/>
    <cellStyle name="40% - Accent2 4 2 3 2 2 2" xfId="7461"/>
    <cellStyle name="40% - Accent2 4 2 3 2 2 2 2" xfId="7462"/>
    <cellStyle name="40% - Accent2 4 2 3 2 2 3" xfId="7463"/>
    <cellStyle name="40% - Accent2 4 2 3 2 3" xfId="7464"/>
    <cellStyle name="40% - Accent2 4 2 3 2 3 2" xfId="7465"/>
    <cellStyle name="40% - Accent2 4 2 3 2 4" xfId="7466"/>
    <cellStyle name="40% - Accent2 4 2 3 2 4 2" xfId="7467"/>
    <cellStyle name="40% - Accent2 4 2 3 2 5" xfId="7468"/>
    <cellStyle name="40% - Accent2 4 2 3 3" xfId="7469"/>
    <cellStyle name="40% - Accent2 4 2 3 3 2" xfId="7470"/>
    <cellStyle name="40% - Accent2 4 2 3 3 2 2" xfId="7471"/>
    <cellStyle name="40% - Accent2 4 2 3 3 3" xfId="7472"/>
    <cellStyle name="40% - Accent2 4 2 3 4" xfId="7473"/>
    <cellStyle name="40% - Accent2 4 2 3 4 2" xfId="7474"/>
    <cellStyle name="40% - Accent2 4 2 3 5" xfId="7475"/>
    <cellStyle name="40% - Accent2 4 2 3 5 2" xfId="7476"/>
    <cellStyle name="40% - Accent2 4 2 3 6" xfId="7477"/>
    <cellStyle name="40% - Accent2 4 2 4" xfId="7478"/>
    <cellStyle name="40% - Accent2 4 2 4 2" xfId="7479"/>
    <cellStyle name="40% - Accent2 4 2 4 2 2" xfId="7480"/>
    <cellStyle name="40% - Accent2 4 2 4 2 2 2" xfId="7481"/>
    <cellStyle name="40% - Accent2 4 2 4 2 3" xfId="7482"/>
    <cellStyle name="40% - Accent2 4 2 4 3" xfId="7483"/>
    <cellStyle name="40% - Accent2 4 2 4 3 2" xfId="7484"/>
    <cellStyle name="40% - Accent2 4 2 4 4" xfId="7485"/>
    <cellStyle name="40% - Accent2 4 2 4 4 2" xfId="7486"/>
    <cellStyle name="40% - Accent2 4 2 4 5" xfId="7487"/>
    <cellStyle name="40% - Accent2 4 2 5" xfId="7488"/>
    <cellStyle name="40% - Accent2 4 2 5 2" xfId="7489"/>
    <cellStyle name="40% - Accent2 4 2 5 2 2" xfId="7490"/>
    <cellStyle name="40% - Accent2 4 2 5 3" xfId="7491"/>
    <cellStyle name="40% - Accent2 4 2 6" xfId="7492"/>
    <cellStyle name="40% - Accent2 4 2 6 2" xfId="7493"/>
    <cellStyle name="40% - Accent2 4 2 7" xfId="7494"/>
    <cellStyle name="40% - Accent2 4 2 7 2" xfId="7495"/>
    <cellStyle name="40% - Accent2 4 2 8" xfId="7496"/>
    <cellStyle name="40% - Accent2 4 3" xfId="7497"/>
    <cellStyle name="40% - Accent2 4 3 2" xfId="7498"/>
    <cellStyle name="40% - Accent2 4 3 2 2" xfId="7499"/>
    <cellStyle name="40% - Accent2 4 3 2 2 2" xfId="7500"/>
    <cellStyle name="40% - Accent2 4 3 2 2 2 2" xfId="7501"/>
    <cellStyle name="40% - Accent2 4 3 2 2 2 2 2" xfId="7502"/>
    <cellStyle name="40% - Accent2 4 3 2 2 2 3" xfId="7503"/>
    <cellStyle name="40% - Accent2 4 3 2 2 3" xfId="7504"/>
    <cellStyle name="40% - Accent2 4 3 2 2 3 2" xfId="7505"/>
    <cellStyle name="40% - Accent2 4 3 2 2 4" xfId="7506"/>
    <cellStyle name="40% - Accent2 4 3 2 2 4 2" xfId="7507"/>
    <cellStyle name="40% - Accent2 4 3 2 2 5" xfId="7508"/>
    <cellStyle name="40% - Accent2 4 3 2 3" xfId="7509"/>
    <cellStyle name="40% - Accent2 4 3 2 3 2" xfId="7510"/>
    <cellStyle name="40% - Accent2 4 3 2 3 2 2" xfId="7511"/>
    <cellStyle name="40% - Accent2 4 3 2 3 3" xfId="7512"/>
    <cellStyle name="40% - Accent2 4 3 2 4" xfId="7513"/>
    <cellStyle name="40% - Accent2 4 3 2 4 2" xfId="7514"/>
    <cellStyle name="40% - Accent2 4 3 2 5" xfId="7515"/>
    <cellStyle name="40% - Accent2 4 3 2 5 2" xfId="7516"/>
    <cellStyle name="40% - Accent2 4 3 2 6" xfId="7517"/>
    <cellStyle name="40% - Accent2 4 3 3" xfId="7518"/>
    <cellStyle name="40% - Accent2 4 3 3 2" xfId="7519"/>
    <cellStyle name="40% - Accent2 4 3 3 2 2" xfId="7520"/>
    <cellStyle name="40% - Accent2 4 3 3 2 2 2" xfId="7521"/>
    <cellStyle name="40% - Accent2 4 3 3 2 3" xfId="7522"/>
    <cellStyle name="40% - Accent2 4 3 3 3" xfId="7523"/>
    <cellStyle name="40% - Accent2 4 3 3 3 2" xfId="7524"/>
    <cellStyle name="40% - Accent2 4 3 3 4" xfId="7525"/>
    <cellStyle name="40% - Accent2 4 3 3 4 2" xfId="7526"/>
    <cellStyle name="40% - Accent2 4 3 3 5" xfId="7527"/>
    <cellStyle name="40% - Accent2 4 3 4" xfId="7528"/>
    <cellStyle name="40% - Accent2 4 3 4 2" xfId="7529"/>
    <cellStyle name="40% - Accent2 4 3 4 2 2" xfId="7530"/>
    <cellStyle name="40% - Accent2 4 3 4 3" xfId="7531"/>
    <cellStyle name="40% - Accent2 4 3 5" xfId="7532"/>
    <cellStyle name="40% - Accent2 4 3 5 2" xfId="7533"/>
    <cellStyle name="40% - Accent2 4 3 6" xfId="7534"/>
    <cellStyle name="40% - Accent2 4 3 6 2" xfId="7535"/>
    <cellStyle name="40% - Accent2 4 3 7" xfId="7536"/>
    <cellStyle name="40% - Accent2 4 4" xfId="7537"/>
    <cellStyle name="40% - Accent2 4 4 2" xfId="7538"/>
    <cellStyle name="40% - Accent2 4 4 2 2" xfId="7539"/>
    <cellStyle name="40% - Accent2 4 4 2 2 2" xfId="7540"/>
    <cellStyle name="40% - Accent2 4 4 2 2 2 2" xfId="7541"/>
    <cellStyle name="40% - Accent2 4 4 2 2 3" xfId="7542"/>
    <cellStyle name="40% - Accent2 4 4 2 3" xfId="7543"/>
    <cellStyle name="40% - Accent2 4 4 2 3 2" xfId="7544"/>
    <cellStyle name="40% - Accent2 4 4 2 4" xfId="7545"/>
    <cellStyle name="40% - Accent2 4 4 2 4 2" xfId="7546"/>
    <cellStyle name="40% - Accent2 4 4 2 5" xfId="7547"/>
    <cellStyle name="40% - Accent2 4 4 3" xfId="7548"/>
    <cellStyle name="40% - Accent2 4 4 3 2" xfId="7549"/>
    <cellStyle name="40% - Accent2 4 4 3 2 2" xfId="7550"/>
    <cellStyle name="40% - Accent2 4 4 3 3" xfId="7551"/>
    <cellStyle name="40% - Accent2 4 4 4" xfId="7552"/>
    <cellStyle name="40% - Accent2 4 4 4 2" xfId="7553"/>
    <cellStyle name="40% - Accent2 4 4 5" xfId="7554"/>
    <cellStyle name="40% - Accent2 4 4 5 2" xfId="7555"/>
    <cellStyle name="40% - Accent2 4 4 6" xfId="7556"/>
    <cellStyle name="40% - Accent2 4 5" xfId="7557"/>
    <cellStyle name="40% - Accent2 4 5 2" xfId="7558"/>
    <cellStyle name="40% - Accent2 4 5 2 2" xfId="7559"/>
    <cellStyle name="40% - Accent2 4 5 2 2 2" xfId="7560"/>
    <cellStyle name="40% - Accent2 4 5 2 3" xfId="7561"/>
    <cellStyle name="40% - Accent2 4 5 3" xfId="7562"/>
    <cellStyle name="40% - Accent2 4 5 3 2" xfId="7563"/>
    <cellStyle name="40% - Accent2 4 5 4" xfId="7564"/>
    <cellStyle name="40% - Accent2 4 5 4 2" xfId="7565"/>
    <cellStyle name="40% - Accent2 4 5 5" xfId="7566"/>
    <cellStyle name="40% - Accent2 4 6" xfId="7567"/>
    <cellStyle name="40% - Accent2 4 6 2" xfId="7568"/>
    <cellStyle name="40% - Accent2 4 6 2 2" xfId="7569"/>
    <cellStyle name="40% - Accent2 4 6 3" xfId="7570"/>
    <cellStyle name="40% - Accent2 4 7" xfId="7571"/>
    <cellStyle name="40% - Accent2 4 7 2" xfId="7572"/>
    <cellStyle name="40% - Accent2 4 8" xfId="7573"/>
    <cellStyle name="40% - Accent2 4 8 2" xfId="7574"/>
    <cellStyle name="40% - Accent2 4 9" xfId="7575"/>
    <cellStyle name="40% - Accent2 5" xfId="7576"/>
    <cellStyle name="40% - Accent2 5 2" xfId="7577"/>
    <cellStyle name="40% - Accent2 5 2 2" xfId="7578"/>
    <cellStyle name="40% - Accent2 5 2 2 2" xfId="7579"/>
    <cellStyle name="40% - Accent2 5 2 2 2 2" xfId="7580"/>
    <cellStyle name="40% - Accent2 5 2 2 2 2 2" xfId="7581"/>
    <cellStyle name="40% - Accent2 5 2 2 2 2 2 2" xfId="7582"/>
    <cellStyle name="40% - Accent2 5 2 2 2 2 3" xfId="7583"/>
    <cellStyle name="40% - Accent2 5 2 2 2 3" xfId="7584"/>
    <cellStyle name="40% - Accent2 5 2 2 2 3 2" xfId="7585"/>
    <cellStyle name="40% - Accent2 5 2 2 2 4" xfId="7586"/>
    <cellStyle name="40% - Accent2 5 2 2 2 4 2" xfId="7587"/>
    <cellStyle name="40% - Accent2 5 2 2 2 5" xfId="7588"/>
    <cellStyle name="40% - Accent2 5 2 2 3" xfId="7589"/>
    <cellStyle name="40% - Accent2 5 2 2 3 2" xfId="7590"/>
    <cellStyle name="40% - Accent2 5 2 2 3 2 2" xfId="7591"/>
    <cellStyle name="40% - Accent2 5 2 2 3 3" xfId="7592"/>
    <cellStyle name="40% - Accent2 5 2 2 4" xfId="7593"/>
    <cellStyle name="40% - Accent2 5 2 2 4 2" xfId="7594"/>
    <cellStyle name="40% - Accent2 5 2 2 5" xfId="7595"/>
    <cellStyle name="40% - Accent2 5 2 2 5 2" xfId="7596"/>
    <cellStyle name="40% - Accent2 5 2 2 6" xfId="7597"/>
    <cellStyle name="40% - Accent2 5 2 3" xfId="7598"/>
    <cellStyle name="40% - Accent2 5 2 3 2" xfId="7599"/>
    <cellStyle name="40% - Accent2 5 2 3 2 2" xfId="7600"/>
    <cellStyle name="40% - Accent2 5 2 3 2 2 2" xfId="7601"/>
    <cellStyle name="40% - Accent2 5 2 3 2 3" xfId="7602"/>
    <cellStyle name="40% - Accent2 5 2 3 3" xfId="7603"/>
    <cellStyle name="40% - Accent2 5 2 3 3 2" xfId="7604"/>
    <cellStyle name="40% - Accent2 5 2 3 4" xfId="7605"/>
    <cellStyle name="40% - Accent2 5 2 3 4 2" xfId="7606"/>
    <cellStyle name="40% - Accent2 5 2 3 5" xfId="7607"/>
    <cellStyle name="40% - Accent2 5 2 4" xfId="7608"/>
    <cellStyle name="40% - Accent2 5 2 4 2" xfId="7609"/>
    <cellStyle name="40% - Accent2 5 2 4 2 2" xfId="7610"/>
    <cellStyle name="40% - Accent2 5 2 4 3" xfId="7611"/>
    <cellStyle name="40% - Accent2 5 2 5" xfId="7612"/>
    <cellStyle name="40% - Accent2 5 2 5 2" xfId="7613"/>
    <cellStyle name="40% - Accent2 5 2 6" xfId="7614"/>
    <cellStyle name="40% - Accent2 5 2 6 2" xfId="7615"/>
    <cellStyle name="40% - Accent2 5 2 7" xfId="7616"/>
    <cellStyle name="40% - Accent2 5 3" xfId="7617"/>
    <cellStyle name="40% - Accent2 5 3 2" xfId="7618"/>
    <cellStyle name="40% - Accent2 5 3 2 2" xfId="7619"/>
    <cellStyle name="40% - Accent2 5 3 2 2 2" xfId="7620"/>
    <cellStyle name="40% - Accent2 5 3 2 2 2 2" xfId="7621"/>
    <cellStyle name="40% - Accent2 5 3 2 2 3" xfId="7622"/>
    <cellStyle name="40% - Accent2 5 3 2 3" xfId="7623"/>
    <cellStyle name="40% - Accent2 5 3 2 3 2" xfId="7624"/>
    <cellStyle name="40% - Accent2 5 3 2 4" xfId="7625"/>
    <cellStyle name="40% - Accent2 5 3 2 4 2" xfId="7626"/>
    <cellStyle name="40% - Accent2 5 3 2 5" xfId="7627"/>
    <cellStyle name="40% - Accent2 5 3 3" xfId="7628"/>
    <cellStyle name="40% - Accent2 5 3 3 2" xfId="7629"/>
    <cellStyle name="40% - Accent2 5 3 3 2 2" xfId="7630"/>
    <cellStyle name="40% - Accent2 5 3 3 3" xfId="7631"/>
    <cellStyle name="40% - Accent2 5 3 4" xfId="7632"/>
    <cellStyle name="40% - Accent2 5 3 4 2" xfId="7633"/>
    <cellStyle name="40% - Accent2 5 3 5" xfId="7634"/>
    <cellStyle name="40% - Accent2 5 3 5 2" xfId="7635"/>
    <cellStyle name="40% - Accent2 5 3 6" xfId="7636"/>
    <cellStyle name="40% - Accent2 5 4" xfId="7637"/>
    <cellStyle name="40% - Accent2 5 4 2" xfId="7638"/>
    <cellStyle name="40% - Accent2 5 4 2 2" xfId="7639"/>
    <cellStyle name="40% - Accent2 5 4 2 2 2" xfId="7640"/>
    <cellStyle name="40% - Accent2 5 4 2 3" xfId="7641"/>
    <cellStyle name="40% - Accent2 5 4 3" xfId="7642"/>
    <cellStyle name="40% - Accent2 5 4 3 2" xfId="7643"/>
    <cellStyle name="40% - Accent2 5 4 4" xfId="7644"/>
    <cellStyle name="40% - Accent2 5 4 4 2" xfId="7645"/>
    <cellStyle name="40% - Accent2 5 4 5" xfId="7646"/>
    <cellStyle name="40% - Accent2 5 5" xfId="7647"/>
    <cellStyle name="40% - Accent2 5 5 2" xfId="7648"/>
    <cellStyle name="40% - Accent2 5 5 2 2" xfId="7649"/>
    <cellStyle name="40% - Accent2 5 5 3" xfId="7650"/>
    <cellStyle name="40% - Accent2 5 6" xfId="7651"/>
    <cellStyle name="40% - Accent2 5 6 2" xfId="7652"/>
    <cellStyle name="40% - Accent2 5 7" xfId="7653"/>
    <cellStyle name="40% - Accent2 5 7 2" xfId="7654"/>
    <cellStyle name="40% - Accent2 5 8" xfId="7655"/>
    <cellStyle name="40% - Accent2 6" xfId="7656"/>
    <cellStyle name="40% - Accent2 6 2" xfId="7657"/>
    <cellStyle name="40% - Accent2 6 2 2" xfId="7658"/>
    <cellStyle name="40% - Accent2 6 2 2 2" xfId="7659"/>
    <cellStyle name="40% - Accent2 6 2 2 2 2" xfId="7660"/>
    <cellStyle name="40% - Accent2 6 2 2 2 2 2" xfId="7661"/>
    <cellStyle name="40% - Accent2 6 2 2 2 3" xfId="7662"/>
    <cellStyle name="40% - Accent2 6 2 2 3" xfId="7663"/>
    <cellStyle name="40% - Accent2 6 2 2 3 2" xfId="7664"/>
    <cellStyle name="40% - Accent2 6 2 2 4" xfId="7665"/>
    <cellStyle name="40% - Accent2 6 2 2 4 2" xfId="7666"/>
    <cellStyle name="40% - Accent2 6 2 2 5" xfId="7667"/>
    <cellStyle name="40% - Accent2 6 2 3" xfId="7668"/>
    <cellStyle name="40% - Accent2 6 2 3 2" xfId="7669"/>
    <cellStyle name="40% - Accent2 6 2 3 2 2" xfId="7670"/>
    <cellStyle name="40% - Accent2 6 2 3 3" xfId="7671"/>
    <cellStyle name="40% - Accent2 6 2 4" xfId="7672"/>
    <cellStyle name="40% - Accent2 6 2 4 2" xfId="7673"/>
    <cellStyle name="40% - Accent2 6 2 5" xfId="7674"/>
    <cellStyle name="40% - Accent2 6 2 5 2" xfId="7675"/>
    <cellStyle name="40% - Accent2 6 2 6" xfId="7676"/>
    <cellStyle name="40% - Accent2 6 3" xfId="7677"/>
    <cellStyle name="40% - Accent2 6 3 2" xfId="7678"/>
    <cellStyle name="40% - Accent2 6 3 2 2" xfId="7679"/>
    <cellStyle name="40% - Accent2 6 3 2 2 2" xfId="7680"/>
    <cellStyle name="40% - Accent2 6 3 2 3" xfId="7681"/>
    <cellStyle name="40% - Accent2 6 3 3" xfId="7682"/>
    <cellStyle name="40% - Accent2 6 3 3 2" xfId="7683"/>
    <cellStyle name="40% - Accent2 6 3 4" xfId="7684"/>
    <cellStyle name="40% - Accent2 6 3 4 2" xfId="7685"/>
    <cellStyle name="40% - Accent2 6 3 5" xfId="7686"/>
    <cellStyle name="40% - Accent2 6 4" xfId="7687"/>
    <cellStyle name="40% - Accent2 6 4 2" xfId="7688"/>
    <cellStyle name="40% - Accent2 6 4 2 2" xfId="7689"/>
    <cellStyle name="40% - Accent2 6 4 3" xfId="7690"/>
    <cellStyle name="40% - Accent2 6 5" xfId="7691"/>
    <cellStyle name="40% - Accent2 6 5 2" xfId="7692"/>
    <cellStyle name="40% - Accent2 6 6" xfId="7693"/>
    <cellStyle name="40% - Accent2 6 6 2" xfId="7694"/>
    <cellStyle name="40% - Accent2 6 7" xfId="7695"/>
    <cellStyle name="40% - Accent2 7" xfId="7696"/>
    <cellStyle name="40% - Accent2 7 2" xfId="7697"/>
    <cellStyle name="40% - Accent2 7 2 2" xfId="7698"/>
    <cellStyle name="40% - Accent2 7 2 2 2" xfId="7699"/>
    <cellStyle name="40% - Accent2 7 2 2 2 2" xfId="7700"/>
    <cellStyle name="40% - Accent2 7 2 2 3" xfId="7701"/>
    <cellStyle name="40% - Accent2 7 2 3" xfId="7702"/>
    <cellStyle name="40% - Accent2 7 2 3 2" xfId="7703"/>
    <cellStyle name="40% - Accent2 7 2 4" xfId="7704"/>
    <cellStyle name="40% - Accent2 7 2 4 2" xfId="7705"/>
    <cellStyle name="40% - Accent2 7 2 5" xfId="7706"/>
    <cellStyle name="40% - Accent2 7 3" xfId="7707"/>
    <cellStyle name="40% - Accent2 7 3 2" xfId="7708"/>
    <cellStyle name="40% - Accent2 7 3 2 2" xfId="7709"/>
    <cellStyle name="40% - Accent2 7 3 3" xfId="7710"/>
    <cellStyle name="40% - Accent2 7 4" xfId="7711"/>
    <cellStyle name="40% - Accent2 7 4 2" xfId="7712"/>
    <cellStyle name="40% - Accent2 7 5" xfId="7713"/>
    <cellStyle name="40% - Accent2 7 5 2" xfId="7714"/>
    <cellStyle name="40% - Accent2 7 6" xfId="7715"/>
    <cellStyle name="40% - Accent2 8" xfId="7716"/>
    <cellStyle name="40% - Accent2 8 2" xfId="7717"/>
    <cellStyle name="40% - Accent2 8 2 2" xfId="7718"/>
    <cellStyle name="40% - Accent2 8 2 2 2" xfId="7719"/>
    <cellStyle name="40% - Accent2 8 2 3" xfId="7720"/>
    <cellStyle name="40% - Accent2 8 3" xfId="7721"/>
    <cellStyle name="40% - Accent2 8 3 2" xfId="7722"/>
    <cellStyle name="40% - Accent2 8 4" xfId="7723"/>
    <cellStyle name="40% - Accent2 8 4 2" xfId="7724"/>
    <cellStyle name="40% - Accent2 8 5" xfId="7725"/>
    <cellStyle name="40% - Accent2 9" xfId="7726"/>
    <cellStyle name="40% - Accent2 9 2" xfId="7727"/>
    <cellStyle name="40% - Accent2 9 2 2" xfId="7728"/>
    <cellStyle name="40% - Accent2 9 3" xfId="7729"/>
    <cellStyle name="40% - Accent3 10" xfId="7730"/>
    <cellStyle name="40% - Accent3 10 2" xfId="7731"/>
    <cellStyle name="40% - Accent3 11" xfId="7732"/>
    <cellStyle name="40% - Accent3 11 2" xfId="7733"/>
    <cellStyle name="40% - Accent3 12" xfId="7734"/>
    <cellStyle name="40% - Accent3 2" xfId="7735"/>
    <cellStyle name="40% - Accent3 2 10" xfId="7736"/>
    <cellStyle name="40% - Accent3 2 2" xfId="7737"/>
    <cellStyle name="40% - Accent3 2 2 2" xfId="7738"/>
    <cellStyle name="40% - Accent3 2 2 2 2" xfId="7739"/>
    <cellStyle name="40% - Accent3 2 2 2 2 2" xfId="7740"/>
    <cellStyle name="40% - Accent3 2 2 2 2 2 2" xfId="7741"/>
    <cellStyle name="40% - Accent3 2 2 2 2 2 2 2" xfId="7742"/>
    <cellStyle name="40% - Accent3 2 2 2 2 2 2 2 2" xfId="7743"/>
    <cellStyle name="40% - Accent3 2 2 2 2 2 2 2 2 2" xfId="7744"/>
    <cellStyle name="40% - Accent3 2 2 2 2 2 2 2 3" xfId="7745"/>
    <cellStyle name="40% - Accent3 2 2 2 2 2 2 3" xfId="7746"/>
    <cellStyle name="40% - Accent3 2 2 2 2 2 2 3 2" xfId="7747"/>
    <cellStyle name="40% - Accent3 2 2 2 2 2 2 4" xfId="7748"/>
    <cellStyle name="40% - Accent3 2 2 2 2 2 2 4 2" xfId="7749"/>
    <cellStyle name="40% - Accent3 2 2 2 2 2 2 5" xfId="7750"/>
    <cellStyle name="40% - Accent3 2 2 2 2 2 3" xfId="7751"/>
    <cellStyle name="40% - Accent3 2 2 2 2 2 3 2" xfId="7752"/>
    <cellStyle name="40% - Accent3 2 2 2 2 2 3 2 2" xfId="7753"/>
    <cellStyle name="40% - Accent3 2 2 2 2 2 3 3" xfId="7754"/>
    <cellStyle name="40% - Accent3 2 2 2 2 2 4" xfId="7755"/>
    <cellStyle name="40% - Accent3 2 2 2 2 2 4 2" xfId="7756"/>
    <cellStyle name="40% - Accent3 2 2 2 2 2 5" xfId="7757"/>
    <cellStyle name="40% - Accent3 2 2 2 2 2 5 2" xfId="7758"/>
    <cellStyle name="40% - Accent3 2 2 2 2 2 6" xfId="7759"/>
    <cellStyle name="40% - Accent3 2 2 2 2 3" xfId="7760"/>
    <cellStyle name="40% - Accent3 2 2 2 2 3 2" xfId="7761"/>
    <cellStyle name="40% - Accent3 2 2 2 2 3 2 2" xfId="7762"/>
    <cellStyle name="40% - Accent3 2 2 2 2 3 2 2 2" xfId="7763"/>
    <cellStyle name="40% - Accent3 2 2 2 2 3 2 3" xfId="7764"/>
    <cellStyle name="40% - Accent3 2 2 2 2 3 3" xfId="7765"/>
    <cellStyle name="40% - Accent3 2 2 2 2 3 3 2" xfId="7766"/>
    <cellStyle name="40% - Accent3 2 2 2 2 3 4" xfId="7767"/>
    <cellStyle name="40% - Accent3 2 2 2 2 3 4 2" xfId="7768"/>
    <cellStyle name="40% - Accent3 2 2 2 2 3 5" xfId="7769"/>
    <cellStyle name="40% - Accent3 2 2 2 2 4" xfId="7770"/>
    <cellStyle name="40% - Accent3 2 2 2 2 4 2" xfId="7771"/>
    <cellStyle name="40% - Accent3 2 2 2 2 4 2 2" xfId="7772"/>
    <cellStyle name="40% - Accent3 2 2 2 2 4 3" xfId="7773"/>
    <cellStyle name="40% - Accent3 2 2 2 2 5" xfId="7774"/>
    <cellStyle name="40% - Accent3 2 2 2 2 5 2" xfId="7775"/>
    <cellStyle name="40% - Accent3 2 2 2 2 6" xfId="7776"/>
    <cellStyle name="40% - Accent3 2 2 2 2 6 2" xfId="7777"/>
    <cellStyle name="40% - Accent3 2 2 2 2 7" xfId="7778"/>
    <cellStyle name="40% - Accent3 2 2 2 3" xfId="7779"/>
    <cellStyle name="40% - Accent3 2 2 2 3 2" xfId="7780"/>
    <cellStyle name="40% - Accent3 2 2 2 3 2 2" xfId="7781"/>
    <cellStyle name="40% - Accent3 2 2 2 3 2 2 2" xfId="7782"/>
    <cellStyle name="40% - Accent3 2 2 2 3 2 2 2 2" xfId="7783"/>
    <cellStyle name="40% - Accent3 2 2 2 3 2 2 3" xfId="7784"/>
    <cellStyle name="40% - Accent3 2 2 2 3 2 3" xfId="7785"/>
    <cellStyle name="40% - Accent3 2 2 2 3 2 3 2" xfId="7786"/>
    <cellStyle name="40% - Accent3 2 2 2 3 2 4" xfId="7787"/>
    <cellStyle name="40% - Accent3 2 2 2 3 2 4 2" xfId="7788"/>
    <cellStyle name="40% - Accent3 2 2 2 3 2 5" xfId="7789"/>
    <cellStyle name="40% - Accent3 2 2 2 3 3" xfId="7790"/>
    <cellStyle name="40% - Accent3 2 2 2 3 3 2" xfId="7791"/>
    <cellStyle name="40% - Accent3 2 2 2 3 3 2 2" xfId="7792"/>
    <cellStyle name="40% - Accent3 2 2 2 3 3 3" xfId="7793"/>
    <cellStyle name="40% - Accent3 2 2 2 3 4" xfId="7794"/>
    <cellStyle name="40% - Accent3 2 2 2 3 4 2" xfId="7795"/>
    <cellStyle name="40% - Accent3 2 2 2 3 5" xfId="7796"/>
    <cellStyle name="40% - Accent3 2 2 2 3 5 2" xfId="7797"/>
    <cellStyle name="40% - Accent3 2 2 2 3 6" xfId="7798"/>
    <cellStyle name="40% - Accent3 2 2 2 4" xfId="7799"/>
    <cellStyle name="40% - Accent3 2 2 2 4 2" xfId="7800"/>
    <cellStyle name="40% - Accent3 2 2 2 4 2 2" xfId="7801"/>
    <cellStyle name="40% - Accent3 2 2 2 4 2 2 2" xfId="7802"/>
    <cellStyle name="40% - Accent3 2 2 2 4 2 3" xfId="7803"/>
    <cellStyle name="40% - Accent3 2 2 2 4 3" xfId="7804"/>
    <cellStyle name="40% - Accent3 2 2 2 4 3 2" xfId="7805"/>
    <cellStyle name="40% - Accent3 2 2 2 4 4" xfId="7806"/>
    <cellStyle name="40% - Accent3 2 2 2 4 4 2" xfId="7807"/>
    <cellStyle name="40% - Accent3 2 2 2 4 5" xfId="7808"/>
    <cellStyle name="40% - Accent3 2 2 2 5" xfId="7809"/>
    <cellStyle name="40% - Accent3 2 2 2 5 2" xfId="7810"/>
    <cellStyle name="40% - Accent3 2 2 2 5 2 2" xfId="7811"/>
    <cellStyle name="40% - Accent3 2 2 2 5 3" xfId="7812"/>
    <cellStyle name="40% - Accent3 2 2 2 6" xfId="7813"/>
    <cellStyle name="40% - Accent3 2 2 2 6 2" xfId="7814"/>
    <cellStyle name="40% - Accent3 2 2 2 7" xfId="7815"/>
    <cellStyle name="40% - Accent3 2 2 2 7 2" xfId="7816"/>
    <cellStyle name="40% - Accent3 2 2 2 8" xfId="7817"/>
    <cellStyle name="40% - Accent3 2 2 3" xfId="7818"/>
    <cellStyle name="40% - Accent3 2 2 3 2" xfId="7819"/>
    <cellStyle name="40% - Accent3 2 2 3 2 2" xfId="7820"/>
    <cellStyle name="40% - Accent3 2 2 3 2 2 2" xfId="7821"/>
    <cellStyle name="40% - Accent3 2 2 3 2 2 2 2" xfId="7822"/>
    <cellStyle name="40% - Accent3 2 2 3 2 2 2 2 2" xfId="7823"/>
    <cellStyle name="40% - Accent3 2 2 3 2 2 2 3" xfId="7824"/>
    <cellStyle name="40% - Accent3 2 2 3 2 2 3" xfId="7825"/>
    <cellStyle name="40% - Accent3 2 2 3 2 2 3 2" xfId="7826"/>
    <cellStyle name="40% - Accent3 2 2 3 2 2 4" xfId="7827"/>
    <cellStyle name="40% - Accent3 2 2 3 2 2 4 2" xfId="7828"/>
    <cellStyle name="40% - Accent3 2 2 3 2 2 5" xfId="7829"/>
    <cellStyle name="40% - Accent3 2 2 3 2 3" xfId="7830"/>
    <cellStyle name="40% - Accent3 2 2 3 2 3 2" xfId="7831"/>
    <cellStyle name="40% - Accent3 2 2 3 2 3 2 2" xfId="7832"/>
    <cellStyle name="40% - Accent3 2 2 3 2 3 3" xfId="7833"/>
    <cellStyle name="40% - Accent3 2 2 3 2 4" xfId="7834"/>
    <cellStyle name="40% - Accent3 2 2 3 2 4 2" xfId="7835"/>
    <cellStyle name="40% - Accent3 2 2 3 2 5" xfId="7836"/>
    <cellStyle name="40% - Accent3 2 2 3 2 5 2" xfId="7837"/>
    <cellStyle name="40% - Accent3 2 2 3 2 6" xfId="7838"/>
    <cellStyle name="40% - Accent3 2 2 3 3" xfId="7839"/>
    <cellStyle name="40% - Accent3 2 2 3 3 2" xfId="7840"/>
    <cellStyle name="40% - Accent3 2 2 3 3 2 2" xfId="7841"/>
    <cellStyle name="40% - Accent3 2 2 3 3 2 2 2" xfId="7842"/>
    <cellStyle name="40% - Accent3 2 2 3 3 2 3" xfId="7843"/>
    <cellStyle name="40% - Accent3 2 2 3 3 3" xfId="7844"/>
    <cellStyle name="40% - Accent3 2 2 3 3 3 2" xfId="7845"/>
    <cellStyle name="40% - Accent3 2 2 3 3 4" xfId="7846"/>
    <cellStyle name="40% - Accent3 2 2 3 3 4 2" xfId="7847"/>
    <cellStyle name="40% - Accent3 2 2 3 3 5" xfId="7848"/>
    <cellStyle name="40% - Accent3 2 2 3 4" xfId="7849"/>
    <cellStyle name="40% - Accent3 2 2 3 4 2" xfId="7850"/>
    <cellStyle name="40% - Accent3 2 2 3 4 2 2" xfId="7851"/>
    <cellStyle name="40% - Accent3 2 2 3 4 3" xfId="7852"/>
    <cellStyle name="40% - Accent3 2 2 3 5" xfId="7853"/>
    <cellStyle name="40% - Accent3 2 2 3 5 2" xfId="7854"/>
    <cellStyle name="40% - Accent3 2 2 3 6" xfId="7855"/>
    <cellStyle name="40% - Accent3 2 2 3 6 2" xfId="7856"/>
    <cellStyle name="40% - Accent3 2 2 3 7" xfId="7857"/>
    <cellStyle name="40% - Accent3 2 2 4" xfId="7858"/>
    <cellStyle name="40% - Accent3 2 2 4 2" xfId="7859"/>
    <cellStyle name="40% - Accent3 2 2 4 2 2" xfId="7860"/>
    <cellStyle name="40% - Accent3 2 2 4 2 2 2" xfId="7861"/>
    <cellStyle name="40% - Accent3 2 2 4 2 2 2 2" xfId="7862"/>
    <cellStyle name="40% - Accent3 2 2 4 2 2 3" xfId="7863"/>
    <cellStyle name="40% - Accent3 2 2 4 2 3" xfId="7864"/>
    <cellStyle name="40% - Accent3 2 2 4 2 3 2" xfId="7865"/>
    <cellStyle name="40% - Accent3 2 2 4 2 4" xfId="7866"/>
    <cellStyle name="40% - Accent3 2 2 4 2 4 2" xfId="7867"/>
    <cellStyle name="40% - Accent3 2 2 4 2 5" xfId="7868"/>
    <cellStyle name="40% - Accent3 2 2 4 3" xfId="7869"/>
    <cellStyle name="40% - Accent3 2 2 4 3 2" xfId="7870"/>
    <cellStyle name="40% - Accent3 2 2 4 3 2 2" xfId="7871"/>
    <cellStyle name="40% - Accent3 2 2 4 3 3" xfId="7872"/>
    <cellStyle name="40% - Accent3 2 2 4 4" xfId="7873"/>
    <cellStyle name="40% - Accent3 2 2 4 4 2" xfId="7874"/>
    <cellStyle name="40% - Accent3 2 2 4 5" xfId="7875"/>
    <cellStyle name="40% - Accent3 2 2 4 5 2" xfId="7876"/>
    <cellStyle name="40% - Accent3 2 2 4 6" xfId="7877"/>
    <cellStyle name="40% - Accent3 2 2 5" xfId="7878"/>
    <cellStyle name="40% - Accent3 2 2 5 2" xfId="7879"/>
    <cellStyle name="40% - Accent3 2 2 5 2 2" xfId="7880"/>
    <cellStyle name="40% - Accent3 2 2 5 2 2 2" xfId="7881"/>
    <cellStyle name="40% - Accent3 2 2 5 2 3" xfId="7882"/>
    <cellStyle name="40% - Accent3 2 2 5 3" xfId="7883"/>
    <cellStyle name="40% - Accent3 2 2 5 3 2" xfId="7884"/>
    <cellStyle name="40% - Accent3 2 2 5 4" xfId="7885"/>
    <cellStyle name="40% - Accent3 2 2 5 4 2" xfId="7886"/>
    <cellStyle name="40% - Accent3 2 2 5 5" xfId="7887"/>
    <cellStyle name="40% - Accent3 2 2 6" xfId="7888"/>
    <cellStyle name="40% - Accent3 2 2 6 2" xfId="7889"/>
    <cellStyle name="40% - Accent3 2 2 6 2 2" xfId="7890"/>
    <cellStyle name="40% - Accent3 2 2 6 3" xfId="7891"/>
    <cellStyle name="40% - Accent3 2 2 7" xfId="7892"/>
    <cellStyle name="40% - Accent3 2 2 7 2" xfId="7893"/>
    <cellStyle name="40% - Accent3 2 2 8" xfId="7894"/>
    <cellStyle name="40% - Accent3 2 2 8 2" xfId="7895"/>
    <cellStyle name="40% - Accent3 2 2 9" xfId="7896"/>
    <cellStyle name="40% - Accent3 2 3" xfId="7897"/>
    <cellStyle name="40% - Accent3 2 3 2" xfId="7898"/>
    <cellStyle name="40% - Accent3 2 3 2 2" xfId="7899"/>
    <cellStyle name="40% - Accent3 2 3 2 2 2" xfId="7900"/>
    <cellStyle name="40% - Accent3 2 3 2 2 2 2" xfId="7901"/>
    <cellStyle name="40% - Accent3 2 3 2 2 2 2 2" xfId="7902"/>
    <cellStyle name="40% - Accent3 2 3 2 2 2 2 2 2" xfId="7903"/>
    <cellStyle name="40% - Accent3 2 3 2 2 2 2 3" xfId="7904"/>
    <cellStyle name="40% - Accent3 2 3 2 2 2 3" xfId="7905"/>
    <cellStyle name="40% - Accent3 2 3 2 2 2 3 2" xfId="7906"/>
    <cellStyle name="40% - Accent3 2 3 2 2 2 4" xfId="7907"/>
    <cellStyle name="40% - Accent3 2 3 2 2 2 4 2" xfId="7908"/>
    <cellStyle name="40% - Accent3 2 3 2 2 2 5" xfId="7909"/>
    <cellStyle name="40% - Accent3 2 3 2 2 3" xfId="7910"/>
    <cellStyle name="40% - Accent3 2 3 2 2 3 2" xfId="7911"/>
    <cellStyle name="40% - Accent3 2 3 2 2 3 2 2" xfId="7912"/>
    <cellStyle name="40% - Accent3 2 3 2 2 3 3" xfId="7913"/>
    <cellStyle name="40% - Accent3 2 3 2 2 4" xfId="7914"/>
    <cellStyle name="40% - Accent3 2 3 2 2 4 2" xfId="7915"/>
    <cellStyle name="40% - Accent3 2 3 2 2 5" xfId="7916"/>
    <cellStyle name="40% - Accent3 2 3 2 2 5 2" xfId="7917"/>
    <cellStyle name="40% - Accent3 2 3 2 2 6" xfId="7918"/>
    <cellStyle name="40% - Accent3 2 3 2 3" xfId="7919"/>
    <cellStyle name="40% - Accent3 2 3 2 3 2" xfId="7920"/>
    <cellStyle name="40% - Accent3 2 3 2 3 2 2" xfId="7921"/>
    <cellStyle name="40% - Accent3 2 3 2 3 2 2 2" xfId="7922"/>
    <cellStyle name="40% - Accent3 2 3 2 3 2 3" xfId="7923"/>
    <cellStyle name="40% - Accent3 2 3 2 3 3" xfId="7924"/>
    <cellStyle name="40% - Accent3 2 3 2 3 3 2" xfId="7925"/>
    <cellStyle name="40% - Accent3 2 3 2 3 4" xfId="7926"/>
    <cellStyle name="40% - Accent3 2 3 2 3 4 2" xfId="7927"/>
    <cellStyle name="40% - Accent3 2 3 2 3 5" xfId="7928"/>
    <cellStyle name="40% - Accent3 2 3 2 4" xfId="7929"/>
    <cellStyle name="40% - Accent3 2 3 2 4 2" xfId="7930"/>
    <cellStyle name="40% - Accent3 2 3 2 4 2 2" xfId="7931"/>
    <cellStyle name="40% - Accent3 2 3 2 4 3" xfId="7932"/>
    <cellStyle name="40% - Accent3 2 3 2 5" xfId="7933"/>
    <cellStyle name="40% - Accent3 2 3 2 5 2" xfId="7934"/>
    <cellStyle name="40% - Accent3 2 3 2 6" xfId="7935"/>
    <cellStyle name="40% - Accent3 2 3 2 6 2" xfId="7936"/>
    <cellStyle name="40% - Accent3 2 3 2 7" xfId="7937"/>
    <cellStyle name="40% - Accent3 2 3 3" xfId="7938"/>
    <cellStyle name="40% - Accent3 2 3 3 2" xfId="7939"/>
    <cellStyle name="40% - Accent3 2 3 3 2 2" xfId="7940"/>
    <cellStyle name="40% - Accent3 2 3 3 2 2 2" xfId="7941"/>
    <cellStyle name="40% - Accent3 2 3 3 2 2 2 2" xfId="7942"/>
    <cellStyle name="40% - Accent3 2 3 3 2 2 3" xfId="7943"/>
    <cellStyle name="40% - Accent3 2 3 3 2 3" xfId="7944"/>
    <cellStyle name="40% - Accent3 2 3 3 2 3 2" xfId="7945"/>
    <cellStyle name="40% - Accent3 2 3 3 2 4" xfId="7946"/>
    <cellStyle name="40% - Accent3 2 3 3 2 4 2" xfId="7947"/>
    <cellStyle name="40% - Accent3 2 3 3 2 5" xfId="7948"/>
    <cellStyle name="40% - Accent3 2 3 3 3" xfId="7949"/>
    <cellStyle name="40% - Accent3 2 3 3 3 2" xfId="7950"/>
    <cellStyle name="40% - Accent3 2 3 3 3 2 2" xfId="7951"/>
    <cellStyle name="40% - Accent3 2 3 3 3 3" xfId="7952"/>
    <cellStyle name="40% - Accent3 2 3 3 4" xfId="7953"/>
    <cellStyle name="40% - Accent3 2 3 3 4 2" xfId="7954"/>
    <cellStyle name="40% - Accent3 2 3 3 5" xfId="7955"/>
    <cellStyle name="40% - Accent3 2 3 3 5 2" xfId="7956"/>
    <cellStyle name="40% - Accent3 2 3 3 6" xfId="7957"/>
    <cellStyle name="40% - Accent3 2 3 4" xfId="7958"/>
    <cellStyle name="40% - Accent3 2 3 4 2" xfId="7959"/>
    <cellStyle name="40% - Accent3 2 3 4 2 2" xfId="7960"/>
    <cellStyle name="40% - Accent3 2 3 4 2 2 2" xfId="7961"/>
    <cellStyle name="40% - Accent3 2 3 4 2 3" xfId="7962"/>
    <cellStyle name="40% - Accent3 2 3 4 3" xfId="7963"/>
    <cellStyle name="40% - Accent3 2 3 4 3 2" xfId="7964"/>
    <cellStyle name="40% - Accent3 2 3 4 4" xfId="7965"/>
    <cellStyle name="40% - Accent3 2 3 4 4 2" xfId="7966"/>
    <cellStyle name="40% - Accent3 2 3 4 5" xfId="7967"/>
    <cellStyle name="40% - Accent3 2 3 5" xfId="7968"/>
    <cellStyle name="40% - Accent3 2 3 5 2" xfId="7969"/>
    <cellStyle name="40% - Accent3 2 3 5 2 2" xfId="7970"/>
    <cellStyle name="40% - Accent3 2 3 5 3" xfId="7971"/>
    <cellStyle name="40% - Accent3 2 3 6" xfId="7972"/>
    <cellStyle name="40% - Accent3 2 3 6 2" xfId="7973"/>
    <cellStyle name="40% - Accent3 2 3 7" xfId="7974"/>
    <cellStyle name="40% - Accent3 2 3 7 2" xfId="7975"/>
    <cellStyle name="40% - Accent3 2 3 8" xfId="7976"/>
    <cellStyle name="40% - Accent3 2 4" xfId="7977"/>
    <cellStyle name="40% - Accent3 2 4 2" xfId="7978"/>
    <cellStyle name="40% - Accent3 2 4 2 2" xfId="7979"/>
    <cellStyle name="40% - Accent3 2 4 2 2 2" xfId="7980"/>
    <cellStyle name="40% - Accent3 2 4 2 2 2 2" xfId="7981"/>
    <cellStyle name="40% - Accent3 2 4 2 2 2 2 2" xfId="7982"/>
    <cellStyle name="40% - Accent3 2 4 2 2 2 3" xfId="7983"/>
    <cellStyle name="40% - Accent3 2 4 2 2 3" xfId="7984"/>
    <cellStyle name="40% - Accent3 2 4 2 2 3 2" xfId="7985"/>
    <cellStyle name="40% - Accent3 2 4 2 2 4" xfId="7986"/>
    <cellStyle name="40% - Accent3 2 4 2 2 4 2" xfId="7987"/>
    <cellStyle name="40% - Accent3 2 4 2 2 5" xfId="7988"/>
    <cellStyle name="40% - Accent3 2 4 2 3" xfId="7989"/>
    <cellStyle name="40% - Accent3 2 4 2 3 2" xfId="7990"/>
    <cellStyle name="40% - Accent3 2 4 2 3 2 2" xfId="7991"/>
    <cellStyle name="40% - Accent3 2 4 2 3 3" xfId="7992"/>
    <cellStyle name="40% - Accent3 2 4 2 4" xfId="7993"/>
    <cellStyle name="40% - Accent3 2 4 2 4 2" xfId="7994"/>
    <cellStyle name="40% - Accent3 2 4 2 5" xfId="7995"/>
    <cellStyle name="40% - Accent3 2 4 2 5 2" xfId="7996"/>
    <cellStyle name="40% - Accent3 2 4 2 6" xfId="7997"/>
    <cellStyle name="40% - Accent3 2 4 3" xfId="7998"/>
    <cellStyle name="40% - Accent3 2 4 3 2" xfId="7999"/>
    <cellStyle name="40% - Accent3 2 4 3 2 2" xfId="8000"/>
    <cellStyle name="40% - Accent3 2 4 3 2 2 2" xfId="8001"/>
    <cellStyle name="40% - Accent3 2 4 3 2 3" xfId="8002"/>
    <cellStyle name="40% - Accent3 2 4 3 3" xfId="8003"/>
    <cellStyle name="40% - Accent3 2 4 3 3 2" xfId="8004"/>
    <cellStyle name="40% - Accent3 2 4 3 4" xfId="8005"/>
    <cellStyle name="40% - Accent3 2 4 3 4 2" xfId="8006"/>
    <cellStyle name="40% - Accent3 2 4 3 5" xfId="8007"/>
    <cellStyle name="40% - Accent3 2 4 4" xfId="8008"/>
    <cellStyle name="40% - Accent3 2 4 4 2" xfId="8009"/>
    <cellStyle name="40% - Accent3 2 4 4 2 2" xfId="8010"/>
    <cellStyle name="40% - Accent3 2 4 4 3" xfId="8011"/>
    <cellStyle name="40% - Accent3 2 4 5" xfId="8012"/>
    <cellStyle name="40% - Accent3 2 4 5 2" xfId="8013"/>
    <cellStyle name="40% - Accent3 2 4 6" xfId="8014"/>
    <cellStyle name="40% - Accent3 2 4 6 2" xfId="8015"/>
    <cellStyle name="40% - Accent3 2 4 7" xfId="8016"/>
    <cellStyle name="40% - Accent3 2 5" xfId="8017"/>
    <cellStyle name="40% - Accent3 2 5 2" xfId="8018"/>
    <cellStyle name="40% - Accent3 2 5 2 2" xfId="8019"/>
    <cellStyle name="40% - Accent3 2 5 2 2 2" xfId="8020"/>
    <cellStyle name="40% - Accent3 2 5 2 2 2 2" xfId="8021"/>
    <cellStyle name="40% - Accent3 2 5 2 2 3" xfId="8022"/>
    <cellStyle name="40% - Accent3 2 5 2 3" xfId="8023"/>
    <cellStyle name="40% - Accent3 2 5 2 3 2" xfId="8024"/>
    <cellStyle name="40% - Accent3 2 5 2 4" xfId="8025"/>
    <cellStyle name="40% - Accent3 2 5 2 4 2" xfId="8026"/>
    <cellStyle name="40% - Accent3 2 5 2 5" xfId="8027"/>
    <cellStyle name="40% - Accent3 2 5 3" xfId="8028"/>
    <cellStyle name="40% - Accent3 2 5 3 2" xfId="8029"/>
    <cellStyle name="40% - Accent3 2 5 3 2 2" xfId="8030"/>
    <cellStyle name="40% - Accent3 2 5 3 3" xfId="8031"/>
    <cellStyle name="40% - Accent3 2 5 4" xfId="8032"/>
    <cellStyle name="40% - Accent3 2 5 4 2" xfId="8033"/>
    <cellStyle name="40% - Accent3 2 5 5" xfId="8034"/>
    <cellStyle name="40% - Accent3 2 5 5 2" xfId="8035"/>
    <cellStyle name="40% - Accent3 2 5 6" xfId="8036"/>
    <cellStyle name="40% - Accent3 2 6" xfId="8037"/>
    <cellStyle name="40% - Accent3 2 6 2" xfId="8038"/>
    <cellStyle name="40% - Accent3 2 6 2 2" xfId="8039"/>
    <cellStyle name="40% - Accent3 2 6 2 2 2" xfId="8040"/>
    <cellStyle name="40% - Accent3 2 6 2 3" xfId="8041"/>
    <cellStyle name="40% - Accent3 2 6 3" xfId="8042"/>
    <cellStyle name="40% - Accent3 2 6 3 2" xfId="8043"/>
    <cellStyle name="40% - Accent3 2 6 4" xfId="8044"/>
    <cellStyle name="40% - Accent3 2 6 4 2" xfId="8045"/>
    <cellStyle name="40% - Accent3 2 6 5" xfId="8046"/>
    <cellStyle name="40% - Accent3 2 7" xfId="8047"/>
    <cellStyle name="40% - Accent3 2 7 2" xfId="8048"/>
    <cellStyle name="40% - Accent3 2 7 2 2" xfId="8049"/>
    <cellStyle name="40% - Accent3 2 7 3" xfId="8050"/>
    <cellStyle name="40% - Accent3 2 8" xfId="8051"/>
    <cellStyle name="40% - Accent3 2 8 2" xfId="8052"/>
    <cellStyle name="40% - Accent3 2 9" xfId="8053"/>
    <cellStyle name="40% - Accent3 2 9 2" xfId="8054"/>
    <cellStyle name="40% - Accent3 3" xfId="8055"/>
    <cellStyle name="40% - Accent3 3 10" xfId="8056"/>
    <cellStyle name="40% - Accent3 3 2" xfId="8057"/>
    <cellStyle name="40% - Accent3 3 2 2" xfId="8058"/>
    <cellStyle name="40% - Accent3 3 2 2 2" xfId="8059"/>
    <cellStyle name="40% - Accent3 3 2 2 2 2" xfId="8060"/>
    <cellStyle name="40% - Accent3 3 2 2 2 2 2" xfId="8061"/>
    <cellStyle name="40% - Accent3 3 2 2 2 2 2 2" xfId="8062"/>
    <cellStyle name="40% - Accent3 3 2 2 2 2 2 2 2" xfId="8063"/>
    <cellStyle name="40% - Accent3 3 2 2 2 2 2 2 2 2" xfId="8064"/>
    <cellStyle name="40% - Accent3 3 2 2 2 2 2 2 3" xfId="8065"/>
    <cellStyle name="40% - Accent3 3 2 2 2 2 2 3" xfId="8066"/>
    <cellStyle name="40% - Accent3 3 2 2 2 2 2 3 2" xfId="8067"/>
    <cellStyle name="40% - Accent3 3 2 2 2 2 2 4" xfId="8068"/>
    <cellStyle name="40% - Accent3 3 2 2 2 2 2 4 2" xfId="8069"/>
    <cellStyle name="40% - Accent3 3 2 2 2 2 2 5" xfId="8070"/>
    <cellStyle name="40% - Accent3 3 2 2 2 2 3" xfId="8071"/>
    <cellStyle name="40% - Accent3 3 2 2 2 2 3 2" xfId="8072"/>
    <cellStyle name="40% - Accent3 3 2 2 2 2 3 2 2" xfId="8073"/>
    <cellStyle name="40% - Accent3 3 2 2 2 2 3 3" xfId="8074"/>
    <cellStyle name="40% - Accent3 3 2 2 2 2 4" xfId="8075"/>
    <cellStyle name="40% - Accent3 3 2 2 2 2 4 2" xfId="8076"/>
    <cellStyle name="40% - Accent3 3 2 2 2 2 5" xfId="8077"/>
    <cellStyle name="40% - Accent3 3 2 2 2 2 5 2" xfId="8078"/>
    <cellStyle name="40% - Accent3 3 2 2 2 2 6" xfId="8079"/>
    <cellStyle name="40% - Accent3 3 2 2 2 3" xfId="8080"/>
    <cellStyle name="40% - Accent3 3 2 2 2 3 2" xfId="8081"/>
    <cellStyle name="40% - Accent3 3 2 2 2 3 2 2" xfId="8082"/>
    <cellStyle name="40% - Accent3 3 2 2 2 3 2 2 2" xfId="8083"/>
    <cellStyle name="40% - Accent3 3 2 2 2 3 2 3" xfId="8084"/>
    <cellStyle name="40% - Accent3 3 2 2 2 3 3" xfId="8085"/>
    <cellStyle name="40% - Accent3 3 2 2 2 3 3 2" xfId="8086"/>
    <cellStyle name="40% - Accent3 3 2 2 2 3 4" xfId="8087"/>
    <cellStyle name="40% - Accent3 3 2 2 2 3 4 2" xfId="8088"/>
    <cellStyle name="40% - Accent3 3 2 2 2 3 5" xfId="8089"/>
    <cellStyle name="40% - Accent3 3 2 2 2 4" xfId="8090"/>
    <cellStyle name="40% - Accent3 3 2 2 2 4 2" xfId="8091"/>
    <cellStyle name="40% - Accent3 3 2 2 2 4 2 2" xfId="8092"/>
    <cellStyle name="40% - Accent3 3 2 2 2 4 3" xfId="8093"/>
    <cellStyle name="40% - Accent3 3 2 2 2 5" xfId="8094"/>
    <cellStyle name="40% - Accent3 3 2 2 2 5 2" xfId="8095"/>
    <cellStyle name="40% - Accent3 3 2 2 2 6" xfId="8096"/>
    <cellStyle name="40% - Accent3 3 2 2 2 6 2" xfId="8097"/>
    <cellStyle name="40% - Accent3 3 2 2 2 7" xfId="8098"/>
    <cellStyle name="40% - Accent3 3 2 2 3" xfId="8099"/>
    <cellStyle name="40% - Accent3 3 2 2 3 2" xfId="8100"/>
    <cellStyle name="40% - Accent3 3 2 2 3 2 2" xfId="8101"/>
    <cellStyle name="40% - Accent3 3 2 2 3 2 2 2" xfId="8102"/>
    <cellStyle name="40% - Accent3 3 2 2 3 2 2 2 2" xfId="8103"/>
    <cellStyle name="40% - Accent3 3 2 2 3 2 2 3" xfId="8104"/>
    <cellStyle name="40% - Accent3 3 2 2 3 2 3" xfId="8105"/>
    <cellStyle name="40% - Accent3 3 2 2 3 2 3 2" xfId="8106"/>
    <cellStyle name="40% - Accent3 3 2 2 3 2 4" xfId="8107"/>
    <cellStyle name="40% - Accent3 3 2 2 3 2 4 2" xfId="8108"/>
    <cellStyle name="40% - Accent3 3 2 2 3 2 5" xfId="8109"/>
    <cellStyle name="40% - Accent3 3 2 2 3 3" xfId="8110"/>
    <cellStyle name="40% - Accent3 3 2 2 3 3 2" xfId="8111"/>
    <cellStyle name="40% - Accent3 3 2 2 3 3 2 2" xfId="8112"/>
    <cellStyle name="40% - Accent3 3 2 2 3 3 3" xfId="8113"/>
    <cellStyle name="40% - Accent3 3 2 2 3 4" xfId="8114"/>
    <cellStyle name="40% - Accent3 3 2 2 3 4 2" xfId="8115"/>
    <cellStyle name="40% - Accent3 3 2 2 3 5" xfId="8116"/>
    <cellStyle name="40% - Accent3 3 2 2 3 5 2" xfId="8117"/>
    <cellStyle name="40% - Accent3 3 2 2 3 6" xfId="8118"/>
    <cellStyle name="40% - Accent3 3 2 2 4" xfId="8119"/>
    <cellStyle name="40% - Accent3 3 2 2 4 2" xfId="8120"/>
    <cellStyle name="40% - Accent3 3 2 2 4 2 2" xfId="8121"/>
    <cellStyle name="40% - Accent3 3 2 2 4 2 2 2" xfId="8122"/>
    <cellStyle name="40% - Accent3 3 2 2 4 2 3" xfId="8123"/>
    <cellStyle name="40% - Accent3 3 2 2 4 3" xfId="8124"/>
    <cellStyle name="40% - Accent3 3 2 2 4 3 2" xfId="8125"/>
    <cellStyle name="40% - Accent3 3 2 2 4 4" xfId="8126"/>
    <cellStyle name="40% - Accent3 3 2 2 4 4 2" xfId="8127"/>
    <cellStyle name="40% - Accent3 3 2 2 4 5" xfId="8128"/>
    <cellStyle name="40% - Accent3 3 2 2 5" xfId="8129"/>
    <cellStyle name="40% - Accent3 3 2 2 5 2" xfId="8130"/>
    <cellStyle name="40% - Accent3 3 2 2 5 2 2" xfId="8131"/>
    <cellStyle name="40% - Accent3 3 2 2 5 3" xfId="8132"/>
    <cellStyle name="40% - Accent3 3 2 2 6" xfId="8133"/>
    <cellStyle name="40% - Accent3 3 2 2 6 2" xfId="8134"/>
    <cellStyle name="40% - Accent3 3 2 2 7" xfId="8135"/>
    <cellStyle name="40% - Accent3 3 2 2 7 2" xfId="8136"/>
    <cellStyle name="40% - Accent3 3 2 2 8" xfId="8137"/>
    <cellStyle name="40% - Accent3 3 2 3" xfId="8138"/>
    <cellStyle name="40% - Accent3 3 2 3 2" xfId="8139"/>
    <cellStyle name="40% - Accent3 3 2 3 2 2" xfId="8140"/>
    <cellStyle name="40% - Accent3 3 2 3 2 2 2" xfId="8141"/>
    <cellStyle name="40% - Accent3 3 2 3 2 2 2 2" xfId="8142"/>
    <cellStyle name="40% - Accent3 3 2 3 2 2 2 2 2" xfId="8143"/>
    <cellStyle name="40% - Accent3 3 2 3 2 2 2 3" xfId="8144"/>
    <cellStyle name="40% - Accent3 3 2 3 2 2 3" xfId="8145"/>
    <cellStyle name="40% - Accent3 3 2 3 2 2 3 2" xfId="8146"/>
    <cellStyle name="40% - Accent3 3 2 3 2 2 4" xfId="8147"/>
    <cellStyle name="40% - Accent3 3 2 3 2 2 4 2" xfId="8148"/>
    <cellStyle name="40% - Accent3 3 2 3 2 2 5" xfId="8149"/>
    <cellStyle name="40% - Accent3 3 2 3 2 3" xfId="8150"/>
    <cellStyle name="40% - Accent3 3 2 3 2 3 2" xfId="8151"/>
    <cellStyle name="40% - Accent3 3 2 3 2 3 2 2" xfId="8152"/>
    <cellStyle name="40% - Accent3 3 2 3 2 3 3" xfId="8153"/>
    <cellStyle name="40% - Accent3 3 2 3 2 4" xfId="8154"/>
    <cellStyle name="40% - Accent3 3 2 3 2 4 2" xfId="8155"/>
    <cellStyle name="40% - Accent3 3 2 3 2 5" xfId="8156"/>
    <cellStyle name="40% - Accent3 3 2 3 2 5 2" xfId="8157"/>
    <cellStyle name="40% - Accent3 3 2 3 2 6" xfId="8158"/>
    <cellStyle name="40% - Accent3 3 2 3 3" xfId="8159"/>
    <cellStyle name="40% - Accent3 3 2 3 3 2" xfId="8160"/>
    <cellStyle name="40% - Accent3 3 2 3 3 2 2" xfId="8161"/>
    <cellStyle name="40% - Accent3 3 2 3 3 2 2 2" xfId="8162"/>
    <cellStyle name="40% - Accent3 3 2 3 3 2 3" xfId="8163"/>
    <cellStyle name="40% - Accent3 3 2 3 3 3" xfId="8164"/>
    <cellStyle name="40% - Accent3 3 2 3 3 3 2" xfId="8165"/>
    <cellStyle name="40% - Accent3 3 2 3 3 4" xfId="8166"/>
    <cellStyle name="40% - Accent3 3 2 3 3 4 2" xfId="8167"/>
    <cellStyle name="40% - Accent3 3 2 3 3 5" xfId="8168"/>
    <cellStyle name="40% - Accent3 3 2 3 4" xfId="8169"/>
    <cellStyle name="40% - Accent3 3 2 3 4 2" xfId="8170"/>
    <cellStyle name="40% - Accent3 3 2 3 4 2 2" xfId="8171"/>
    <cellStyle name="40% - Accent3 3 2 3 4 3" xfId="8172"/>
    <cellStyle name="40% - Accent3 3 2 3 5" xfId="8173"/>
    <cellStyle name="40% - Accent3 3 2 3 5 2" xfId="8174"/>
    <cellStyle name="40% - Accent3 3 2 3 6" xfId="8175"/>
    <cellStyle name="40% - Accent3 3 2 3 6 2" xfId="8176"/>
    <cellStyle name="40% - Accent3 3 2 3 7" xfId="8177"/>
    <cellStyle name="40% - Accent3 3 2 4" xfId="8178"/>
    <cellStyle name="40% - Accent3 3 2 4 2" xfId="8179"/>
    <cellStyle name="40% - Accent3 3 2 4 2 2" xfId="8180"/>
    <cellStyle name="40% - Accent3 3 2 4 2 2 2" xfId="8181"/>
    <cellStyle name="40% - Accent3 3 2 4 2 2 2 2" xfId="8182"/>
    <cellStyle name="40% - Accent3 3 2 4 2 2 3" xfId="8183"/>
    <cellStyle name="40% - Accent3 3 2 4 2 3" xfId="8184"/>
    <cellStyle name="40% - Accent3 3 2 4 2 3 2" xfId="8185"/>
    <cellStyle name="40% - Accent3 3 2 4 2 4" xfId="8186"/>
    <cellStyle name="40% - Accent3 3 2 4 2 4 2" xfId="8187"/>
    <cellStyle name="40% - Accent3 3 2 4 2 5" xfId="8188"/>
    <cellStyle name="40% - Accent3 3 2 4 3" xfId="8189"/>
    <cellStyle name="40% - Accent3 3 2 4 3 2" xfId="8190"/>
    <cellStyle name="40% - Accent3 3 2 4 3 2 2" xfId="8191"/>
    <cellStyle name="40% - Accent3 3 2 4 3 3" xfId="8192"/>
    <cellStyle name="40% - Accent3 3 2 4 4" xfId="8193"/>
    <cellStyle name="40% - Accent3 3 2 4 4 2" xfId="8194"/>
    <cellStyle name="40% - Accent3 3 2 4 5" xfId="8195"/>
    <cellStyle name="40% - Accent3 3 2 4 5 2" xfId="8196"/>
    <cellStyle name="40% - Accent3 3 2 4 6" xfId="8197"/>
    <cellStyle name="40% - Accent3 3 2 5" xfId="8198"/>
    <cellStyle name="40% - Accent3 3 2 5 2" xfId="8199"/>
    <cellStyle name="40% - Accent3 3 2 5 2 2" xfId="8200"/>
    <cellStyle name="40% - Accent3 3 2 5 2 2 2" xfId="8201"/>
    <cellStyle name="40% - Accent3 3 2 5 2 3" xfId="8202"/>
    <cellStyle name="40% - Accent3 3 2 5 3" xfId="8203"/>
    <cellStyle name="40% - Accent3 3 2 5 3 2" xfId="8204"/>
    <cellStyle name="40% - Accent3 3 2 5 4" xfId="8205"/>
    <cellStyle name="40% - Accent3 3 2 5 4 2" xfId="8206"/>
    <cellStyle name="40% - Accent3 3 2 5 5" xfId="8207"/>
    <cellStyle name="40% - Accent3 3 2 6" xfId="8208"/>
    <cellStyle name="40% - Accent3 3 2 6 2" xfId="8209"/>
    <cellStyle name="40% - Accent3 3 2 6 2 2" xfId="8210"/>
    <cellStyle name="40% - Accent3 3 2 6 3" xfId="8211"/>
    <cellStyle name="40% - Accent3 3 2 7" xfId="8212"/>
    <cellStyle name="40% - Accent3 3 2 7 2" xfId="8213"/>
    <cellStyle name="40% - Accent3 3 2 8" xfId="8214"/>
    <cellStyle name="40% - Accent3 3 2 8 2" xfId="8215"/>
    <cellStyle name="40% - Accent3 3 2 9" xfId="8216"/>
    <cellStyle name="40% - Accent3 3 3" xfId="8217"/>
    <cellStyle name="40% - Accent3 3 3 2" xfId="8218"/>
    <cellStyle name="40% - Accent3 3 3 2 2" xfId="8219"/>
    <cellStyle name="40% - Accent3 3 3 2 2 2" xfId="8220"/>
    <cellStyle name="40% - Accent3 3 3 2 2 2 2" xfId="8221"/>
    <cellStyle name="40% - Accent3 3 3 2 2 2 2 2" xfId="8222"/>
    <cellStyle name="40% - Accent3 3 3 2 2 2 2 2 2" xfId="8223"/>
    <cellStyle name="40% - Accent3 3 3 2 2 2 2 3" xfId="8224"/>
    <cellStyle name="40% - Accent3 3 3 2 2 2 3" xfId="8225"/>
    <cellStyle name="40% - Accent3 3 3 2 2 2 3 2" xfId="8226"/>
    <cellStyle name="40% - Accent3 3 3 2 2 2 4" xfId="8227"/>
    <cellStyle name="40% - Accent3 3 3 2 2 2 4 2" xfId="8228"/>
    <cellStyle name="40% - Accent3 3 3 2 2 2 5" xfId="8229"/>
    <cellStyle name="40% - Accent3 3 3 2 2 3" xfId="8230"/>
    <cellStyle name="40% - Accent3 3 3 2 2 3 2" xfId="8231"/>
    <cellStyle name="40% - Accent3 3 3 2 2 3 2 2" xfId="8232"/>
    <cellStyle name="40% - Accent3 3 3 2 2 3 3" xfId="8233"/>
    <cellStyle name="40% - Accent3 3 3 2 2 4" xfId="8234"/>
    <cellStyle name="40% - Accent3 3 3 2 2 4 2" xfId="8235"/>
    <cellStyle name="40% - Accent3 3 3 2 2 5" xfId="8236"/>
    <cellStyle name="40% - Accent3 3 3 2 2 5 2" xfId="8237"/>
    <cellStyle name="40% - Accent3 3 3 2 2 6" xfId="8238"/>
    <cellStyle name="40% - Accent3 3 3 2 3" xfId="8239"/>
    <cellStyle name="40% - Accent3 3 3 2 3 2" xfId="8240"/>
    <cellStyle name="40% - Accent3 3 3 2 3 2 2" xfId="8241"/>
    <cellStyle name="40% - Accent3 3 3 2 3 2 2 2" xfId="8242"/>
    <cellStyle name="40% - Accent3 3 3 2 3 2 3" xfId="8243"/>
    <cellStyle name="40% - Accent3 3 3 2 3 3" xfId="8244"/>
    <cellStyle name="40% - Accent3 3 3 2 3 3 2" xfId="8245"/>
    <cellStyle name="40% - Accent3 3 3 2 3 4" xfId="8246"/>
    <cellStyle name="40% - Accent3 3 3 2 3 4 2" xfId="8247"/>
    <cellStyle name="40% - Accent3 3 3 2 3 5" xfId="8248"/>
    <cellStyle name="40% - Accent3 3 3 2 4" xfId="8249"/>
    <cellStyle name="40% - Accent3 3 3 2 4 2" xfId="8250"/>
    <cellStyle name="40% - Accent3 3 3 2 4 2 2" xfId="8251"/>
    <cellStyle name="40% - Accent3 3 3 2 4 3" xfId="8252"/>
    <cellStyle name="40% - Accent3 3 3 2 5" xfId="8253"/>
    <cellStyle name="40% - Accent3 3 3 2 5 2" xfId="8254"/>
    <cellStyle name="40% - Accent3 3 3 2 6" xfId="8255"/>
    <cellStyle name="40% - Accent3 3 3 2 6 2" xfId="8256"/>
    <cellStyle name="40% - Accent3 3 3 2 7" xfId="8257"/>
    <cellStyle name="40% - Accent3 3 3 3" xfId="8258"/>
    <cellStyle name="40% - Accent3 3 3 3 2" xfId="8259"/>
    <cellStyle name="40% - Accent3 3 3 3 2 2" xfId="8260"/>
    <cellStyle name="40% - Accent3 3 3 3 2 2 2" xfId="8261"/>
    <cellStyle name="40% - Accent3 3 3 3 2 2 2 2" xfId="8262"/>
    <cellStyle name="40% - Accent3 3 3 3 2 2 3" xfId="8263"/>
    <cellStyle name="40% - Accent3 3 3 3 2 3" xfId="8264"/>
    <cellStyle name="40% - Accent3 3 3 3 2 3 2" xfId="8265"/>
    <cellStyle name="40% - Accent3 3 3 3 2 4" xfId="8266"/>
    <cellStyle name="40% - Accent3 3 3 3 2 4 2" xfId="8267"/>
    <cellStyle name="40% - Accent3 3 3 3 2 5" xfId="8268"/>
    <cellStyle name="40% - Accent3 3 3 3 3" xfId="8269"/>
    <cellStyle name="40% - Accent3 3 3 3 3 2" xfId="8270"/>
    <cellStyle name="40% - Accent3 3 3 3 3 2 2" xfId="8271"/>
    <cellStyle name="40% - Accent3 3 3 3 3 3" xfId="8272"/>
    <cellStyle name="40% - Accent3 3 3 3 4" xfId="8273"/>
    <cellStyle name="40% - Accent3 3 3 3 4 2" xfId="8274"/>
    <cellStyle name="40% - Accent3 3 3 3 5" xfId="8275"/>
    <cellStyle name="40% - Accent3 3 3 3 5 2" xfId="8276"/>
    <cellStyle name="40% - Accent3 3 3 3 6" xfId="8277"/>
    <cellStyle name="40% - Accent3 3 3 4" xfId="8278"/>
    <cellStyle name="40% - Accent3 3 3 4 2" xfId="8279"/>
    <cellStyle name="40% - Accent3 3 3 4 2 2" xfId="8280"/>
    <cellStyle name="40% - Accent3 3 3 4 2 2 2" xfId="8281"/>
    <cellStyle name="40% - Accent3 3 3 4 2 3" xfId="8282"/>
    <cellStyle name="40% - Accent3 3 3 4 3" xfId="8283"/>
    <cellStyle name="40% - Accent3 3 3 4 3 2" xfId="8284"/>
    <cellStyle name="40% - Accent3 3 3 4 4" xfId="8285"/>
    <cellStyle name="40% - Accent3 3 3 4 4 2" xfId="8286"/>
    <cellStyle name="40% - Accent3 3 3 4 5" xfId="8287"/>
    <cellStyle name="40% - Accent3 3 3 5" xfId="8288"/>
    <cellStyle name="40% - Accent3 3 3 5 2" xfId="8289"/>
    <cellStyle name="40% - Accent3 3 3 5 2 2" xfId="8290"/>
    <cellStyle name="40% - Accent3 3 3 5 3" xfId="8291"/>
    <cellStyle name="40% - Accent3 3 3 6" xfId="8292"/>
    <cellStyle name="40% - Accent3 3 3 6 2" xfId="8293"/>
    <cellStyle name="40% - Accent3 3 3 7" xfId="8294"/>
    <cellStyle name="40% - Accent3 3 3 7 2" xfId="8295"/>
    <cellStyle name="40% - Accent3 3 3 8" xfId="8296"/>
    <cellStyle name="40% - Accent3 3 4" xfId="8297"/>
    <cellStyle name="40% - Accent3 3 4 2" xfId="8298"/>
    <cellStyle name="40% - Accent3 3 4 2 2" xfId="8299"/>
    <cellStyle name="40% - Accent3 3 4 2 2 2" xfId="8300"/>
    <cellStyle name="40% - Accent3 3 4 2 2 2 2" xfId="8301"/>
    <cellStyle name="40% - Accent3 3 4 2 2 2 2 2" xfId="8302"/>
    <cellStyle name="40% - Accent3 3 4 2 2 2 3" xfId="8303"/>
    <cellStyle name="40% - Accent3 3 4 2 2 3" xfId="8304"/>
    <cellStyle name="40% - Accent3 3 4 2 2 3 2" xfId="8305"/>
    <cellStyle name="40% - Accent3 3 4 2 2 4" xfId="8306"/>
    <cellStyle name="40% - Accent3 3 4 2 2 4 2" xfId="8307"/>
    <cellStyle name="40% - Accent3 3 4 2 2 5" xfId="8308"/>
    <cellStyle name="40% - Accent3 3 4 2 3" xfId="8309"/>
    <cellStyle name="40% - Accent3 3 4 2 3 2" xfId="8310"/>
    <cellStyle name="40% - Accent3 3 4 2 3 2 2" xfId="8311"/>
    <cellStyle name="40% - Accent3 3 4 2 3 3" xfId="8312"/>
    <cellStyle name="40% - Accent3 3 4 2 4" xfId="8313"/>
    <cellStyle name="40% - Accent3 3 4 2 4 2" xfId="8314"/>
    <cellStyle name="40% - Accent3 3 4 2 5" xfId="8315"/>
    <cellStyle name="40% - Accent3 3 4 2 5 2" xfId="8316"/>
    <cellStyle name="40% - Accent3 3 4 2 6" xfId="8317"/>
    <cellStyle name="40% - Accent3 3 4 3" xfId="8318"/>
    <cellStyle name="40% - Accent3 3 4 3 2" xfId="8319"/>
    <cellStyle name="40% - Accent3 3 4 3 2 2" xfId="8320"/>
    <cellStyle name="40% - Accent3 3 4 3 2 2 2" xfId="8321"/>
    <cellStyle name="40% - Accent3 3 4 3 2 3" xfId="8322"/>
    <cellStyle name="40% - Accent3 3 4 3 3" xfId="8323"/>
    <cellStyle name="40% - Accent3 3 4 3 3 2" xfId="8324"/>
    <cellStyle name="40% - Accent3 3 4 3 4" xfId="8325"/>
    <cellStyle name="40% - Accent3 3 4 3 4 2" xfId="8326"/>
    <cellStyle name="40% - Accent3 3 4 3 5" xfId="8327"/>
    <cellStyle name="40% - Accent3 3 4 4" xfId="8328"/>
    <cellStyle name="40% - Accent3 3 4 4 2" xfId="8329"/>
    <cellStyle name="40% - Accent3 3 4 4 2 2" xfId="8330"/>
    <cellStyle name="40% - Accent3 3 4 4 3" xfId="8331"/>
    <cellStyle name="40% - Accent3 3 4 5" xfId="8332"/>
    <cellStyle name="40% - Accent3 3 4 5 2" xfId="8333"/>
    <cellStyle name="40% - Accent3 3 4 6" xfId="8334"/>
    <cellStyle name="40% - Accent3 3 4 6 2" xfId="8335"/>
    <cellStyle name="40% - Accent3 3 4 7" xfId="8336"/>
    <cellStyle name="40% - Accent3 3 5" xfId="8337"/>
    <cellStyle name="40% - Accent3 3 5 2" xfId="8338"/>
    <cellStyle name="40% - Accent3 3 5 2 2" xfId="8339"/>
    <cellStyle name="40% - Accent3 3 5 2 2 2" xfId="8340"/>
    <cellStyle name="40% - Accent3 3 5 2 2 2 2" xfId="8341"/>
    <cellStyle name="40% - Accent3 3 5 2 2 3" xfId="8342"/>
    <cellStyle name="40% - Accent3 3 5 2 3" xfId="8343"/>
    <cellStyle name="40% - Accent3 3 5 2 3 2" xfId="8344"/>
    <cellStyle name="40% - Accent3 3 5 2 4" xfId="8345"/>
    <cellStyle name="40% - Accent3 3 5 2 4 2" xfId="8346"/>
    <cellStyle name="40% - Accent3 3 5 2 5" xfId="8347"/>
    <cellStyle name="40% - Accent3 3 5 3" xfId="8348"/>
    <cellStyle name="40% - Accent3 3 5 3 2" xfId="8349"/>
    <cellStyle name="40% - Accent3 3 5 3 2 2" xfId="8350"/>
    <cellStyle name="40% - Accent3 3 5 3 3" xfId="8351"/>
    <cellStyle name="40% - Accent3 3 5 4" xfId="8352"/>
    <cellStyle name="40% - Accent3 3 5 4 2" xfId="8353"/>
    <cellStyle name="40% - Accent3 3 5 5" xfId="8354"/>
    <cellStyle name="40% - Accent3 3 5 5 2" xfId="8355"/>
    <cellStyle name="40% - Accent3 3 5 6" xfId="8356"/>
    <cellStyle name="40% - Accent3 3 6" xfId="8357"/>
    <cellStyle name="40% - Accent3 3 6 2" xfId="8358"/>
    <cellStyle name="40% - Accent3 3 6 2 2" xfId="8359"/>
    <cellStyle name="40% - Accent3 3 6 2 2 2" xfId="8360"/>
    <cellStyle name="40% - Accent3 3 6 2 3" xfId="8361"/>
    <cellStyle name="40% - Accent3 3 6 3" xfId="8362"/>
    <cellStyle name="40% - Accent3 3 6 3 2" xfId="8363"/>
    <cellStyle name="40% - Accent3 3 6 4" xfId="8364"/>
    <cellStyle name="40% - Accent3 3 6 4 2" xfId="8365"/>
    <cellStyle name="40% - Accent3 3 6 5" xfId="8366"/>
    <cellStyle name="40% - Accent3 3 7" xfId="8367"/>
    <cellStyle name="40% - Accent3 3 7 2" xfId="8368"/>
    <cellStyle name="40% - Accent3 3 7 2 2" xfId="8369"/>
    <cellStyle name="40% - Accent3 3 7 3" xfId="8370"/>
    <cellStyle name="40% - Accent3 3 8" xfId="8371"/>
    <cellStyle name="40% - Accent3 3 8 2" xfId="8372"/>
    <cellStyle name="40% - Accent3 3 9" xfId="8373"/>
    <cellStyle name="40% - Accent3 3 9 2" xfId="8374"/>
    <cellStyle name="40% - Accent3 4" xfId="8375"/>
    <cellStyle name="40% - Accent3 4 10" xfId="8376"/>
    <cellStyle name="40% - Accent3 4 2" xfId="8377"/>
    <cellStyle name="40% - Accent3 4 2 2" xfId="8378"/>
    <cellStyle name="40% - Accent3 4 2 2 2" xfId="8379"/>
    <cellStyle name="40% - Accent3 4 2 2 2 2" xfId="8380"/>
    <cellStyle name="40% - Accent3 4 2 2 2 2 2" xfId="8381"/>
    <cellStyle name="40% - Accent3 4 2 2 2 2 2 2" xfId="8382"/>
    <cellStyle name="40% - Accent3 4 2 2 2 2 2 2 2" xfId="8383"/>
    <cellStyle name="40% - Accent3 4 2 2 2 2 2 3" xfId="8384"/>
    <cellStyle name="40% - Accent3 4 2 2 2 2 3" xfId="8385"/>
    <cellStyle name="40% - Accent3 4 2 2 2 2 3 2" xfId="8386"/>
    <cellStyle name="40% - Accent3 4 2 2 2 2 4" xfId="8387"/>
    <cellStyle name="40% - Accent3 4 2 2 2 2 4 2" xfId="8388"/>
    <cellStyle name="40% - Accent3 4 2 2 2 2 5" xfId="8389"/>
    <cellStyle name="40% - Accent3 4 2 2 2 3" xfId="8390"/>
    <cellStyle name="40% - Accent3 4 2 2 2 3 2" xfId="8391"/>
    <cellStyle name="40% - Accent3 4 2 2 2 3 2 2" xfId="8392"/>
    <cellStyle name="40% - Accent3 4 2 2 2 3 3" xfId="8393"/>
    <cellStyle name="40% - Accent3 4 2 2 2 4" xfId="8394"/>
    <cellStyle name="40% - Accent3 4 2 2 2 4 2" xfId="8395"/>
    <cellStyle name="40% - Accent3 4 2 2 2 5" xfId="8396"/>
    <cellStyle name="40% - Accent3 4 2 2 2 5 2" xfId="8397"/>
    <cellStyle name="40% - Accent3 4 2 2 2 6" xfId="8398"/>
    <cellStyle name="40% - Accent3 4 2 2 3" xfId="8399"/>
    <cellStyle name="40% - Accent3 4 2 2 3 2" xfId="8400"/>
    <cellStyle name="40% - Accent3 4 2 2 3 2 2" xfId="8401"/>
    <cellStyle name="40% - Accent3 4 2 2 3 2 2 2" xfId="8402"/>
    <cellStyle name="40% - Accent3 4 2 2 3 2 3" xfId="8403"/>
    <cellStyle name="40% - Accent3 4 2 2 3 3" xfId="8404"/>
    <cellStyle name="40% - Accent3 4 2 2 3 3 2" xfId="8405"/>
    <cellStyle name="40% - Accent3 4 2 2 3 4" xfId="8406"/>
    <cellStyle name="40% - Accent3 4 2 2 3 4 2" xfId="8407"/>
    <cellStyle name="40% - Accent3 4 2 2 3 5" xfId="8408"/>
    <cellStyle name="40% - Accent3 4 2 2 4" xfId="8409"/>
    <cellStyle name="40% - Accent3 4 2 2 4 2" xfId="8410"/>
    <cellStyle name="40% - Accent3 4 2 2 4 2 2" xfId="8411"/>
    <cellStyle name="40% - Accent3 4 2 2 4 3" xfId="8412"/>
    <cellStyle name="40% - Accent3 4 2 2 5" xfId="8413"/>
    <cellStyle name="40% - Accent3 4 2 2 5 2" xfId="8414"/>
    <cellStyle name="40% - Accent3 4 2 2 6" xfId="8415"/>
    <cellStyle name="40% - Accent3 4 2 2 6 2" xfId="8416"/>
    <cellStyle name="40% - Accent3 4 2 2 7" xfId="8417"/>
    <cellStyle name="40% - Accent3 4 2 3" xfId="8418"/>
    <cellStyle name="40% - Accent3 4 2 3 2" xfId="8419"/>
    <cellStyle name="40% - Accent3 4 2 3 2 2" xfId="8420"/>
    <cellStyle name="40% - Accent3 4 2 3 2 2 2" xfId="8421"/>
    <cellStyle name="40% - Accent3 4 2 3 2 2 2 2" xfId="8422"/>
    <cellStyle name="40% - Accent3 4 2 3 2 2 3" xfId="8423"/>
    <cellStyle name="40% - Accent3 4 2 3 2 3" xfId="8424"/>
    <cellStyle name="40% - Accent3 4 2 3 2 3 2" xfId="8425"/>
    <cellStyle name="40% - Accent3 4 2 3 2 4" xfId="8426"/>
    <cellStyle name="40% - Accent3 4 2 3 2 4 2" xfId="8427"/>
    <cellStyle name="40% - Accent3 4 2 3 2 5" xfId="8428"/>
    <cellStyle name="40% - Accent3 4 2 3 3" xfId="8429"/>
    <cellStyle name="40% - Accent3 4 2 3 3 2" xfId="8430"/>
    <cellStyle name="40% - Accent3 4 2 3 3 2 2" xfId="8431"/>
    <cellStyle name="40% - Accent3 4 2 3 3 3" xfId="8432"/>
    <cellStyle name="40% - Accent3 4 2 3 4" xfId="8433"/>
    <cellStyle name="40% - Accent3 4 2 3 4 2" xfId="8434"/>
    <cellStyle name="40% - Accent3 4 2 3 5" xfId="8435"/>
    <cellStyle name="40% - Accent3 4 2 3 5 2" xfId="8436"/>
    <cellStyle name="40% - Accent3 4 2 3 6" xfId="8437"/>
    <cellStyle name="40% - Accent3 4 2 4" xfId="8438"/>
    <cellStyle name="40% - Accent3 4 2 4 2" xfId="8439"/>
    <cellStyle name="40% - Accent3 4 2 4 2 2" xfId="8440"/>
    <cellStyle name="40% - Accent3 4 2 4 2 2 2" xfId="8441"/>
    <cellStyle name="40% - Accent3 4 2 4 2 3" xfId="8442"/>
    <cellStyle name="40% - Accent3 4 2 4 3" xfId="8443"/>
    <cellStyle name="40% - Accent3 4 2 4 3 2" xfId="8444"/>
    <cellStyle name="40% - Accent3 4 2 4 4" xfId="8445"/>
    <cellStyle name="40% - Accent3 4 2 4 4 2" xfId="8446"/>
    <cellStyle name="40% - Accent3 4 2 4 5" xfId="8447"/>
    <cellStyle name="40% - Accent3 4 2 5" xfId="8448"/>
    <cellStyle name="40% - Accent3 4 2 5 2" xfId="8449"/>
    <cellStyle name="40% - Accent3 4 2 5 2 2" xfId="8450"/>
    <cellStyle name="40% - Accent3 4 2 5 3" xfId="8451"/>
    <cellStyle name="40% - Accent3 4 2 6" xfId="8452"/>
    <cellStyle name="40% - Accent3 4 2 6 2" xfId="8453"/>
    <cellStyle name="40% - Accent3 4 2 7" xfId="8454"/>
    <cellStyle name="40% - Accent3 4 2 7 2" xfId="8455"/>
    <cellStyle name="40% - Accent3 4 2 8" xfId="8456"/>
    <cellStyle name="40% - Accent3 4 3" xfId="8457"/>
    <cellStyle name="40% - Accent3 4 3 2" xfId="8458"/>
    <cellStyle name="40% - Accent3 4 3 2 2" xfId="8459"/>
    <cellStyle name="40% - Accent3 4 3 2 2 2" xfId="8460"/>
    <cellStyle name="40% - Accent3 4 3 2 2 2 2" xfId="8461"/>
    <cellStyle name="40% - Accent3 4 3 2 2 2 2 2" xfId="8462"/>
    <cellStyle name="40% - Accent3 4 3 2 2 2 3" xfId="8463"/>
    <cellStyle name="40% - Accent3 4 3 2 2 3" xfId="8464"/>
    <cellStyle name="40% - Accent3 4 3 2 2 3 2" xfId="8465"/>
    <cellStyle name="40% - Accent3 4 3 2 2 4" xfId="8466"/>
    <cellStyle name="40% - Accent3 4 3 2 2 4 2" xfId="8467"/>
    <cellStyle name="40% - Accent3 4 3 2 2 5" xfId="8468"/>
    <cellStyle name="40% - Accent3 4 3 2 3" xfId="8469"/>
    <cellStyle name="40% - Accent3 4 3 2 3 2" xfId="8470"/>
    <cellStyle name="40% - Accent3 4 3 2 3 2 2" xfId="8471"/>
    <cellStyle name="40% - Accent3 4 3 2 3 3" xfId="8472"/>
    <cellStyle name="40% - Accent3 4 3 2 4" xfId="8473"/>
    <cellStyle name="40% - Accent3 4 3 2 4 2" xfId="8474"/>
    <cellStyle name="40% - Accent3 4 3 2 5" xfId="8475"/>
    <cellStyle name="40% - Accent3 4 3 2 5 2" xfId="8476"/>
    <cellStyle name="40% - Accent3 4 3 2 6" xfId="8477"/>
    <cellStyle name="40% - Accent3 4 3 3" xfId="8478"/>
    <cellStyle name="40% - Accent3 4 3 3 2" xfId="8479"/>
    <cellStyle name="40% - Accent3 4 3 3 2 2" xfId="8480"/>
    <cellStyle name="40% - Accent3 4 3 3 2 2 2" xfId="8481"/>
    <cellStyle name="40% - Accent3 4 3 3 2 3" xfId="8482"/>
    <cellStyle name="40% - Accent3 4 3 3 3" xfId="8483"/>
    <cellStyle name="40% - Accent3 4 3 3 3 2" xfId="8484"/>
    <cellStyle name="40% - Accent3 4 3 3 4" xfId="8485"/>
    <cellStyle name="40% - Accent3 4 3 3 4 2" xfId="8486"/>
    <cellStyle name="40% - Accent3 4 3 3 5" xfId="8487"/>
    <cellStyle name="40% - Accent3 4 3 4" xfId="8488"/>
    <cellStyle name="40% - Accent3 4 3 4 2" xfId="8489"/>
    <cellStyle name="40% - Accent3 4 3 4 2 2" xfId="8490"/>
    <cellStyle name="40% - Accent3 4 3 4 3" xfId="8491"/>
    <cellStyle name="40% - Accent3 4 3 5" xfId="8492"/>
    <cellStyle name="40% - Accent3 4 3 5 2" xfId="8493"/>
    <cellStyle name="40% - Accent3 4 3 6" xfId="8494"/>
    <cellStyle name="40% - Accent3 4 3 6 2" xfId="8495"/>
    <cellStyle name="40% - Accent3 4 3 7" xfId="8496"/>
    <cellStyle name="40% - Accent3 4 4" xfId="8497"/>
    <cellStyle name="40% - Accent3 4 4 2" xfId="8498"/>
    <cellStyle name="40% - Accent3 4 4 2 2" xfId="8499"/>
    <cellStyle name="40% - Accent3 4 4 2 2 2" xfId="8500"/>
    <cellStyle name="40% - Accent3 4 4 2 2 2 2" xfId="8501"/>
    <cellStyle name="40% - Accent3 4 4 2 2 3" xfId="8502"/>
    <cellStyle name="40% - Accent3 4 4 2 3" xfId="8503"/>
    <cellStyle name="40% - Accent3 4 4 2 3 2" xfId="8504"/>
    <cellStyle name="40% - Accent3 4 4 2 4" xfId="8505"/>
    <cellStyle name="40% - Accent3 4 4 2 4 2" xfId="8506"/>
    <cellStyle name="40% - Accent3 4 4 2 5" xfId="8507"/>
    <cellStyle name="40% - Accent3 4 4 3" xfId="8508"/>
    <cellStyle name="40% - Accent3 4 4 3 2" xfId="8509"/>
    <cellStyle name="40% - Accent3 4 4 3 2 2" xfId="8510"/>
    <cellStyle name="40% - Accent3 4 4 3 3" xfId="8511"/>
    <cellStyle name="40% - Accent3 4 4 4" xfId="8512"/>
    <cellStyle name="40% - Accent3 4 4 4 2" xfId="8513"/>
    <cellStyle name="40% - Accent3 4 4 5" xfId="8514"/>
    <cellStyle name="40% - Accent3 4 4 5 2" xfId="8515"/>
    <cellStyle name="40% - Accent3 4 4 6" xfId="8516"/>
    <cellStyle name="40% - Accent3 4 5" xfId="8517"/>
    <cellStyle name="40% - Accent3 4 5 2" xfId="8518"/>
    <cellStyle name="40% - Accent3 4 5 2 2" xfId="8519"/>
    <cellStyle name="40% - Accent3 4 5 2 2 2" xfId="8520"/>
    <cellStyle name="40% - Accent3 4 5 2 3" xfId="8521"/>
    <cellStyle name="40% - Accent3 4 5 3" xfId="8522"/>
    <cellStyle name="40% - Accent3 4 5 3 2" xfId="8523"/>
    <cellStyle name="40% - Accent3 4 5 4" xfId="8524"/>
    <cellStyle name="40% - Accent3 4 5 4 2" xfId="8525"/>
    <cellStyle name="40% - Accent3 4 5 5" xfId="8526"/>
    <cellStyle name="40% - Accent3 4 6" xfId="8527"/>
    <cellStyle name="40% - Accent3 4 6 2" xfId="8528"/>
    <cellStyle name="40% - Accent3 4 6 2 2" xfId="8529"/>
    <cellStyle name="40% - Accent3 4 6 3" xfId="8530"/>
    <cellStyle name="40% - Accent3 4 7" xfId="8531"/>
    <cellStyle name="40% - Accent3 4 7 2" xfId="8532"/>
    <cellStyle name="40% - Accent3 4 8" xfId="8533"/>
    <cellStyle name="40% - Accent3 4 8 2" xfId="8534"/>
    <cellStyle name="40% - Accent3 4 9" xfId="8535"/>
    <cellStyle name="40% - Accent3 5" xfId="8536"/>
    <cellStyle name="40% - Accent3 5 2" xfId="8537"/>
    <cellStyle name="40% - Accent3 5 2 2" xfId="8538"/>
    <cellStyle name="40% - Accent3 5 2 2 2" xfId="8539"/>
    <cellStyle name="40% - Accent3 5 2 2 2 2" xfId="8540"/>
    <cellStyle name="40% - Accent3 5 2 2 2 2 2" xfId="8541"/>
    <cellStyle name="40% - Accent3 5 2 2 2 2 2 2" xfId="8542"/>
    <cellStyle name="40% - Accent3 5 2 2 2 2 3" xfId="8543"/>
    <cellStyle name="40% - Accent3 5 2 2 2 3" xfId="8544"/>
    <cellStyle name="40% - Accent3 5 2 2 2 3 2" xfId="8545"/>
    <cellStyle name="40% - Accent3 5 2 2 2 4" xfId="8546"/>
    <cellStyle name="40% - Accent3 5 2 2 2 4 2" xfId="8547"/>
    <cellStyle name="40% - Accent3 5 2 2 2 5" xfId="8548"/>
    <cellStyle name="40% - Accent3 5 2 2 3" xfId="8549"/>
    <cellStyle name="40% - Accent3 5 2 2 3 2" xfId="8550"/>
    <cellStyle name="40% - Accent3 5 2 2 3 2 2" xfId="8551"/>
    <cellStyle name="40% - Accent3 5 2 2 3 3" xfId="8552"/>
    <cellStyle name="40% - Accent3 5 2 2 4" xfId="8553"/>
    <cellStyle name="40% - Accent3 5 2 2 4 2" xfId="8554"/>
    <cellStyle name="40% - Accent3 5 2 2 5" xfId="8555"/>
    <cellStyle name="40% - Accent3 5 2 2 5 2" xfId="8556"/>
    <cellStyle name="40% - Accent3 5 2 2 6" xfId="8557"/>
    <cellStyle name="40% - Accent3 5 2 3" xfId="8558"/>
    <cellStyle name="40% - Accent3 5 2 3 2" xfId="8559"/>
    <cellStyle name="40% - Accent3 5 2 3 2 2" xfId="8560"/>
    <cellStyle name="40% - Accent3 5 2 3 2 2 2" xfId="8561"/>
    <cellStyle name="40% - Accent3 5 2 3 2 3" xfId="8562"/>
    <cellStyle name="40% - Accent3 5 2 3 3" xfId="8563"/>
    <cellStyle name="40% - Accent3 5 2 3 3 2" xfId="8564"/>
    <cellStyle name="40% - Accent3 5 2 3 4" xfId="8565"/>
    <cellStyle name="40% - Accent3 5 2 3 4 2" xfId="8566"/>
    <cellStyle name="40% - Accent3 5 2 3 5" xfId="8567"/>
    <cellStyle name="40% - Accent3 5 2 4" xfId="8568"/>
    <cellStyle name="40% - Accent3 5 2 4 2" xfId="8569"/>
    <cellStyle name="40% - Accent3 5 2 4 2 2" xfId="8570"/>
    <cellStyle name="40% - Accent3 5 2 4 3" xfId="8571"/>
    <cellStyle name="40% - Accent3 5 2 5" xfId="8572"/>
    <cellStyle name="40% - Accent3 5 2 5 2" xfId="8573"/>
    <cellStyle name="40% - Accent3 5 2 6" xfId="8574"/>
    <cellStyle name="40% - Accent3 5 2 6 2" xfId="8575"/>
    <cellStyle name="40% - Accent3 5 2 7" xfId="8576"/>
    <cellStyle name="40% - Accent3 5 3" xfId="8577"/>
    <cellStyle name="40% - Accent3 5 3 2" xfId="8578"/>
    <cellStyle name="40% - Accent3 5 3 2 2" xfId="8579"/>
    <cellStyle name="40% - Accent3 5 3 2 2 2" xfId="8580"/>
    <cellStyle name="40% - Accent3 5 3 2 2 2 2" xfId="8581"/>
    <cellStyle name="40% - Accent3 5 3 2 2 3" xfId="8582"/>
    <cellStyle name="40% - Accent3 5 3 2 3" xfId="8583"/>
    <cellStyle name="40% - Accent3 5 3 2 3 2" xfId="8584"/>
    <cellStyle name="40% - Accent3 5 3 2 4" xfId="8585"/>
    <cellStyle name="40% - Accent3 5 3 2 4 2" xfId="8586"/>
    <cellStyle name="40% - Accent3 5 3 2 5" xfId="8587"/>
    <cellStyle name="40% - Accent3 5 3 3" xfId="8588"/>
    <cellStyle name="40% - Accent3 5 3 3 2" xfId="8589"/>
    <cellStyle name="40% - Accent3 5 3 3 2 2" xfId="8590"/>
    <cellStyle name="40% - Accent3 5 3 3 3" xfId="8591"/>
    <cellStyle name="40% - Accent3 5 3 4" xfId="8592"/>
    <cellStyle name="40% - Accent3 5 3 4 2" xfId="8593"/>
    <cellStyle name="40% - Accent3 5 3 5" xfId="8594"/>
    <cellStyle name="40% - Accent3 5 3 5 2" xfId="8595"/>
    <cellStyle name="40% - Accent3 5 3 6" xfId="8596"/>
    <cellStyle name="40% - Accent3 5 4" xfId="8597"/>
    <cellStyle name="40% - Accent3 5 4 2" xfId="8598"/>
    <cellStyle name="40% - Accent3 5 4 2 2" xfId="8599"/>
    <cellStyle name="40% - Accent3 5 4 2 2 2" xfId="8600"/>
    <cellStyle name="40% - Accent3 5 4 2 3" xfId="8601"/>
    <cellStyle name="40% - Accent3 5 4 3" xfId="8602"/>
    <cellStyle name="40% - Accent3 5 4 3 2" xfId="8603"/>
    <cellStyle name="40% - Accent3 5 4 4" xfId="8604"/>
    <cellStyle name="40% - Accent3 5 4 4 2" xfId="8605"/>
    <cellStyle name="40% - Accent3 5 4 5" xfId="8606"/>
    <cellStyle name="40% - Accent3 5 5" xfId="8607"/>
    <cellStyle name="40% - Accent3 5 5 2" xfId="8608"/>
    <cellStyle name="40% - Accent3 5 5 2 2" xfId="8609"/>
    <cellStyle name="40% - Accent3 5 5 3" xfId="8610"/>
    <cellStyle name="40% - Accent3 5 6" xfId="8611"/>
    <cellStyle name="40% - Accent3 5 6 2" xfId="8612"/>
    <cellStyle name="40% - Accent3 5 7" xfId="8613"/>
    <cellStyle name="40% - Accent3 5 7 2" xfId="8614"/>
    <cellStyle name="40% - Accent3 5 8" xfId="8615"/>
    <cellStyle name="40% - Accent3 6" xfId="8616"/>
    <cellStyle name="40% - Accent3 6 2" xfId="8617"/>
    <cellStyle name="40% - Accent3 6 2 2" xfId="8618"/>
    <cellStyle name="40% - Accent3 6 2 2 2" xfId="8619"/>
    <cellStyle name="40% - Accent3 6 2 2 2 2" xfId="8620"/>
    <cellStyle name="40% - Accent3 6 2 2 2 2 2" xfId="8621"/>
    <cellStyle name="40% - Accent3 6 2 2 2 3" xfId="8622"/>
    <cellStyle name="40% - Accent3 6 2 2 3" xfId="8623"/>
    <cellStyle name="40% - Accent3 6 2 2 3 2" xfId="8624"/>
    <cellStyle name="40% - Accent3 6 2 2 4" xfId="8625"/>
    <cellStyle name="40% - Accent3 6 2 2 4 2" xfId="8626"/>
    <cellStyle name="40% - Accent3 6 2 2 5" xfId="8627"/>
    <cellStyle name="40% - Accent3 6 2 3" xfId="8628"/>
    <cellStyle name="40% - Accent3 6 2 3 2" xfId="8629"/>
    <cellStyle name="40% - Accent3 6 2 3 2 2" xfId="8630"/>
    <cellStyle name="40% - Accent3 6 2 3 3" xfId="8631"/>
    <cellStyle name="40% - Accent3 6 2 4" xfId="8632"/>
    <cellStyle name="40% - Accent3 6 2 4 2" xfId="8633"/>
    <cellStyle name="40% - Accent3 6 2 5" xfId="8634"/>
    <cellStyle name="40% - Accent3 6 2 5 2" xfId="8635"/>
    <cellStyle name="40% - Accent3 6 2 6" xfId="8636"/>
    <cellStyle name="40% - Accent3 6 3" xfId="8637"/>
    <cellStyle name="40% - Accent3 6 3 2" xfId="8638"/>
    <cellStyle name="40% - Accent3 6 3 2 2" xfId="8639"/>
    <cellStyle name="40% - Accent3 6 3 2 2 2" xfId="8640"/>
    <cellStyle name="40% - Accent3 6 3 2 3" xfId="8641"/>
    <cellStyle name="40% - Accent3 6 3 3" xfId="8642"/>
    <cellStyle name="40% - Accent3 6 3 3 2" xfId="8643"/>
    <cellStyle name="40% - Accent3 6 3 4" xfId="8644"/>
    <cellStyle name="40% - Accent3 6 3 4 2" xfId="8645"/>
    <cellStyle name="40% - Accent3 6 3 5" xfId="8646"/>
    <cellStyle name="40% - Accent3 6 4" xfId="8647"/>
    <cellStyle name="40% - Accent3 6 4 2" xfId="8648"/>
    <cellStyle name="40% - Accent3 6 4 2 2" xfId="8649"/>
    <cellStyle name="40% - Accent3 6 4 3" xfId="8650"/>
    <cellStyle name="40% - Accent3 6 5" xfId="8651"/>
    <cellStyle name="40% - Accent3 6 5 2" xfId="8652"/>
    <cellStyle name="40% - Accent3 6 6" xfId="8653"/>
    <cellStyle name="40% - Accent3 6 6 2" xfId="8654"/>
    <cellStyle name="40% - Accent3 6 7" xfId="8655"/>
    <cellStyle name="40% - Accent3 7" xfId="8656"/>
    <cellStyle name="40% - Accent3 7 2" xfId="8657"/>
    <cellStyle name="40% - Accent3 7 2 2" xfId="8658"/>
    <cellStyle name="40% - Accent3 7 2 2 2" xfId="8659"/>
    <cellStyle name="40% - Accent3 7 2 2 2 2" xfId="8660"/>
    <cellStyle name="40% - Accent3 7 2 2 3" xfId="8661"/>
    <cellStyle name="40% - Accent3 7 2 3" xfId="8662"/>
    <cellStyle name="40% - Accent3 7 2 3 2" xfId="8663"/>
    <cellStyle name="40% - Accent3 7 2 4" xfId="8664"/>
    <cellStyle name="40% - Accent3 7 2 4 2" xfId="8665"/>
    <cellStyle name="40% - Accent3 7 2 5" xfId="8666"/>
    <cellStyle name="40% - Accent3 7 3" xfId="8667"/>
    <cellStyle name="40% - Accent3 7 3 2" xfId="8668"/>
    <cellStyle name="40% - Accent3 7 3 2 2" xfId="8669"/>
    <cellStyle name="40% - Accent3 7 3 3" xfId="8670"/>
    <cellStyle name="40% - Accent3 7 4" xfId="8671"/>
    <cellStyle name="40% - Accent3 7 4 2" xfId="8672"/>
    <cellStyle name="40% - Accent3 7 5" xfId="8673"/>
    <cellStyle name="40% - Accent3 7 5 2" xfId="8674"/>
    <cellStyle name="40% - Accent3 7 6" xfId="8675"/>
    <cellStyle name="40% - Accent3 8" xfId="8676"/>
    <cellStyle name="40% - Accent3 8 2" xfId="8677"/>
    <cellStyle name="40% - Accent3 8 2 2" xfId="8678"/>
    <cellStyle name="40% - Accent3 8 2 2 2" xfId="8679"/>
    <cellStyle name="40% - Accent3 8 2 3" xfId="8680"/>
    <cellStyle name="40% - Accent3 8 3" xfId="8681"/>
    <cellStyle name="40% - Accent3 8 3 2" xfId="8682"/>
    <cellStyle name="40% - Accent3 8 4" xfId="8683"/>
    <cellStyle name="40% - Accent3 8 4 2" xfId="8684"/>
    <cellStyle name="40% - Accent3 8 5" xfId="8685"/>
    <cellStyle name="40% - Accent3 9" xfId="8686"/>
    <cellStyle name="40% - Accent3 9 2" xfId="8687"/>
    <cellStyle name="40% - Accent3 9 2 2" xfId="8688"/>
    <cellStyle name="40% - Accent3 9 3" xfId="8689"/>
    <cellStyle name="40% - Accent4 10" xfId="8690"/>
    <cellStyle name="40% - Accent4 10 2" xfId="8691"/>
    <cellStyle name="40% - Accent4 11" xfId="8692"/>
    <cellStyle name="40% - Accent4 11 2" xfId="8693"/>
    <cellStyle name="40% - Accent4 12" xfId="8694"/>
    <cellStyle name="40% - Accent4 2" xfId="8695"/>
    <cellStyle name="40% - Accent4 2 10" xfId="8696"/>
    <cellStyle name="40% - Accent4 2 2" xfId="8697"/>
    <cellStyle name="40% - Accent4 2 2 2" xfId="8698"/>
    <cellStyle name="40% - Accent4 2 2 2 2" xfId="8699"/>
    <cellStyle name="40% - Accent4 2 2 2 2 2" xfId="8700"/>
    <cellStyle name="40% - Accent4 2 2 2 2 2 2" xfId="8701"/>
    <cellStyle name="40% - Accent4 2 2 2 2 2 2 2" xfId="8702"/>
    <cellStyle name="40% - Accent4 2 2 2 2 2 2 2 2" xfId="8703"/>
    <cellStyle name="40% - Accent4 2 2 2 2 2 2 2 2 2" xfId="8704"/>
    <cellStyle name="40% - Accent4 2 2 2 2 2 2 2 3" xfId="8705"/>
    <cellStyle name="40% - Accent4 2 2 2 2 2 2 3" xfId="8706"/>
    <cellStyle name="40% - Accent4 2 2 2 2 2 2 3 2" xfId="8707"/>
    <cellStyle name="40% - Accent4 2 2 2 2 2 2 4" xfId="8708"/>
    <cellStyle name="40% - Accent4 2 2 2 2 2 2 4 2" xfId="8709"/>
    <cellStyle name="40% - Accent4 2 2 2 2 2 2 5" xfId="8710"/>
    <cellStyle name="40% - Accent4 2 2 2 2 2 3" xfId="8711"/>
    <cellStyle name="40% - Accent4 2 2 2 2 2 3 2" xfId="8712"/>
    <cellStyle name="40% - Accent4 2 2 2 2 2 3 2 2" xfId="8713"/>
    <cellStyle name="40% - Accent4 2 2 2 2 2 3 3" xfId="8714"/>
    <cellStyle name="40% - Accent4 2 2 2 2 2 4" xfId="8715"/>
    <cellStyle name="40% - Accent4 2 2 2 2 2 4 2" xfId="8716"/>
    <cellStyle name="40% - Accent4 2 2 2 2 2 5" xfId="8717"/>
    <cellStyle name="40% - Accent4 2 2 2 2 2 5 2" xfId="8718"/>
    <cellStyle name="40% - Accent4 2 2 2 2 2 6" xfId="8719"/>
    <cellStyle name="40% - Accent4 2 2 2 2 3" xfId="8720"/>
    <cellStyle name="40% - Accent4 2 2 2 2 3 2" xfId="8721"/>
    <cellStyle name="40% - Accent4 2 2 2 2 3 2 2" xfId="8722"/>
    <cellStyle name="40% - Accent4 2 2 2 2 3 2 2 2" xfId="8723"/>
    <cellStyle name="40% - Accent4 2 2 2 2 3 2 3" xfId="8724"/>
    <cellStyle name="40% - Accent4 2 2 2 2 3 3" xfId="8725"/>
    <cellStyle name="40% - Accent4 2 2 2 2 3 3 2" xfId="8726"/>
    <cellStyle name="40% - Accent4 2 2 2 2 3 4" xfId="8727"/>
    <cellStyle name="40% - Accent4 2 2 2 2 3 4 2" xfId="8728"/>
    <cellStyle name="40% - Accent4 2 2 2 2 3 5" xfId="8729"/>
    <cellStyle name="40% - Accent4 2 2 2 2 4" xfId="8730"/>
    <cellStyle name="40% - Accent4 2 2 2 2 4 2" xfId="8731"/>
    <cellStyle name="40% - Accent4 2 2 2 2 4 2 2" xfId="8732"/>
    <cellStyle name="40% - Accent4 2 2 2 2 4 3" xfId="8733"/>
    <cellStyle name="40% - Accent4 2 2 2 2 5" xfId="8734"/>
    <cellStyle name="40% - Accent4 2 2 2 2 5 2" xfId="8735"/>
    <cellStyle name="40% - Accent4 2 2 2 2 6" xfId="8736"/>
    <cellStyle name="40% - Accent4 2 2 2 2 6 2" xfId="8737"/>
    <cellStyle name="40% - Accent4 2 2 2 2 7" xfId="8738"/>
    <cellStyle name="40% - Accent4 2 2 2 3" xfId="8739"/>
    <cellStyle name="40% - Accent4 2 2 2 3 2" xfId="8740"/>
    <cellStyle name="40% - Accent4 2 2 2 3 2 2" xfId="8741"/>
    <cellStyle name="40% - Accent4 2 2 2 3 2 2 2" xfId="8742"/>
    <cellStyle name="40% - Accent4 2 2 2 3 2 2 2 2" xfId="8743"/>
    <cellStyle name="40% - Accent4 2 2 2 3 2 2 3" xfId="8744"/>
    <cellStyle name="40% - Accent4 2 2 2 3 2 3" xfId="8745"/>
    <cellStyle name="40% - Accent4 2 2 2 3 2 3 2" xfId="8746"/>
    <cellStyle name="40% - Accent4 2 2 2 3 2 4" xfId="8747"/>
    <cellStyle name="40% - Accent4 2 2 2 3 2 4 2" xfId="8748"/>
    <cellStyle name="40% - Accent4 2 2 2 3 2 5" xfId="8749"/>
    <cellStyle name="40% - Accent4 2 2 2 3 3" xfId="8750"/>
    <cellStyle name="40% - Accent4 2 2 2 3 3 2" xfId="8751"/>
    <cellStyle name="40% - Accent4 2 2 2 3 3 2 2" xfId="8752"/>
    <cellStyle name="40% - Accent4 2 2 2 3 3 3" xfId="8753"/>
    <cellStyle name="40% - Accent4 2 2 2 3 4" xfId="8754"/>
    <cellStyle name="40% - Accent4 2 2 2 3 4 2" xfId="8755"/>
    <cellStyle name="40% - Accent4 2 2 2 3 5" xfId="8756"/>
    <cellStyle name="40% - Accent4 2 2 2 3 5 2" xfId="8757"/>
    <cellStyle name="40% - Accent4 2 2 2 3 6" xfId="8758"/>
    <cellStyle name="40% - Accent4 2 2 2 4" xfId="8759"/>
    <cellStyle name="40% - Accent4 2 2 2 4 2" xfId="8760"/>
    <cellStyle name="40% - Accent4 2 2 2 4 2 2" xfId="8761"/>
    <cellStyle name="40% - Accent4 2 2 2 4 2 2 2" xfId="8762"/>
    <cellStyle name="40% - Accent4 2 2 2 4 2 3" xfId="8763"/>
    <cellStyle name="40% - Accent4 2 2 2 4 3" xfId="8764"/>
    <cellStyle name="40% - Accent4 2 2 2 4 3 2" xfId="8765"/>
    <cellStyle name="40% - Accent4 2 2 2 4 4" xfId="8766"/>
    <cellStyle name="40% - Accent4 2 2 2 4 4 2" xfId="8767"/>
    <cellStyle name="40% - Accent4 2 2 2 4 5" xfId="8768"/>
    <cellStyle name="40% - Accent4 2 2 2 5" xfId="8769"/>
    <cellStyle name="40% - Accent4 2 2 2 5 2" xfId="8770"/>
    <cellStyle name="40% - Accent4 2 2 2 5 2 2" xfId="8771"/>
    <cellStyle name="40% - Accent4 2 2 2 5 3" xfId="8772"/>
    <cellStyle name="40% - Accent4 2 2 2 6" xfId="8773"/>
    <cellStyle name="40% - Accent4 2 2 2 6 2" xfId="8774"/>
    <cellStyle name="40% - Accent4 2 2 2 7" xfId="8775"/>
    <cellStyle name="40% - Accent4 2 2 2 7 2" xfId="8776"/>
    <cellStyle name="40% - Accent4 2 2 2 8" xfId="8777"/>
    <cellStyle name="40% - Accent4 2 2 3" xfId="8778"/>
    <cellStyle name="40% - Accent4 2 2 3 2" xfId="8779"/>
    <cellStyle name="40% - Accent4 2 2 3 2 2" xfId="8780"/>
    <cellStyle name="40% - Accent4 2 2 3 2 2 2" xfId="8781"/>
    <cellStyle name="40% - Accent4 2 2 3 2 2 2 2" xfId="8782"/>
    <cellStyle name="40% - Accent4 2 2 3 2 2 2 2 2" xfId="8783"/>
    <cellStyle name="40% - Accent4 2 2 3 2 2 2 3" xfId="8784"/>
    <cellStyle name="40% - Accent4 2 2 3 2 2 3" xfId="8785"/>
    <cellStyle name="40% - Accent4 2 2 3 2 2 3 2" xfId="8786"/>
    <cellStyle name="40% - Accent4 2 2 3 2 2 4" xfId="8787"/>
    <cellStyle name="40% - Accent4 2 2 3 2 2 4 2" xfId="8788"/>
    <cellStyle name="40% - Accent4 2 2 3 2 2 5" xfId="8789"/>
    <cellStyle name="40% - Accent4 2 2 3 2 3" xfId="8790"/>
    <cellStyle name="40% - Accent4 2 2 3 2 3 2" xfId="8791"/>
    <cellStyle name="40% - Accent4 2 2 3 2 3 2 2" xfId="8792"/>
    <cellStyle name="40% - Accent4 2 2 3 2 3 3" xfId="8793"/>
    <cellStyle name="40% - Accent4 2 2 3 2 4" xfId="8794"/>
    <cellStyle name="40% - Accent4 2 2 3 2 4 2" xfId="8795"/>
    <cellStyle name="40% - Accent4 2 2 3 2 5" xfId="8796"/>
    <cellStyle name="40% - Accent4 2 2 3 2 5 2" xfId="8797"/>
    <cellStyle name="40% - Accent4 2 2 3 2 6" xfId="8798"/>
    <cellStyle name="40% - Accent4 2 2 3 3" xfId="8799"/>
    <cellStyle name="40% - Accent4 2 2 3 3 2" xfId="8800"/>
    <cellStyle name="40% - Accent4 2 2 3 3 2 2" xfId="8801"/>
    <cellStyle name="40% - Accent4 2 2 3 3 2 2 2" xfId="8802"/>
    <cellStyle name="40% - Accent4 2 2 3 3 2 3" xfId="8803"/>
    <cellStyle name="40% - Accent4 2 2 3 3 3" xfId="8804"/>
    <cellStyle name="40% - Accent4 2 2 3 3 3 2" xfId="8805"/>
    <cellStyle name="40% - Accent4 2 2 3 3 4" xfId="8806"/>
    <cellStyle name="40% - Accent4 2 2 3 3 4 2" xfId="8807"/>
    <cellStyle name="40% - Accent4 2 2 3 3 5" xfId="8808"/>
    <cellStyle name="40% - Accent4 2 2 3 4" xfId="8809"/>
    <cellStyle name="40% - Accent4 2 2 3 4 2" xfId="8810"/>
    <cellStyle name="40% - Accent4 2 2 3 4 2 2" xfId="8811"/>
    <cellStyle name="40% - Accent4 2 2 3 4 3" xfId="8812"/>
    <cellStyle name="40% - Accent4 2 2 3 5" xfId="8813"/>
    <cellStyle name="40% - Accent4 2 2 3 5 2" xfId="8814"/>
    <cellStyle name="40% - Accent4 2 2 3 6" xfId="8815"/>
    <cellStyle name="40% - Accent4 2 2 3 6 2" xfId="8816"/>
    <cellStyle name="40% - Accent4 2 2 3 7" xfId="8817"/>
    <cellStyle name="40% - Accent4 2 2 4" xfId="8818"/>
    <cellStyle name="40% - Accent4 2 2 4 2" xfId="8819"/>
    <cellStyle name="40% - Accent4 2 2 4 2 2" xfId="8820"/>
    <cellStyle name="40% - Accent4 2 2 4 2 2 2" xfId="8821"/>
    <cellStyle name="40% - Accent4 2 2 4 2 2 2 2" xfId="8822"/>
    <cellStyle name="40% - Accent4 2 2 4 2 2 3" xfId="8823"/>
    <cellStyle name="40% - Accent4 2 2 4 2 3" xfId="8824"/>
    <cellStyle name="40% - Accent4 2 2 4 2 3 2" xfId="8825"/>
    <cellStyle name="40% - Accent4 2 2 4 2 4" xfId="8826"/>
    <cellStyle name="40% - Accent4 2 2 4 2 4 2" xfId="8827"/>
    <cellStyle name="40% - Accent4 2 2 4 2 5" xfId="8828"/>
    <cellStyle name="40% - Accent4 2 2 4 3" xfId="8829"/>
    <cellStyle name="40% - Accent4 2 2 4 3 2" xfId="8830"/>
    <cellStyle name="40% - Accent4 2 2 4 3 2 2" xfId="8831"/>
    <cellStyle name="40% - Accent4 2 2 4 3 3" xfId="8832"/>
    <cellStyle name="40% - Accent4 2 2 4 4" xfId="8833"/>
    <cellStyle name="40% - Accent4 2 2 4 4 2" xfId="8834"/>
    <cellStyle name="40% - Accent4 2 2 4 5" xfId="8835"/>
    <cellStyle name="40% - Accent4 2 2 4 5 2" xfId="8836"/>
    <cellStyle name="40% - Accent4 2 2 4 6" xfId="8837"/>
    <cellStyle name="40% - Accent4 2 2 5" xfId="8838"/>
    <cellStyle name="40% - Accent4 2 2 5 2" xfId="8839"/>
    <cellStyle name="40% - Accent4 2 2 5 2 2" xfId="8840"/>
    <cellStyle name="40% - Accent4 2 2 5 2 2 2" xfId="8841"/>
    <cellStyle name="40% - Accent4 2 2 5 2 3" xfId="8842"/>
    <cellStyle name="40% - Accent4 2 2 5 3" xfId="8843"/>
    <cellStyle name="40% - Accent4 2 2 5 3 2" xfId="8844"/>
    <cellStyle name="40% - Accent4 2 2 5 4" xfId="8845"/>
    <cellStyle name="40% - Accent4 2 2 5 4 2" xfId="8846"/>
    <cellStyle name="40% - Accent4 2 2 5 5" xfId="8847"/>
    <cellStyle name="40% - Accent4 2 2 6" xfId="8848"/>
    <cellStyle name="40% - Accent4 2 2 6 2" xfId="8849"/>
    <cellStyle name="40% - Accent4 2 2 6 2 2" xfId="8850"/>
    <cellStyle name="40% - Accent4 2 2 6 3" xfId="8851"/>
    <cellStyle name="40% - Accent4 2 2 7" xfId="8852"/>
    <cellStyle name="40% - Accent4 2 2 7 2" xfId="8853"/>
    <cellStyle name="40% - Accent4 2 2 8" xfId="8854"/>
    <cellStyle name="40% - Accent4 2 2 8 2" xfId="8855"/>
    <cellStyle name="40% - Accent4 2 2 9" xfId="8856"/>
    <cellStyle name="40% - Accent4 2 3" xfId="8857"/>
    <cellStyle name="40% - Accent4 2 3 2" xfId="8858"/>
    <cellStyle name="40% - Accent4 2 3 2 2" xfId="8859"/>
    <cellStyle name="40% - Accent4 2 3 2 2 2" xfId="8860"/>
    <cellStyle name="40% - Accent4 2 3 2 2 2 2" xfId="8861"/>
    <cellStyle name="40% - Accent4 2 3 2 2 2 2 2" xfId="8862"/>
    <cellStyle name="40% - Accent4 2 3 2 2 2 2 2 2" xfId="8863"/>
    <cellStyle name="40% - Accent4 2 3 2 2 2 2 3" xfId="8864"/>
    <cellStyle name="40% - Accent4 2 3 2 2 2 3" xfId="8865"/>
    <cellStyle name="40% - Accent4 2 3 2 2 2 3 2" xfId="8866"/>
    <cellStyle name="40% - Accent4 2 3 2 2 2 4" xfId="8867"/>
    <cellStyle name="40% - Accent4 2 3 2 2 2 4 2" xfId="8868"/>
    <cellStyle name="40% - Accent4 2 3 2 2 2 5" xfId="8869"/>
    <cellStyle name="40% - Accent4 2 3 2 2 3" xfId="8870"/>
    <cellStyle name="40% - Accent4 2 3 2 2 3 2" xfId="8871"/>
    <cellStyle name="40% - Accent4 2 3 2 2 3 2 2" xfId="8872"/>
    <cellStyle name="40% - Accent4 2 3 2 2 3 3" xfId="8873"/>
    <cellStyle name="40% - Accent4 2 3 2 2 4" xfId="8874"/>
    <cellStyle name="40% - Accent4 2 3 2 2 4 2" xfId="8875"/>
    <cellStyle name="40% - Accent4 2 3 2 2 5" xfId="8876"/>
    <cellStyle name="40% - Accent4 2 3 2 2 5 2" xfId="8877"/>
    <cellStyle name="40% - Accent4 2 3 2 2 6" xfId="8878"/>
    <cellStyle name="40% - Accent4 2 3 2 3" xfId="8879"/>
    <cellStyle name="40% - Accent4 2 3 2 3 2" xfId="8880"/>
    <cellStyle name="40% - Accent4 2 3 2 3 2 2" xfId="8881"/>
    <cellStyle name="40% - Accent4 2 3 2 3 2 2 2" xfId="8882"/>
    <cellStyle name="40% - Accent4 2 3 2 3 2 3" xfId="8883"/>
    <cellStyle name="40% - Accent4 2 3 2 3 3" xfId="8884"/>
    <cellStyle name="40% - Accent4 2 3 2 3 3 2" xfId="8885"/>
    <cellStyle name="40% - Accent4 2 3 2 3 4" xfId="8886"/>
    <cellStyle name="40% - Accent4 2 3 2 3 4 2" xfId="8887"/>
    <cellStyle name="40% - Accent4 2 3 2 3 5" xfId="8888"/>
    <cellStyle name="40% - Accent4 2 3 2 4" xfId="8889"/>
    <cellStyle name="40% - Accent4 2 3 2 4 2" xfId="8890"/>
    <cellStyle name="40% - Accent4 2 3 2 4 2 2" xfId="8891"/>
    <cellStyle name="40% - Accent4 2 3 2 4 3" xfId="8892"/>
    <cellStyle name="40% - Accent4 2 3 2 5" xfId="8893"/>
    <cellStyle name="40% - Accent4 2 3 2 5 2" xfId="8894"/>
    <cellStyle name="40% - Accent4 2 3 2 6" xfId="8895"/>
    <cellStyle name="40% - Accent4 2 3 2 6 2" xfId="8896"/>
    <cellStyle name="40% - Accent4 2 3 2 7" xfId="8897"/>
    <cellStyle name="40% - Accent4 2 3 3" xfId="8898"/>
    <cellStyle name="40% - Accent4 2 3 3 2" xfId="8899"/>
    <cellStyle name="40% - Accent4 2 3 3 2 2" xfId="8900"/>
    <cellStyle name="40% - Accent4 2 3 3 2 2 2" xfId="8901"/>
    <cellStyle name="40% - Accent4 2 3 3 2 2 2 2" xfId="8902"/>
    <cellStyle name="40% - Accent4 2 3 3 2 2 3" xfId="8903"/>
    <cellStyle name="40% - Accent4 2 3 3 2 3" xfId="8904"/>
    <cellStyle name="40% - Accent4 2 3 3 2 3 2" xfId="8905"/>
    <cellStyle name="40% - Accent4 2 3 3 2 4" xfId="8906"/>
    <cellStyle name="40% - Accent4 2 3 3 2 4 2" xfId="8907"/>
    <cellStyle name="40% - Accent4 2 3 3 2 5" xfId="8908"/>
    <cellStyle name="40% - Accent4 2 3 3 3" xfId="8909"/>
    <cellStyle name="40% - Accent4 2 3 3 3 2" xfId="8910"/>
    <cellStyle name="40% - Accent4 2 3 3 3 2 2" xfId="8911"/>
    <cellStyle name="40% - Accent4 2 3 3 3 3" xfId="8912"/>
    <cellStyle name="40% - Accent4 2 3 3 4" xfId="8913"/>
    <cellStyle name="40% - Accent4 2 3 3 4 2" xfId="8914"/>
    <cellStyle name="40% - Accent4 2 3 3 5" xfId="8915"/>
    <cellStyle name="40% - Accent4 2 3 3 5 2" xfId="8916"/>
    <cellStyle name="40% - Accent4 2 3 3 6" xfId="8917"/>
    <cellStyle name="40% - Accent4 2 3 4" xfId="8918"/>
    <cellStyle name="40% - Accent4 2 3 4 2" xfId="8919"/>
    <cellStyle name="40% - Accent4 2 3 4 2 2" xfId="8920"/>
    <cellStyle name="40% - Accent4 2 3 4 2 2 2" xfId="8921"/>
    <cellStyle name="40% - Accent4 2 3 4 2 3" xfId="8922"/>
    <cellStyle name="40% - Accent4 2 3 4 3" xfId="8923"/>
    <cellStyle name="40% - Accent4 2 3 4 3 2" xfId="8924"/>
    <cellStyle name="40% - Accent4 2 3 4 4" xfId="8925"/>
    <cellStyle name="40% - Accent4 2 3 4 4 2" xfId="8926"/>
    <cellStyle name="40% - Accent4 2 3 4 5" xfId="8927"/>
    <cellStyle name="40% - Accent4 2 3 5" xfId="8928"/>
    <cellStyle name="40% - Accent4 2 3 5 2" xfId="8929"/>
    <cellStyle name="40% - Accent4 2 3 5 2 2" xfId="8930"/>
    <cellStyle name="40% - Accent4 2 3 5 3" xfId="8931"/>
    <cellStyle name="40% - Accent4 2 3 6" xfId="8932"/>
    <cellStyle name="40% - Accent4 2 3 6 2" xfId="8933"/>
    <cellStyle name="40% - Accent4 2 3 7" xfId="8934"/>
    <cellStyle name="40% - Accent4 2 3 7 2" xfId="8935"/>
    <cellStyle name="40% - Accent4 2 3 8" xfId="8936"/>
    <cellStyle name="40% - Accent4 2 4" xfId="8937"/>
    <cellStyle name="40% - Accent4 2 4 2" xfId="8938"/>
    <cellStyle name="40% - Accent4 2 4 2 2" xfId="8939"/>
    <cellStyle name="40% - Accent4 2 4 2 2 2" xfId="8940"/>
    <cellStyle name="40% - Accent4 2 4 2 2 2 2" xfId="8941"/>
    <cellStyle name="40% - Accent4 2 4 2 2 2 2 2" xfId="8942"/>
    <cellStyle name="40% - Accent4 2 4 2 2 2 3" xfId="8943"/>
    <cellStyle name="40% - Accent4 2 4 2 2 3" xfId="8944"/>
    <cellStyle name="40% - Accent4 2 4 2 2 3 2" xfId="8945"/>
    <cellStyle name="40% - Accent4 2 4 2 2 4" xfId="8946"/>
    <cellStyle name="40% - Accent4 2 4 2 2 4 2" xfId="8947"/>
    <cellStyle name="40% - Accent4 2 4 2 2 5" xfId="8948"/>
    <cellStyle name="40% - Accent4 2 4 2 3" xfId="8949"/>
    <cellStyle name="40% - Accent4 2 4 2 3 2" xfId="8950"/>
    <cellStyle name="40% - Accent4 2 4 2 3 2 2" xfId="8951"/>
    <cellStyle name="40% - Accent4 2 4 2 3 3" xfId="8952"/>
    <cellStyle name="40% - Accent4 2 4 2 4" xfId="8953"/>
    <cellStyle name="40% - Accent4 2 4 2 4 2" xfId="8954"/>
    <cellStyle name="40% - Accent4 2 4 2 5" xfId="8955"/>
    <cellStyle name="40% - Accent4 2 4 2 5 2" xfId="8956"/>
    <cellStyle name="40% - Accent4 2 4 2 6" xfId="8957"/>
    <cellStyle name="40% - Accent4 2 4 3" xfId="8958"/>
    <cellStyle name="40% - Accent4 2 4 3 2" xfId="8959"/>
    <cellStyle name="40% - Accent4 2 4 3 2 2" xfId="8960"/>
    <cellStyle name="40% - Accent4 2 4 3 2 2 2" xfId="8961"/>
    <cellStyle name="40% - Accent4 2 4 3 2 3" xfId="8962"/>
    <cellStyle name="40% - Accent4 2 4 3 3" xfId="8963"/>
    <cellStyle name="40% - Accent4 2 4 3 3 2" xfId="8964"/>
    <cellStyle name="40% - Accent4 2 4 3 4" xfId="8965"/>
    <cellStyle name="40% - Accent4 2 4 3 4 2" xfId="8966"/>
    <cellStyle name="40% - Accent4 2 4 3 5" xfId="8967"/>
    <cellStyle name="40% - Accent4 2 4 4" xfId="8968"/>
    <cellStyle name="40% - Accent4 2 4 4 2" xfId="8969"/>
    <cellStyle name="40% - Accent4 2 4 4 2 2" xfId="8970"/>
    <cellStyle name="40% - Accent4 2 4 4 3" xfId="8971"/>
    <cellStyle name="40% - Accent4 2 4 5" xfId="8972"/>
    <cellStyle name="40% - Accent4 2 4 5 2" xfId="8973"/>
    <cellStyle name="40% - Accent4 2 4 6" xfId="8974"/>
    <cellStyle name="40% - Accent4 2 4 6 2" xfId="8975"/>
    <cellStyle name="40% - Accent4 2 4 7" xfId="8976"/>
    <cellStyle name="40% - Accent4 2 5" xfId="8977"/>
    <cellStyle name="40% - Accent4 2 5 2" xfId="8978"/>
    <cellStyle name="40% - Accent4 2 5 2 2" xfId="8979"/>
    <cellStyle name="40% - Accent4 2 5 2 2 2" xfId="8980"/>
    <cellStyle name="40% - Accent4 2 5 2 2 2 2" xfId="8981"/>
    <cellStyle name="40% - Accent4 2 5 2 2 3" xfId="8982"/>
    <cellStyle name="40% - Accent4 2 5 2 3" xfId="8983"/>
    <cellStyle name="40% - Accent4 2 5 2 3 2" xfId="8984"/>
    <cellStyle name="40% - Accent4 2 5 2 4" xfId="8985"/>
    <cellStyle name="40% - Accent4 2 5 2 4 2" xfId="8986"/>
    <cellStyle name="40% - Accent4 2 5 2 5" xfId="8987"/>
    <cellStyle name="40% - Accent4 2 5 3" xfId="8988"/>
    <cellStyle name="40% - Accent4 2 5 3 2" xfId="8989"/>
    <cellStyle name="40% - Accent4 2 5 3 2 2" xfId="8990"/>
    <cellStyle name="40% - Accent4 2 5 3 3" xfId="8991"/>
    <cellStyle name="40% - Accent4 2 5 4" xfId="8992"/>
    <cellStyle name="40% - Accent4 2 5 4 2" xfId="8993"/>
    <cellStyle name="40% - Accent4 2 5 5" xfId="8994"/>
    <cellStyle name="40% - Accent4 2 5 5 2" xfId="8995"/>
    <cellStyle name="40% - Accent4 2 5 6" xfId="8996"/>
    <cellStyle name="40% - Accent4 2 6" xfId="8997"/>
    <cellStyle name="40% - Accent4 2 6 2" xfId="8998"/>
    <cellStyle name="40% - Accent4 2 6 2 2" xfId="8999"/>
    <cellStyle name="40% - Accent4 2 6 2 2 2" xfId="9000"/>
    <cellStyle name="40% - Accent4 2 6 2 3" xfId="9001"/>
    <cellStyle name="40% - Accent4 2 6 3" xfId="9002"/>
    <cellStyle name="40% - Accent4 2 6 3 2" xfId="9003"/>
    <cellStyle name="40% - Accent4 2 6 4" xfId="9004"/>
    <cellStyle name="40% - Accent4 2 6 4 2" xfId="9005"/>
    <cellStyle name="40% - Accent4 2 6 5" xfId="9006"/>
    <cellStyle name="40% - Accent4 2 7" xfId="9007"/>
    <cellStyle name="40% - Accent4 2 7 2" xfId="9008"/>
    <cellStyle name="40% - Accent4 2 7 2 2" xfId="9009"/>
    <cellStyle name="40% - Accent4 2 7 3" xfId="9010"/>
    <cellStyle name="40% - Accent4 2 8" xfId="9011"/>
    <cellStyle name="40% - Accent4 2 8 2" xfId="9012"/>
    <cellStyle name="40% - Accent4 2 9" xfId="9013"/>
    <cellStyle name="40% - Accent4 2 9 2" xfId="9014"/>
    <cellStyle name="40% - Accent4 3" xfId="9015"/>
    <cellStyle name="40% - Accent4 3 10" xfId="9016"/>
    <cellStyle name="40% - Accent4 3 2" xfId="9017"/>
    <cellStyle name="40% - Accent4 3 2 2" xfId="9018"/>
    <cellStyle name="40% - Accent4 3 2 2 2" xfId="9019"/>
    <cellStyle name="40% - Accent4 3 2 2 2 2" xfId="9020"/>
    <cellStyle name="40% - Accent4 3 2 2 2 2 2" xfId="9021"/>
    <cellStyle name="40% - Accent4 3 2 2 2 2 2 2" xfId="9022"/>
    <cellStyle name="40% - Accent4 3 2 2 2 2 2 2 2" xfId="9023"/>
    <cellStyle name="40% - Accent4 3 2 2 2 2 2 2 2 2" xfId="9024"/>
    <cellStyle name="40% - Accent4 3 2 2 2 2 2 2 3" xfId="9025"/>
    <cellStyle name="40% - Accent4 3 2 2 2 2 2 3" xfId="9026"/>
    <cellStyle name="40% - Accent4 3 2 2 2 2 2 3 2" xfId="9027"/>
    <cellStyle name="40% - Accent4 3 2 2 2 2 2 4" xfId="9028"/>
    <cellStyle name="40% - Accent4 3 2 2 2 2 2 4 2" xfId="9029"/>
    <cellStyle name="40% - Accent4 3 2 2 2 2 2 5" xfId="9030"/>
    <cellStyle name="40% - Accent4 3 2 2 2 2 3" xfId="9031"/>
    <cellStyle name="40% - Accent4 3 2 2 2 2 3 2" xfId="9032"/>
    <cellStyle name="40% - Accent4 3 2 2 2 2 3 2 2" xfId="9033"/>
    <cellStyle name="40% - Accent4 3 2 2 2 2 3 3" xfId="9034"/>
    <cellStyle name="40% - Accent4 3 2 2 2 2 4" xfId="9035"/>
    <cellStyle name="40% - Accent4 3 2 2 2 2 4 2" xfId="9036"/>
    <cellStyle name="40% - Accent4 3 2 2 2 2 5" xfId="9037"/>
    <cellStyle name="40% - Accent4 3 2 2 2 2 5 2" xfId="9038"/>
    <cellStyle name="40% - Accent4 3 2 2 2 2 6" xfId="9039"/>
    <cellStyle name="40% - Accent4 3 2 2 2 3" xfId="9040"/>
    <cellStyle name="40% - Accent4 3 2 2 2 3 2" xfId="9041"/>
    <cellStyle name="40% - Accent4 3 2 2 2 3 2 2" xfId="9042"/>
    <cellStyle name="40% - Accent4 3 2 2 2 3 2 2 2" xfId="9043"/>
    <cellStyle name="40% - Accent4 3 2 2 2 3 2 3" xfId="9044"/>
    <cellStyle name="40% - Accent4 3 2 2 2 3 3" xfId="9045"/>
    <cellStyle name="40% - Accent4 3 2 2 2 3 3 2" xfId="9046"/>
    <cellStyle name="40% - Accent4 3 2 2 2 3 4" xfId="9047"/>
    <cellStyle name="40% - Accent4 3 2 2 2 3 4 2" xfId="9048"/>
    <cellStyle name="40% - Accent4 3 2 2 2 3 5" xfId="9049"/>
    <cellStyle name="40% - Accent4 3 2 2 2 4" xfId="9050"/>
    <cellStyle name="40% - Accent4 3 2 2 2 4 2" xfId="9051"/>
    <cellStyle name="40% - Accent4 3 2 2 2 4 2 2" xfId="9052"/>
    <cellStyle name="40% - Accent4 3 2 2 2 4 3" xfId="9053"/>
    <cellStyle name="40% - Accent4 3 2 2 2 5" xfId="9054"/>
    <cellStyle name="40% - Accent4 3 2 2 2 5 2" xfId="9055"/>
    <cellStyle name="40% - Accent4 3 2 2 2 6" xfId="9056"/>
    <cellStyle name="40% - Accent4 3 2 2 2 6 2" xfId="9057"/>
    <cellStyle name="40% - Accent4 3 2 2 2 7" xfId="9058"/>
    <cellStyle name="40% - Accent4 3 2 2 3" xfId="9059"/>
    <cellStyle name="40% - Accent4 3 2 2 3 2" xfId="9060"/>
    <cellStyle name="40% - Accent4 3 2 2 3 2 2" xfId="9061"/>
    <cellStyle name="40% - Accent4 3 2 2 3 2 2 2" xfId="9062"/>
    <cellStyle name="40% - Accent4 3 2 2 3 2 2 2 2" xfId="9063"/>
    <cellStyle name="40% - Accent4 3 2 2 3 2 2 3" xfId="9064"/>
    <cellStyle name="40% - Accent4 3 2 2 3 2 3" xfId="9065"/>
    <cellStyle name="40% - Accent4 3 2 2 3 2 3 2" xfId="9066"/>
    <cellStyle name="40% - Accent4 3 2 2 3 2 4" xfId="9067"/>
    <cellStyle name="40% - Accent4 3 2 2 3 2 4 2" xfId="9068"/>
    <cellStyle name="40% - Accent4 3 2 2 3 2 5" xfId="9069"/>
    <cellStyle name="40% - Accent4 3 2 2 3 3" xfId="9070"/>
    <cellStyle name="40% - Accent4 3 2 2 3 3 2" xfId="9071"/>
    <cellStyle name="40% - Accent4 3 2 2 3 3 2 2" xfId="9072"/>
    <cellStyle name="40% - Accent4 3 2 2 3 3 3" xfId="9073"/>
    <cellStyle name="40% - Accent4 3 2 2 3 4" xfId="9074"/>
    <cellStyle name="40% - Accent4 3 2 2 3 4 2" xfId="9075"/>
    <cellStyle name="40% - Accent4 3 2 2 3 5" xfId="9076"/>
    <cellStyle name="40% - Accent4 3 2 2 3 5 2" xfId="9077"/>
    <cellStyle name="40% - Accent4 3 2 2 3 6" xfId="9078"/>
    <cellStyle name="40% - Accent4 3 2 2 4" xfId="9079"/>
    <cellStyle name="40% - Accent4 3 2 2 4 2" xfId="9080"/>
    <cellStyle name="40% - Accent4 3 2 2 4 2 2" xfId="9081"/>
    <cellStyle name="40% - Accent4 3 2 2 4 2 2 2" xfId="9082"/>
    <cellStyle name="40% - Accent4 3 2 2 4 2 3" xfId="9083"/>
    <cellStyle name="40% - Accent4 3 2 2 4 3" xfId="9084"/>
    <cellStyle name="40% - Accent4 3 2 2 4 3 2" xfId="9085"/>
    <cellStyle name="40% - Accent4 3 2 2 4 4" xfId="9086"/>
    <cellStyle name="40% - Accent4 3 2 2 4 4 2" xfId="9087"/>
    <cellStyle name="40% - Accent4 3 2 2 4 5" xfId="9088"/>
    <cellStyle name="40% - Accent4 3 2 2 5" xfId="9089"/>
    <cellStyle name="40% - Accent4 3 2 2 5 2" xfId="9090"/>
    <cellStyle name="40% - Accent4 3 2 2 5 2 2" xfId="9091"/>
    <cellStyle name="40% - Accent4 3 2 2 5 3" xfId="9092"/>
    <cellStyle name="40% - Accent4 3 2 2 6" xfId="9093"/>
    <cellStyle name="40% - Accent4 3 2 2 6 2" xfId="9094"/>
    <cellStyle name="40% - Accent4 3 2 2 7" xfId="9095"/>
    <cellStyle name="40% - Accent4 3 2 2 7 2" xfId="9096"/>
    <cellStyle name="40% - Accent4 3 2 2 8" xfId="9097"/>
    <cellStyle name="40% - Accent4 3 2 3" xfId="9098"/>
    <cellStyle name="40% - Accent4 3 2 3 2" xfId="9099"/>
    <cellStyle name="40% - Accent4 3 2 3 2 2" xfId="9100"/>
    <cellStyle name="40% - Accent4 3 2 3 2 2 2" xfId="9101"/>
    <cellStyle name="40% - Accent4 3 2 3 2 2 2 2" xfId="9102"/>
    <cellStyle name="40% - Accent4 3 2 3 2 2 2 2 2" xfId="9103"/>
    <cellStyle name="40% - Accent4 3 2 3 2 2 2 3" xfId="9104"/>
    <cellStyle name="40% - Accent4 3 2 3 2 2 3" xfId="9105"/>
    <cellStyle name="40% - Accent4 3 2 3 2 2 3 2" xfId="9106"/>
    <cellStyle name="40% - Accent4 3 2 3 2 2 4" xfId="9107"/>
    <cellStyle name="40% - Accent4 3 2 3 2 2 4 2" xfId="9108"/>
    <cellStyle name="40% - Accent4 3 2 3 2 2 5" xfId="9109"/>
    <cellStyle name="40% - Accent4 3 2 3 2 3" xfId="9110"/>
    <cellStyle name="40% - Accent4 3 2 3 2 3 2" xfId="9111"/>
    <cellStyle name="40% - Accent4 3 2 3 2 3 2 2" xfId="9112"/>
    <cellStyle name="40% - Accent4 3 2 3 2 3 3" xfId="9113"/>
    <cellStyle name="40% - Accent4 3 2 3 2 4" xfId="9114"/>
    <cellStyle name="40% - Accent4 3 2 3 2 4 2" xfId="9115"/>
    <cellStyle name="40% - Accent4 3 2 3 2 5" xfId="9116"/>
    <cellStyle name="40% - Accent4 3 2 3 2 5 2" xfId="9117"/>
    <cellStyle name="40% - Accent4 3 2 3 2 6" xfId="9118"/>
    <cellStyle name="40% - Accent4 3 2 3 3" xfId="9119"/>
    <cellStyle name="40% - Accent4 3 2 3 3 2" xfId="9120"/>
    <cellStyle name="40% - Accent4 3 2 3 3 2 2" xfId="9121"/>
    <cellStyle name="40% - Accent4 3 2 3 3 2 2 2" xfId="9122"/>
    <cellStyle name="40% - Accent4 3 2 3 3 2 3" xfId="9123"/>
    <cellStyle name="40% - Accent4 3 2 3 3 3" xfId="9124"/>
    <cellStyle name="40% - Accent4 3 2 3 3 3 2" xfId="9125"/>
    <cellStyle name="40% - Accent4 3 2 3 3 4" xfId="9126"/>
    <cellStyle name="40% - Accent4 3 2 3 3 4 2" xfId="9127"/>
    <cellStyle name="40% - Accent4 3 2 3 3 5" xfId="9128"/>
    <cellStyle name="40% - Accent4 3 2 3 4" xfId="9129"/>
    <cellStyle name="40% - Accent4 3 2 3 4 2" xfId="9130"/>
    <cellStyle name="40% - Accent4 3 2 3 4 2 2" xfId="9131"/>
    <cellStyle name="40% - Accent4 3 2 3 4 3" xfId="9132"/>
    <cellStyle name="40% - Accent4 3 2 3 5" xfId="9133"/>
    <cellStyle name="40% - Accent4 3 2 3 5 2" xfId="9134"/>
    <cellStyle name="40% - Accent4 3 2 3 6" xfId="9135"/>
    <cellStyle name="40% - Accent4 3 2 3 6 2" xfId="9136"/>
    <cellStyle name="40% - Accent4 3 2 3 7" xfId="9137"/>
    <cellStyle name="40% - Accent4 3 2 4" xfId="9138"/>
    <cellStyle name="40% - Accent4 3 2 4 2" xfId="9139"/>
    <cellStyle name="40% - Accent4 3 2 4 2 2" xfId="9140"/>
    <cellStyle name="40% - Accent4 3 2 4 2 2 2" xfId="9141"/>
    <cellStyle name="40% - Accent4 3 2 4 2 2 2 2" xfId="9142"/>
    <cellStyle name="40% - Accent4 3 2 4 2 2 3" xfId="9143"/>
    <cellStyle name="40% - Accent4 3 2 4 2 3" xfId="9144"/>
    <cellStyle name="40% - Accent4 3 2 4 2 3 2" xfId="9145"/>
    <cellStyle name="40% - Accent4 3 2 4 2 4" xfId="9146"/>
    <cellStyle name="40% - Accent4 3 2 4 2 4 2" xfId="9147"/>
    <cellStyle name="40% - Accent4 3 2 4 2 5" xfId="9148"/>
    <cellStyle name="40% - Accent4 3 2 4 3" xfId="9149"/>
    <cellStyle name="40% - Accent4 3 2 4 3 2" xfId="9150"/>
    <cellStyle name="40% - Accent4 3 2 4 3 2 2" xfId="9151"/>
    <cellStyle name="40% - Accent4 3 2 4 3 3" xfId="9152"/>
    <cellStyle name="40% - Accent4 3 2 4 4" xfId="9153"/>
    <cellStyle name="40% - Accent4 3 2 4 4 2" xfId="9154"/>
    <cellStyle name="40% - Accent4 3 2 4 5" xfId="9155"/>
    <cellStyle name="40% - Accent4 3 2 4 5 2" xfId="9156"/>
    <cellStyle name="40% - Accent4 3 2 4 6" xfId="9157"/>
    <cellStyle name="40% - Accent4 3 2 5" xfId="9158"/>
    <cellStyle name="40% - Accent4 3 2 5 2" xfId="9159"/>
    <cellStyle name="40% - Accent4 3 2 5 2 2" xfId="9160"/>
    <cellStyle name="40% - Accent4 3 2 5 2 2 2" xfId="9161"/>
    <cellStyle name="40% - Accent4 3 2 5 2 3" xfId="9162"/>
    <cellStyle name="40% - Accent4 3 2 5 3" xfId="9163"/>
    <cellStyle name="40% - Accent4 3 2 5 3 2" xfId="9164"/>
    <cellStyle name="40% - Accent4 3 2 5 4" xfId="9165"/>
    <cellStyle name="40% - Accent4 3 2 5 4 2" xfId="9166"/>
    <cellStyle name="40% - Accent4 3 2 5 5" xfId="9167"/>
    <cellStyle name="40% - Accent4 3 2 6" xfId="9168"/>
    <cellStyle name="40% - Accent4 3 2 6 2" xfId="9169"/>
    <cellStyle name="40% - Accent4 3 2 6 2 2" xfId="9170"/>
    <cellStyle name="40% - Accent4 3 2 6 3" xfId="9171"/>
    <cellStyle name="40% - Accent4 3 2 7" xfId="9172"/>
    <cellStyle name="40% - Accent4 3 2 7 2" xfId="9173"/>
    <cellStyle name="40% - Accent4 3 2 8" xfId="9174"/>
    <cellStyle name="40% - Accent4 3 2 8 2" xfId="9175"/>
    <cellStyle name="40% - Accent4 3 2 9" xfId="9176"/>
    <cellStyle name="40% - Accent4 3 3" xfId="9177"/>
    <cellStyle name="40% - Accent4 3 3 2" xfId="9178"/>
    <cellStyle name="40% - Accent4 3 3 2 2" xfId="9179"/>
    <cellStyle name="40% - Accent4 3 3 2 2 2" xfId="9180"/>
    <cellStyle name="40% - Accent4 3 3 2 2 2 2" xfId="9181"/>
    <cellStyle name="40% - Accent4 3 3 2 2 2 2 2" xfId="9182"/>
    <cellStyle name="40% - Accent4 3 3 2 2 2 2 2 2" xfId="9183"/>
    <cellStyle name="40% - Accent4 3 3 2 2 2 2 3" xfId="9184"/>
    <cellStyle name="40% - Accent4 3 3 2 2 2 3" xfId="9185"/>
    <cellStyle name="40% - Accent4 3 3 2 2 2 3 2" xfId="9186"/>
    <cellStyle name="40% - Accent4 3 3 2 2 2 4" xfId="9187"/>
    <cellStyle name="40% - Accent4 3 3 2 2 2 4 2" xfId="9188"/>
    <cellStyle name="40% - Accent4 3 3 2 2 2 5" xfId="9189"/>
    <cellStyle name="40% - Accent4 3 3 2 2 3" xfId="9190"/>
    <cellStyle name="40% - Accent4 3 3 2 2 3 2" xfId="9191"/>
    <cellStyle name="40% - Accent4 3 3 2 2 3 2 2" xfId="9192"/>
    <cellStyle name="40% - Accent4 3 3 2 2 3 3" xfId="9193"/>
    <cellStyle name="40% - Accent4 3 3 2 2 4" xfId="9194"/>
    <cellStyle name="40% - Accent4 3 3 2 2 4 2" xfId="9195"/>
    <cellStyle name="40% - Accent4 3 3 2 2 5" xfId="9196"/>
    <cellStyle name="40% - Accent4 3 3 2 2 5 2" xfId="9197"/>
    <cellStyle name="40% - Accent4 3 3 2 2 6" xfId="9198"/>
    <cellStyle name="40% - Accent4 3 3 2 3" xfId="9199"/>
    <cellStyle name="40% - Accent4 3 3 2 3 2" xfId="9200"/>
    <cellStyle name="40% - Accent4 3 3 2 3 2 2" xfId="9201"/>
    <cellStyle name="40% - Accent4 3 3 2 3 2 2 2" xfId="9202"/>
    <cellStyle name="40% - Accent4 3 3 2 3 2 3" xfId="9203"/>
    <cellStyle name="40% - Accent4 3 3 2 3 3" xfId="9204"/>
    <cellStyle name="40% - Accent4 3 3 2 3 3 2" xfId="9205"/>
    <cellStyle name="40% - Accent4 3 3 2 3 4" xfId="9206"/>
    <cellStyle name="40% - Accent4 3 3 2 3 4 2" xfId="9207"/>
    <cellStyle name="40% - Accent4 3 3 2 3 5" xfId="9208"/>
    <cellStyle name="40% - Accent4 3 3 2 4" xfId="9209"/>
    <cellStyle name="40% - Accent4 3 3 2 4 2" xfId="9210"/>
    <cellStyle name="40% - Accent4 3 3 2 4 2 2" xfId="9211"/>
    <cellStyle name="40% - Accent4 3 3 2 4 3" xfId="9212"/>
    <cellStyle name="40% - Accent4 3 3 2 5" xfId="9213"/>
    <cellStyle name="40% - Accent4 3 3 2 5 2" xfId="9214"/>
    <cellStyle name="40% - Accent4 3 3 2 6" xfId="9215"/>
    <cellStyle name="40% - Accent4 3 3 2 6 2" xfId="9216"/>
    <cellStyle name="40% - Accent4 3 3 2 7" xfId="9217"/>
    <cellStyle name="40% - Accent4 3 3 3" xfId="9218"/>
    <cellStyle name="40% - Accent4 3 3 3 2" xfId="9219"/>
    <cellStyle name="40% - Accent4 3 3 3 2 2" xfId="9220"/>
    <cellStyle name="40% - Accent4 3 3 3 2 2 2" xfId="9221"/>
    <cellStyle name="40% - Accent4 3 3 3 2 2 2 2" xfId="9222"/>
    <cellStyle name="40% - Accent4 3 3 3 2 2 3" xfId="9223"/>
    <cellStyle name="40% - Accent4 3 3 3 2 3" xfId="9224"/>
    <cellStyle name="40% - Accent4 3 3 3 2 3 2" xfId="9225"/>
    <cellStyle name="40% - Accent4 3 3 3 2 4" xfId="9226"/>
    <cellStyle name="40% - Accent4 3 3 3 2 4 2" xfId="9227"/>
    <cellStyle name="40% - Accent4 3 3 3 2 5" xfId="9228"/>
    <cellStyle name="40% - Accent4 3 3 3 3" xfId="9229"/>
    <cellStyle name="40% - Accent4 3 3 3 3 2" xfId="9230"/>
    <cellStyle name="40% - Accent4 3 3 3 3 2 2" xfId="9231"/>
    <cellStyle name="40% - Accent4 3 3 3 3 3" xfId="9232"/>
    <cellStyle name="40% - Accent4 3 3 3 4" xfId="9233"/>
    <cellStyle name="40% - Accent4 3 3 3 4 2" xfId="9234"/>
    <cellStyle name="40% - Accent4 3 3 3 5" xfId="9235"/>
    <cellStyle name="40% - Accent4 3 3 3 5 2" xfId="9236"/>
    <cellStyle name="40% - Accent4 3 3 3 6" xfId="9237"/>
    <cellStyle name="40% - Accent4 3 3 4" xfId="9238"/>
    <cellStyle name="40% - Accent4 3 3 4 2" xfId="9239"/>
    <cellStyle name="40% - Accent4 3 3 4 2 2" xfId="9240"/>
    <cellStyle name="40% - Accent4 3 3 4 2 2 2" xfId="9241"/>
    <cellStyle name="40% - Accent4 3 3 4 2 3" xfId="9242"/>
    <cellStyle name="40% - Accent4 3 3 4 3" xfId="9243"/>
    <cellStyle name="40% - Accent4 3 3 4 3 2" xfId="9244"/>
    <cellStyle name="40% - Accent4 3 3 4 4" xfId="9245"/>
    <cellStyle name="40% - Accent4 3 3 4 4 2" xfId="9246"/>
    <cellStyle name="40% - Accent4 3 3 4 5" xfId="9247"/>
    <cellStyle name="40% - Accent4 3 3 5" xfId="9248"/>
    <cellStyle name="40% - Accent4 3 3 5 2" xfId="9249"/>
    <cellStyle name="40% - Accent4 3 3 5 2 2" xfId="9250"/>
    <cellStyle name="40% - Accent4 3 3 5 3" xfId="9251"/>
    <cellStyle name="40% - Accent4 3 3 6" xfId="9252"/>
    <cellStyle name="40% - Accent4 3 3 6 2" xfId="9253"/>
    <cellStyle name="40% - Accent4 3 3 7" xfId="9254"/>
    <cellStyle name="40% - Accent4 3 3 7 2" xfId="9255"/>
    <cellStyle name="40% - Accent4 3 3 8" xfId="9256"/>
    <cellStyle name="40% - Accent4 3 4" xfId="9257"/>
    <cellStyle name="40% - Accent4 3 4 2" xfId="9258"/>
    <cellStyle name="40% - Accent4 3 4 2 2" xfId="9259"/>
    <cellStyle name="40% - Accent4 3 4 2 2 2" xfId="9260"/>
    <cellStyle name="40% - Accent4 3 4 2 2 2 2" xfId="9261"/>
    <cellStyle name="40% - Accent4 3 4 2 2 2 2 2" xfId="9262"/>
    <cellStyle name="40% - Accent4 3 4 2 2 2 3" xfId="9263"/>
    <cellStyle name="40% - Accent4 3 4 2 2 3" xfId="9264"/>
    <cellStyle name="40% - Accent4 3 4 2 2 3 2" xfId="9265"/>
    <cellStyle name="40% - Accent4 3 4 2 2 4" xfId="9266"/>
    <cellStyle name="40% - Accent4 3 4 2 2 4 2" xfId="9267"/>
    <cellStyle name="40% - Accent4 3 4 2 2 5" xfId="9268"/>
    <cellStyle name="40% - Accent4 3 4 2 3" xfId="9269"/>
    <cellStyle name="40% - Accent4 3 4 2 3 2" xfId="9270"/>
    <cellStyle name="40% - Accent4 3 4 2 3 2 2" xfId="9271"/>
    <cellStyle name="40% - Accent4 3 4 2 3 3" xfId="9272"/>
    <cellStyle name="40% - Accent4 3 4 2 4" xfId="9273"/>
    <cellStyle name="40% - Accent4 3 4 2 4 2" xfId="9274"/>
    <cellStyle name="40% - Accent4 3 4 2 5" xfId="9275"/>
    <cellStyle name="40% - Accent4 3 4 2 5 2" xfId="9276"/>
    <cellStyle name="40% - Accent4 3 4 2 6" xfId="9277"/>
    <cellStyle name="40% - Accent4 3 4 3" xfId="9278"/>
    <cellStyle name="40% - Accent4 3 4 3 2" xfId="9279"/>
    <cellStyle name="40% - Accent4 3 4 3 2 2" xfId="9280"/>
    <cellStyle name="40% - Accent4 3 4 3 2 2 2" xfId="9281"/>
    <cellStyle name="40% - Accent4 3 4 3 2 3" xfId="9282"/>
    <cellStyle name="40% - Accent4 3 4 3 3" xfId="9283"/>
    <cellStyle name="40% - Accent4 3 4 3 3 2" xfId="9284"/>
    <cellStyle name="40% - Accent4 3 4 3 4" xfId="9285"/>
    <cellStyle name="40% - Accent4 3 4 3 4 2" xfId="9286"/>
    <cellStyle name="40% - Accent4 3 4 3 5" xfId="9287"/>
    <cellStyle name="40% - Accent4 3 4 4" xfId="9288"/>
    <cellStyle name="40% - Accent4 3 4 4 2" xfId="9289"/>
    <cellStyle name="40% - Accent4 3 4 4 2 2" xfId="9290"/>
    <cellStyle name="40% - Accent4 3 4 4 3" xfId="9291"/>
    <cellStyle name="40% - Accent4 3 4 5" xfId="9292"/>
    <cellStyle name="40% - Accent4 3 4 5 2" xfId="9293"/>
    <cellStyle name="40% - Accent4 3 4 6" xfId="9294"/>
    <cellStyle name="40% - Accent4 3 4 6 2" xfId="9295"/>
    <cellStyle name="40% - Accent4 3 4 7" xfId="9296"/>
    <cellStyle name="40% - Accent4 3 5" xfId="9297"/>
    <cellStyle name="40% - Accent4 3 5 2" xfId="9298"/>
    <cellStyle name="40% - Accent4 3 5 2 2" xfId="9299"/>
    <cellStyle name="40% - Accent4 3 5 2 2 2" xfId="9300"/>
    <cellStyle name="40% - Accent4 3 5 2 2 2 2" xfId="9301"/>
    <cellStyle name="40% - Accent4 3 5 2 2 3" xfId="9302"/>
    <cellStyle name="40% - Accent4 3 5 2 3" xfId="9303"/>
    <cellStyle name="40% - Accent4 3 5 2 3 2" xfId="9304"/>
    <cellStyle name="40% - Accent4 3 5 2 4" xfId="9305"/>
    <cellStyle name="40% - Accent4 3 5 2 4 2" xfId="9306"/>
    <cellStyle name="40% - Accent4 3 5 2 5" xfId="9307"/>
    <cellStyle name="40% - Accent4 3 5 3" xfId="9308"/>
    <cellStyle name="40% - Accent4 3 5 3 2" xfId="9309"/>
    <cellStyle name="40% - Accent4 3 5 3 2 2" xfId="9310"/>
    <cellStyle name="40% - Accent4 3 5 3 3" xfId="9311"/>
    <cellStyle name="40% - Accent4 3 5 4" xfId="9312"/>
    <cellStyle name="40% - Accent4 3 5 4 2" xfId="9313"/>
    <cellStyle name="40% - Accent4 3 5 5" xfId="9314"/>
    <cellStyle name="40% - Accent4 3 5 5 2" xfId="9315"/>
    <cellStyle name="40% - Accent4 3 5 6" xfId="9316"/>
    <cellStyle name="40% - Accent4 3 6" xfId="9317"/>
    <cellStyle name="40% - Accent4 3 6 2" xfId="9318"/>
    <cellStyle name="40% - Accent4 3 6 2 2" xfId="9319"/>
    <cellStyle name="40% - Accent4 3 6 2 2 2" xfId="9320"/>
    <cellStyle name="40% - Accent4 3 6 2 3" xfId="9321"/>
    <cellStyle name="40% - Accent4 3 6 3" xfId="9322"/>
    <cellStyle name="40% - Accent4 3 6 3 2" xfId="9323"/>
    <cellStyle name="40% - Accent4 3 6 4" xfId="9324"/>
    <cellStyle name="40% - Accent4 3 6 4 2" xfId="9325"/>
    <cellStyle name="40% - Accent4 3 6 5" xfId="9326"/>
    <cellStyle name="40% - Accent4 3 7" xfId="9327"/>
    <cellStyle name="40% - Accent4 3 7 2" xfId="9328"/>
    <cellStyle name="40% - Accent4 3 7 2 2" xfId="9329"/>
    <cellStyle name="40% - Accent4 3 7 3" xfId="9330"/>
    <cellStyle name="40% - Accent4 3 8" xfId="9331"/>
    <cellStyle name="40% - Accent4 3 8 2" xfId="9332"/>
    <cellStyle name="40% - Accent4 3 9" xfId="9333"/>
    <cellStyle name="40% - Accent4 3 9 2" xfId="9334"/>
    <cellStyle name="40% - Accent4 4" xfId="9335"/>
    <cellStyle name="40% - Accent4 4 10" xfId="9336"/>
    <cellStyle name="40% - Accent4 4 2" xfId="9337"/>
    <cellStyle name="40% - Accent4 4 2 2" xfId="9338"/>
    <cellStyle name="40% - Accent4 4 2 2 2" xfId="9339"/>
    <cellStyle name="40% - Accent4 4 2 2 2 2" xfId="9340"/>
    <cellStyle name="40% - Accent4 4 2 2 2 2 2" xfId="9341"/>
    <cellStyle name="40% - Accent4 4 2 2 2 2 2 2" xfId="9342"/>
    <cellStyle name="40% - Accent4 4 2 2 2 2 2 2 2" xfId="9343"/>
    <cellStyle name="40% - Accent4 4 2 2 2 2 2 3" xfId="9344"/>
    <cellStyle name="40% - Accent4 4 2 2 2 2 3" xfId="9345"/>
    <cellStyle name="40% - Accent4 4 2 2 2 2 3 2" xfId="9346"/>
    <cellStyle name="40% - Accent4 4 2 2 2 2 4" xfId="9347"/>
    <cellStyle name="40% - Accent4 4 2 2 2 2 4 2" xfId="9348"/>
    <cellStyle name="40% - Accent4 4 2 2 2 2 5" xfId="9349"/>
    <cellStyle name="40% - Accent4 4 2 2 2 3" xfId="9350"/>
    <cellStyle name="40% - Accent4 4 2 2 2 3 2" xfId="9351"/>
    <cellStyle name="40% - Accent4 4 2 2 2 3 2 2" xfId="9352"/>
    <cellStyle name="40% - Accent4 4 2 2 2 3 3" xfId="9353"/>
    <cellStyle name="40% - Accent4 4 2 2 2 4" xfId="9354"/>
    <cellStyle name="40% - Accent4 4 2 2 2 4 2" xfId="9355"/>
    <cellStyle name="40% - Accent4 4 2 2 2 5" xfId="9356"/>
    <cellStyle name="40% - Accent4 4 2 2 2 5 2" xfId="9357"/>
    <cellStyle name="40% - Accent4 4 2 2 2 6" xfId="9358"/>
    <cellStyle name="40% - Accent4 4 2 2 3" xfId="9359"/>
    <cellStyle name="40% - Accent4 4 2 2 3 2" xfId="9360"/>
    <cellStyle name="40% - Accent4 4 2 2 3 2 2" xfId="9361"/>
    <cellStyle name="40% - Accent4 4 2 2 3 2 2 2" xfId="9362"/>
    <cellStyle name="40% - Accent4 4 2 2 3 2 3" xfId="9363"/>
    <cellStyle name="40% - Accent4 4 2 2 3 3" xfId="9364"/>
    <cellStyle name="40% - Accent4 4 2 2 3 3 2" xfId="9365"/>
    <cellStyle name="40% - Accent4 4 2 2 3 4" xfId="9366"/>
    <cellStyle name="40% - Accent4 4 2 2 3 4 2" xfId="9367"/>
    <cellStyle name="40% - Accent4 4 2 2 3 5" xfId="9368"/>
    <cellStyle name="40% - Accent4 4 2 2 4" xfId="9369"/>
    <cellStyle name="40% - Accent4 4 2 2 4 2" xfId="9370"/>
    <cellStyle name="40% - Accent4 4 2 2 4 2 2" xfId="9371"/>
    <cellStyle name="40% - Accent4 4 2 2 4 3" xfId="9372"/>
    <cellStyle name="40% - Accent4 4 2 2 5" xfId="9373"/>
    <cellStyle name="40% - Accent4 4 2 2 5 2" xfId="9374"/>
    <cellStyle name="40% - Accent4 4 2 2 6" xfId="9375"/>
    <cellStyle name="40% - Accent4 4 2 2 6 2" xfId="9376"/>
    <cellStyle name="40% - Accent4 4 2 2 7" xfId="9377"/>
    <cellStyle name="40% - Accent4 4 2 3" xfId="9378"/>
    <cellStyle name="40% - Accent4 4 2 3 2" xfId="9379"/>
    <cellStyle name="40% - Accent4 4 2 3 2 2" xfId="9380"/>
    <cellStyle name="40% - Accent4 4 2 3 2 2 2" xfId="9381"/>
    <cellStyle name="40% - Accent4 4 2 3 2 2 2 2" xfId="9382"/>
    <cellStyle name="40% - Accent4 4 2 3 2 2 3" xfId="9383"/>
    <cellStyle name="40% - Accent4 4 2 3 2 3" xfId="9384"/>
    <cellStyle name="40% - Accent4 4 2 3 2 3 2" xfId="9385"/>
    <cellStyle name="40% - Accent4 4 2 3 2 4" xfId="9386"/>
    <cellStyle name="40% - Accent4 4 2 3 2 4 2" xfId="9387"/>
    <cellStyle name="40% - Accent4 4 2 3 2 5" xfId="9388"/>
    <cellStyle name="40% - Accent4 4 2 3 3" xfId="9389"/>
    <cellStyle name="40% - Accent4 4 2 3 3 2" xfId="9390"/>
    <cellStyle name="40% - Accent4 4 2 3 3 2 2" xfId="9391"/>
    <cellStyle name="40% - Accent4 4 2 3 3 3" xfId="9392"/>
    <cellStyle name="40% - Accent4 4 2 3 4" xfId="9393"/>
    <cellStyle name="40% - Accent4 4 2 3 4 2" xfId="9394"/>
    <cellStyle name="40% - Accent4 4 2 3 5" xfId="9395"/>
    <cellStyle name="40% - Accent4 4 2 3 5 2" xfId="9396"/>
    <cellStyle name="40% - Accent4 4 2 3 6" xfId="9397"/>
    <cellStyle name="40% - Accent4 4 2 4" xfId="9398"/>
    <cellStyle name="40% - Accent4 4 2 4 2" xfId="9399"/>
    <cellStyle name="40% - Accent4 4 2 4 2 2" xfId="9400"/>
    <cellStyle name="40% - Accent4 4 2 4 2 2 2" xfId="9401"/>
    <cellStyle name="40% - Accent4 4 2 4 2 3" xfId="9402"/>
    <cellStyle name="40% - Accent4 4 2 4 3" xfId="9403"/>
    <cellStyle name="40% - Accent4 4 2 4 3 2" xfId="9404"/>
    <cellStyle name="40% - Accent4 4 2 4 4" xfId="9405"/>
    <cellStyle name="40% - Accent4 4 2 4 4 2" xfId="9406"/>
    <cellStyle name="40% - Accent4 4 2 4 5" xfId="9407"/>
    <cellStyle name="40% - Accent4 4 2 5" xfId="9408"/>
    <cellStyle name="40% - Accent4 4 2 5 2" xfId="9409"/>
    <cellStyle name="40% - Accent4 4 2 5 2 2" xfId="9410"/>
    <cellStyle name="40% - Accent4 4 2 5 3" xfId="9411"/>
    <cellStyle name="40% - Accent4 4 2 6" xfId="9412"/>
    <cellStyle name="40% - Accent4 4 2 6 2" xfId="9413"/>
    <cellStyle name="40% - Accent4 4 2 7" xfId="9414"/>
    <cellStyle name="40% - Accent4 4 2 7 2" xfId="9415"/>
    <cellStyle name="40% - Accent4 4 2 8" xfId="9416"/>
    <cellStyle name="40% - Accent4 4 3" xfId="9417"/>
    <cellStyle name="40% - Accent4 4 3 2" xfId="9418"/>
    <cellStyle name="40% - Accent4 4 3 2 2" xfId="9419"/>
    <cellStyle name="40% - Accent4 4 3 2 2 2" xfId="9420"/>
    <cellStyle name="40% - Accent4 4 3 2 2 2 2" xfId="9421"/>
    <cellStyle name="40% - Accent4 4 3 2 2 2 2 2" xfId="9422"/>
    <cellStyle name="40% - Accent4 4 3 2 2 2 3" xfId="9423"/>
    <cellStyle name="40% - Accent4 4 3 2 2 3" xfId="9424"/>
    <cellStyle name="40% - Accent4 4 3 2 2 3 2" xfId="9425"/>
    <cellStyle name="40% - Accent4 4 3 2 2 4" xfId="9426"/>
    <cellStyle name="40% - Accent4 4 3 2 2 4 2" xfId="9427"/>
    <cellStyle name="40% - Accent4 4 3 2 2 5" xfId="9428"/>
    <cellStyle name="40% - Accent4 4 3 2 3" xfId="9429"/>
    <cellStyle name="40% - Accent4 4 3 2 3 2" xfId="9430"/>
    <cellStyle name="40% - Accent4 4 3 2 3 2 2" xfId="9431"/>
    <cellStyle name="40% - Accent4 4 3 2 3 3" xfId="9432"/>
    <cellStyle name="40% - Accent4 4 3 2 4" xfId="9433"/>
    <cellStyle name="40% - Accent4 4 3 2 4 2" xfId="9434"/>
    <cellStyle name="40% - Accent4 4 3 2 5" xfId="9435"/>
    <cellStyle name="40% - Accent4 4 3 2 5 2" xfId="9436"/>
    <cellStyle name="40% - Accent4 4 3 2 6" xfId="9437"/>
    <cellStyle name="40% - Accent4 4 3 3" xfId="9438"/>
    <cellStyle name="40% - Accent4 4 3 3 2" xfId="9439"/>
    <cellStyle name="40% - Accent4 4 3 3 2 2" xfId="9440"/>
    <cellStyle name="40% - Accent4 4 3 3 2 2 2" xfId="9441"/>
    <cellStyle name="40% - Accent4 4 3 3 2 3" xfId="9442"/>
    <cellStyle name="40% - Accent4 4 3 3 3" xfId="9443"/>
    <cellStyle name="40% - Accent4 4 3 3 3 2" xfId="9444"/>
    <cellStyle name="40% - Accent4 4 3 3 4" xfId="9445"/>
    <cellStyle name="40% - Accent4 4 3 3 4 2" xfId="9446"/>
    <cellStyle name="40% - Accent4 4 3 3 5" xfId="9447"/>
    <cellStyle name="40% - Accent4 4 3 4" xfId="9448"/>
    <cellStyle name="40% - Accent4 4 3 4 2" xfId="9449"/>
    <cellStyle name="40% - Accent4 4 3 4 2 2" xfId="9450"/>
    <cellStyle name="40% - Accent4 4 3 4 3" xfId="9451"/>
    <cellStyle name="40% - Accent4 4 3 5" xfId="9452"/>
    <cellStyle name="40% - Accent4 4 3 5 2" xfId="9453"/>
    <cellStyle name="40% - Accent4 4 3 6" xfId="9454"/>
    <cellStyle name="40% - Accent4 4 3 6 2" xfId="9455"/>
    <cellStyle name="40% - Accent4 4 3 7" xfId="9456"/>
    <cellStyle name="40% - Accent4 4 4" xfId="9457"/>
    <cellStyle name="40% - Accent4 4 4 2" xfId="9458"/>
    <cellStyle name="40% - Accent4 4 4 2 2" xfId="9459"/>
    <cellStyle name="40% - Accent4 4 4 2 2 2" xfId="9460"/>
    <cellStyle name="40% - Accent4 4 4 2 2 2 2" xfId="9461"/>
    <cellStyle name="40% - Accent4 4 4 2 2 3" xfId="9462"/>
    <cellStyle name="40% - Accent4 4 4 2 3" xfId="9463"/>
    <cellStyle name="40% - Accent4 4 4 2 3 2" xfId="9464"/>
    <cellStyle name="40% - Accent4 4 4 2 4" xfId="9465"/>
    <cellStyle name="40% - Accent4 4 4 2 4 2" xfId="9466"/>
    <cellStyle name="40% - Accent4 4 4 2 5" xfId="9467"/>
    <cellStyle name="40% - Accent4 4 4 3" xfId="9468"/>
    <cellStyle name="40% - Accent4 4 4 3 2" xfId="9469"/>
    <cellStyle name="40% - Accent4 4 4 3 2 2" xfId="9470"/>
    <cellStyle name="40% - Accent4 4 4 3 3" xfId="9471"/>
    <cellStyle name="40% - Accent4 4 4 4" xfId="9472"/>
    <cellStyle name="40% - Accent4 4 4 4 2" xfId="9473"/>
    <cellStyle name="40% - Accent4 4 4 5" xfId="9474"/>
    <cellStyle name="40% - Accent4 4 4 5 2" xfId="9475"/>
    <cellStyle name="40% - Accent4 4 4 6" xfId="9476"/>
    <cellStyle name="40% - Accent4 4 5" xfId="9477"/>
    <cellStyle name="40% - Accent4 4 5 2" xfId="9478"/>
    <cellStyle name="40% - Accent4 4 5 2 2" xfId="9479"/>
    <cellStyle name="40% - Accent4 4 5 2 2 2" xfId="9480"/>
    <cellStyle name="40% - Accent4 4 5 2 3" xfId="9481"/>
    <cellStyle name="40% - Accent4 4 5 3" xfId="9482"/>
    <cellStyle name="40% - Accent4 4 5 3 2" xfId="9483"/>
    <cellStyle name="40% - Accent4 4 5 4" xfId="9484"/>
    <cellStyle name="40% - Accent4 4 5 4 2" xfId="9485"/>
    <cellStyle name="40% - Accent4 4 5 5" xfId="9486"/>
    <cellStyle name="40% - Accent4 4 6" xfId="9487"/>
    <cellStyle name="40% - Accent4 4 6 2" xfId="9488"/>
    <cellStyle name="40% - Accent4 4 6 2 2" xfId="9489"/>
    <cellStyle name="40% - Accent4 4 6 3" xfId="9490"/>
    <cellStyle name="40% - Accent4 4 7" xfId="9491"/>
    <cellStyle name="40% - Accent4 4 7 2" xfId="9492"/>
    <cellStyle name="40% - Accent4 4 8" xfId="9493"/>
    <cellStyle name="40% - Accent4 4 8 2" xfId="9494"/>
    <cellStyle name="40% - Accent4 4 9" xfId="9495"/>
    <cellStyle name="40% - Accent4 5" xfId="9496"/>
    <cellStyle name="40% - Accent4 5 2" xfId="9497"/>
    <cellStyle name="40% - Accent4 5 2 2" xfId="9498"/>
    <cellStyle name="40% - Accent4 5 2 2 2" xfId="9499"/>
    <cellStyle name="40% - Accent4 5 2 2 2 2" xfId="9500"/>
    <cellStyle name="40% - Accent4 5 2 2 2 2 2" xfId="9501"/>
    <cellStyle name="40% - Accent4 5 2 2 2 2 2 2" xfId="9502"/>
    <cellStyle name="40% - Accent4 5 2 2 2 2 3" xfId="9503"/>
    <cellStyle name="40% - Accent4 5 2 2 2 3" xfId="9504"/>
    <cellStyle name="40% - Accent4 5 2 2 2 3 2" xfId="9505"/>
    <cellStyle name="40% - Accent4 5 2 2 2 4" xfId="9506"/>
    <cellStyle name="40% - Accent4 5 2 2 2 4 2" xfId="9507"/>
    <cellStyle name="40% - Accent4 5 2 2 2 5" xfId="9508"/>
    <cellStyle name="40% - Accent4 5 2 2 3" xfId="9509"/>
    <cellStyle name="40% - Accent4 5 2 2 3 2" xfId="9510"/>
    <cellStyle name="40% - Accent4 5 2 2 3 2 2" xfId="9511"/>
    <cellStyle name="40% - Accent4 5 2 2 3 3" xfId="9512"/>
    <cellStyle name="40% - Accent4 5 2 2 4" xfId="9513"/>
    <cellStyle name="40% - Accent4 5 2 2 4 2" xfId="9514"/>
    <cellStyle name="40% - Accent4 5 2 2 5" xfId="9515"/>
    <cellStyle name="40% - Accent4 5 2 2 5 2" xfId="9516"/>
    <cellStyle name="40% - Accent4 5 2 2 6" xfId="9517"/>
    <cellStyle name="40% - Accent4 5 2 3" xfId="9518"/>
    <cellStyle name="40% - Accent4 5 2 3 2" xfId="9519"/>
    <cellStyle name="40% - Accent4 5 2 3 2 2" xfId="9520"/>
    <cellStyle name="40% - Accent4 5 2 3 2 2 2" xfId="9521"/>
    <cellStyle name="40% - Accent4 5 2 3 2 3" xfId="9522"/>
    <cellStyle name="40% - Accent4 5 2 3 3" xfId="9523"/>
    <cellStyle name="40% - Accent4 5 2 3 3 2" xfId="9524"/>
    <cellStyle name="40% - Accent4 5 2 3 4" xfId="9525"/>
    <cellStyle name="40% - Accent4 5 2 3 4 2" xfId="9526"/>
    <cellStyle name="40% - Accent4 5 2 3 5" xfId="9527"/>
    <cellStyle name="40% - Accent4 5 2 4" xfId="9528"/>
    <cellStyle name="40% - Accent4 5 2 4 2" xfId="9529"/>
    <cellStyle name="40% - Accent4 5 2 4 2 2" xfId="9530"/>
    <cellStyle name="40% - Accent4 5 2 4 3" xfId="9531"/>
    <cellStyle name="40% - Accent4 5 2 5" xfId="9532"/>
    <cellStyle name="40% - Accent4 5 2 5 2" xfId="9533"/>
    <cellStyle name="40% - Accent4 5 2 6" xfId="9534"/>
    <cellStyle name="40% - Accent4 5 2 6 2" xfId="9535"/>
    <cellStyle name="40% - Accent4 5 2 7" xfId="9536"/>
    <cellStyle name="40% - Accent4 5 3" xfId="9537"/>
    <cellStyle name="40% - Accent4 5 3 2" xfId="9538"/>
    <cellStyle name="40% - Accent4 5 3 2 2" xfId="9539"/>
    <cellStyle name="40% - Accent4 5 3 2 2 2" xfId="9540"/>
    <cellStyle name="40% - Accent4 5 3 2 2 2 2" xfId="9541"/>
    <cellStyle name="40% - Accent4 5 3 2 2 3" xfId="9542"/>
    <cellStyle name="40% - Accent4 5 3 2 3" xfId="9543"/>
    <cellStyle name="40% - Accent4 5 3 2 3 2" xfId="9544"/>
    <cellStyle name="40% - Accent4 5 3 2 4" xfId="9545"/>
    <cellStyle name="40% - Accent4 5 3 2 4 2" xfId="9546"/>
    <cellStyle name="40% - Accent4 5 3 2 5" xfId="9547"/>
    <cellStyle name="40% - Accent4 5 3 3" xfId="9548"/>
    <cellStyle name="40% - Accent4 5 3 3 2" xfId="9549"/>
    <cellStyle name="40% - Accent4 5 3 3 2 2" xfId="9550"/>
    <cellStyle name="40% - Accent4 5 3 3 3" xfId="9551"/>
    <cellStyle name="40% - Accent4 5 3 4" xfId="9552"/>
    <cellStyle name="40% - Accent4 5 3 4 2" xfId="9553"/>
    <cellStyle name="40% - Accent4 5 3 5" xfId="9554"/>
    <cellStyle name="40% - Accent4 5 3 5 2" xfId="9555"/>
    <cellStyle name="40% - Accent4 5 3 6" xfId="9556"/>
    <cellStyle name="40% - Accent4 5 4" xfId="9557"/>
    <cellStyle name="40% - Accent4 5 4 2" xfId="9558"/>
    <cellStyle name="40% - Accent4 5 4 2 2" xfId="9559"/>
    <cellStyle name="40% - Accent4 5 4 2 2 2" xfId="9560"/>
    <cellStyle name="40% - Accent4 5 4 2 3" xfId="9561"/>
    <cellStyle name="40% - Accent4 5 4 3" xfId="9562"/>
    <cellStyle name="40% - Accent4 5 4 3 2" xfId="9563"/>
    <cellStyle name="40% - Accent4 5 4 4" xfId="9564"/>
    <cellStyle name="40% - Accent4 5 4 4 2" xfId="9565"/>
    <cellStyle name="40% - Accent4 5 4 5" xfId="9566"/>
    <cellStyle name="40% - Accent4 5 5" xfId="9567"/>
    <cellStyle name="40% - Accent4 5 5 2" xfId="9568"/>
    <cellStyle name="40% - Accent4 5 5 2 2" xfId="9569"/>
    <cellStyle name="40% - Accent4 5 5 3" xfId="9570"/>
    <cellStyle name="40% - Accent4 5 6" xfId="9571"/>
    <cellStyle name="40% - Accent4 5 6 2" xfId="9572"/>
    <cellStyle name="40% - Accent4 5 7" xfId="9573"/>
    <cellStyle name="40% - Accent4 5 7 2" xfId="9574"/>
    <cellStyle name="40% - Accent4 5 8" xfId="9575"/>
    <cellStyle name="40% - Accent4 6" xfId="9576"/>
    <cellStyle name="40% - Accent4 6 2" xfId="9577"/>
    <cellStyle name="40% - Accent4 6 2 2" xfId="9578"/>
    <cellStyle name="40% - Accent4 6 2 2 2" xfId="9579"/>
    <cellStyle name="40% - Accent4 6 2 2 2 2" xfId="9580"/>
    <cellStyle name="40% - Accent4 6 2 2 2 2 2" xfId="9581"/>
    <cellStyle name="40% - Accent4 6 2 2 2 3" xfId="9582"/>
    <cellStyle name="40% - Accent4 6 2 2 3" xfId="9583"/>
    <cellStyle name="40% - Accent4 6 2 2 3 2" xfId="9584"/>
    <cellStyle name="40% - Accent4 6 2 2 4" xfId="9585"/>
    <cellStyle name="40% - Accent4 6 2 2 4 2" xfId="9586"/>
    <cellStyle name="40% - Accent4 6 2 2 5" xfId="9587"/>
    <cellStyle name="40% - Accent4 6 2 3" xfId="9588"/>
    <cellStyle name="40% - Accent4 6 2 3 2" xfId="9589"/>
    <cellStyle name="40% - Accent4 6 2 3 2 2" xfId="9590"/>
    <cellStyle name="40% - Accent4 6 2 3 3" xfId="9591"/>
    <cellStyle name="40% - Accent4 6 2 4" xfId="9592"/>
    <cellStyle name="40% - Accent4 6 2 4 2" xfId="9593"/>
    <cellStyle name="40% - Accent4 6 2 5" xfId="9594"/>
    <cellStyle name="40% - Accent4 6 2 5 2" xfId="9595"/>
    <cellStyle name="40% - Accent4 6 2 6" xfId="9596"/>
    <cellStyle name="40% - Accent4 6 3" xfId="9597"/>
    <cellStyle name="40% - Accent4 6 3 2" xfId="9598"/>
    <cellStyle name="40% - Accent4 6 3 2 2" xfId="9599"/>
    <cellStyle name="40% - Accent4 6 3 2 2 2" xfId="9600"/>
    <cellStyle name="40% - Accent4 6 3 2 3" xfId="9601"/>
    <cellStyle name="40% - Accent4 6 3 3" xfId="9602"/>
    <cellStyle name="40% - Accent4 6 3 3 2" xfId="9603"/>
    <cellStyle name="40% - Accent4 6 3 4" xfId="9604"/>
    <cellStyle name="40% - Accent4 6 3 4 2" xfId="9605"/>
    <cellStyle name="40% - Accent4 6 3 5" xfId="9606"/>
    <cellStyle name="40% - Accent4 6 4" xfId="9607"/>
    <cellStyle name="40% - Accent4 6 4 2" xfId="9608"/>
    <cellStyle name="40% - Accent4 6 4 2 2" xfId="9609"/>
    <cellStyle name="40% - Accent4 6 4 3" xfId="9610"/>
    <cellStyle name="40% - Accent4 6 5" xfId="9611"/>
    <cellStyle name="40% - Accent4 6 5 2" xfId="9612"/>
    <cellStyle name="40% - Accent4 6 6" xfId="9613"/>
    <cellStyle name="40% - Accent4 6 6 2" xfId="9614"/>
    <cellStyle name="40% - Accent4 6 7" xfId="9615"/>
    <cellStyle name="40% - Accent4 7" xfId="9616"/>
    <cellStyle name="40% - Accent4 7 2" xfId="9617"/>
    <cellStyle name="40% - Accent4 7 2 2" xfId="9618"/>
    <cellStyle name="40% - Accent4 7 2 2 2" xfId="9619"/>
    <cellStyle name="40% - Accent4 7 2 2 2 2" xfId="9620"/>
    <cellStyle name="40% - Accent4 7 2 2 3" xfId="9621"/>
    <cellStyle name="40% - Accent4 7 2 3" xfId="9622"/>
    <cellStyle name="40% - Accent4 7 2 3 2" xfId="9623"/>
    <cellStyle name="40% - Accent4 7 2 4" xfId="9624"/>
    <cellStyle name="40% - Accent4 7 2 4 2" xfId="9625"/>
    <cellStyle name="40% - Accent4 7 2 5" xfId="9626"/>
    <cellStyle name="40% - Accent4 7 3" xfId="9627"/>
    <cellStyle name="40% - Accent4 7 3 2" xfId="9628"/>
    <cellStyle name="40% - Accent4 7 3 2 2" xfId="9629"/>
    <cellStyle name="40% - Accent4 7 3 3" xfId="9630"/>
    <cellStyle name="40% - Accent4 7 4" xfId="9631"/>
    <cellStyle name="40% - Accent4 7 4 2" xfId="9632"/>
    <cellStyle name="40% - Accent4 7 5" xfId="9633"/>
    <cellStyle name="40% - Accent4 7 5 2" xfId="9634"/>
    <cellStyle name="40% - Accent4 7 6" xfId="9635"/>
    <cellStyle name="40% - Accent4 8" xfId="9636"/>
    <cellStyle name="40% - Accent4 8 2" xfId="9637"/>
    <cellStyle name="40% - Accent4 8 2 2" xfId="9638"/>
    <cellStyle name="40% - Accent4 8 2 2 2" xfId="9639"/>
    <cellStyle name="40% - Accent4 8 2 3" xfId="9640"/>
    <cellStyle name="40% - Accent4 8 3" xfId="9641"/>
    <cellStyle name="40% - Accent4 8 3 2" xfId="9642"/>
    <cellStyle name="40% - Accent4 8 4" xfId="9643"/>
    <cellStyle name="40% - Accent4 8 4 2" xfId="9644"/>
    <cellStyle name="40% - Accent4 8 5" xfId="9645"/>
    <cellStyle name="40% - Accent4 9" xfId="9646"/>
    <cellStyle name="40% - Accent4 9 2" xfId="9647"/>
    <cellStyle name="40% - Accent4 9 2 2" xfId="9648"/>
    <cellStyle name="40% - Accent4 9 3" xfId="9649"/>
    <cellStyle name="40% - Accent5 10" xfId="9650"/>
    <cellStyle name="40% - Accent5 10 2" xfId="9651"/>
    <cellStyle name="40% - Accent5 11" xfId="9652"/>
    <cellStyle name="40% - Accent5 11 2" xfId="9653"/>
    <cellStyle name="40% - Accent5 12" xfId="9654"/>
    <cellStyle name="40% - Accent5 2" xfId="9655"/>
    <cellStyle name="40% - Accent5 2 10" xfId="9656"/>
    <cellStyle name="40% - Accent5 2 2" xfId="9657"/>
    <cellStyle name="40% - Accent5 2 2 2" xfId="9658"/>
    <cellStyle name="40% - Accent5 2 2 2 2" xfId="9659"/>
    <cellStyle name="40% - Accent5 2 2 2 2 2" xfId="9660"/>
    <cellStyle name="40% - Accent5 2 2 2 2 2 2" xfId="9661"/>
    <cellStyle name="40% - Accent5 2 2 2 2 2 2 2" xfId="9662"/>
    <cellStyle name="40% - Accent5 2 2 2 2 2 2 2 2" xfId="9663"/>
    <cellStyle name="40% - Accent5 2 2 2 2 2 2 2 2 2" xfId="9664"/>
    <cellStyle name="40% - Accent5 2 2 2 2 2 2 2 3" xfId="9665"/>
    <cellStyle name="40% - Accent5 2 2 2 2 2 2 3" xfId="9666"/>
    <cellStyle name="40% - Accent5 2 2 2 2 2 2 3 2" xfId="9667"/>
    <cellStyle name="40% - Accent5 2 2 2 2 2 2 4" xfId="9668"/>
    <cellStyle name="40% - Accent5 2 2 2 2 2 2 4 2" xfId="9669"/>
    <cellStyle name="40% - Accent5 2 2 2 2 2 2 5" xfId="9670"/>
    <cellStyle name="40% - Accent5 2 2 2 2 2 3" xfId="9671"/>
    <cellStyle name="40% - Accent5 2 2 2 2 2 3 2" xfId="9672"/>
    <cellStyle name="40% - Accent5 2 2 2 2 2 3 2 2" xfId="9673"/>
    <cellStyle name="40% - Accent5 2 2 2 2 2 3 3" xfId="9674"/>
    <cellStyle name="40% - Accent5 2 2 2 2 2 4" xfId="9675"/>
    <cellStyle name="40% - Accent5 2 2 2 2 2 4 2" xfId="9676"/>
    <cellStyle name="40% - Accent5 2 2 2 2 2 5" xfId="9677"/>
    <cellStyle name="40% - Accent5 2 2 2 2 2 5 2" xfId="9678"/>
    <cellStyle name="40% - Accent5 2 2 2 2 2 6" xfId="9679"/>
    <cellStyle name="40% - Accent5 2 2 2 2 3" xfId="9680"/>
    <cellStyle name="40% - Accent5 2 2 2 2 3 2" xfId="9681"/>
    <cellStyle name="40% - Accent5 2 2 2 2 3 2 2" xfId="9682"/>
    <cellStyle name="40% - Accent5 2 2 2 2 3 2 2 2" xfId="9683"/>
    <cellStyle name="40% - Accent5 2 2 2 2 3 2 3" xfId="9684"/>
    <cellStyle name="40% - Accent5 2 2 2 2 3 3" xfId="9685"/>
    <cellStyle name="40% - Accent5 2 2 2 2 3 3 2" xfId="9686"/>
    <cellStyle name="40% - Accent5 2 2 2 2 3 4" xfId="9687"/>
    <cellStyle name="40% - Accent5 2 2 2 2 3 4 2" xfId="9688"/>
    <cellStyle name="40% - Accent5 2 2 2 2 3 5" xfId="9689"/>
    <cellStyle name="40% - Accent5 2 2 2 2 4" xfId="9690"/>
    <cellStyle name="40% - Accent5 2 2 2 2 4 2" xfId="9691"/>
    <cellStyle name="40% - Accent5 2 2 2 2 4 2 2" xfId="9692"/>
    <cellStyle name="40% - Accent5 2 2 2 2 4 3" xfId="9693"/>
    <cellStyle name="40% - Accent5 2 2 2 2 5" xfId="9694"/>
    <cellStyle name="40% - Accent5 2 2 2 2 5 2" xfId="9695"/>
    <cellStyle name="40% - Accent5 2 2 2 2 6" xfId="9696"/>
    <cellStyle name="40% - Accent5 2 2 2 2 6 2" xfId="9697"/>
    <cellStyle name="40% - Accent5 2 2 2 2 7" xfId="9698"/>
    <cellStyle name="40% - Accent5 2 2 2 3" xfId="9699"/>
    <cellStyle name="40% - Accent5 2 2 2 3 2" xfId="9700"/>
    <cellStyle name="40% - Accent5 2 2 2 3 2 2" xfId="9701"/>
    <cellStyle name="40% - Accent5 2 2 2 3 2 2 2" xfId="9702"/>
    <cellStyle name="40% - Accent5 2 2 2 3 2 2 2 2" xfId="9703"/>
    <cellStyle name="40% - Accent5 2 2 2 3 2 2 3" xfId="9704"/>
    <cellStyle name="40% - Accent5 2 2 2 3 2 3" xfId="9705"/>
    <cellStyle name="40% - Accent5 2 2 2 3 2 3 2" xfId="9706"/>
    <cellStyle name="40% - Accent5 2 2 2 3 2 4" xfId="9707"/>
    <cellStyle name="40% - Accent5 2 2 2 3 2 4 2" xfId="9708"/>
    <cellStyle name="40% - Accent5 2 2 2 3 2 5" xfId="9709"/>
    <cellStyle name="40% - Accent5 2 2 2 3 3" xfId="9710"/>
    <cellStyle name="40% - Accent5 2 2 2 3 3 2" xfId="9711"/>
    <cellStyle name="40% - Accent5 2 2 2 3 3 2 2" xfId="9712"/>
    <cellStyle name="40% - Accent5 2 2 2 3 3 3" xfId="9713"/>
    <cellStyle name="40% - Accent5 2 2 2 3 4" xfId="9714"/>
    <cellStyle name="40% - Accent5 2 2 2 3 4 2" xfId="9715"/>
    <cellStyle name="40% - Accent5 2 2 2 3 5" xfId="9716"/>
    <cellStyle name="40% - Accent5 2 2 2 3 5 2" xfId="9717"/>
    <cellStyle name="40% - Accent5 2 2 2 3 6" xfId="9718"/>
    <cellStyle name="40% - Accent5 2 2 2 4" xfId="9719"/>
    <cellStyle name="40% - Accent5 2 2 2 4 2" xfId="9720"/>
    <cellStyle name="40% - Accent5 2 2 2 4 2 2" xfId="9721"/>
    <cellStyle name="40% - Accent5 2 2 2 4 2 2 2" xfId="9722"/>
    <cellStyle name="40% - Accent5 2 2 2 4 2 3" xfId="9723"/>
    <cellStyle name="40% - Accent5 2 2 2 4 3" xfId="9724"/>
    <cellStyle name="40% - Accent5 2 2 2 4 3 2" xfId="9725"/>
    <cellStyle name="40% - Accent5 2 2 2 4 4" xfId="9726"/>
    <cellStyle name="40% - Accent5 2 2 2 4 4 2" xfId="9727"/>
    <cellStyle name="40% - Accent5 2 2 2 4 5" xfId="9728"/>
    <cellStyle name="40% - Accent5 2 2 2 5" xfId="9729"/>
    <cellStyle name="40% - Accent5 2 2 2 5 2" xfId="9730"/>
    <cellStyle name="40% - Accent5 2 2 2 5 2 2" xfId="9731"/>
    <cellStyle name="40% - Accent5 2 2 2 5 3" xfId="9732"/>
    <cellStyle name="40% - Accent5 2 2 2 6" xfId="9733"/>
    <cellStyle name="40% - Accent5 2 2 2 6 2" xfId="9734"/>
    <cellStyle name="40% - Accent5 2 2 2 7" xfId="9735"/>
    <cellStyle name="40% - Accent5 2 2 2 7 2" xfId="9736"/>
    <cellStyle name="40% - Accent5 2 2 2 8" xfId="9737"/>
    <cellStyle name="40% - Accent5 2 2 3" xfId="9738"/>
    <cellStyle name="40% - Accent5 2 2 3 2" xfId="9739"/>
    <cellStyle name="40% - Accent5 2 2 3 2 2" xfId="9740"/>
    <cellStyle name="40% - Accent5 2 2 3 2 2 2" xfId="9741"/>
    <cellStyle name="40% - Accent5 2 2 3 2 2 2 2" xfId="9742"/>
    <cellStyle name="40% - Accent5 2 2 3 2 2 2 2 2" xfId="9743"/>
    <cellStyle name="40% - Accent5 2 2 3 2 2 2 3" xfId="9744"/>
    <cellStyle name="40% - Accent5 2 2 3 2 2 3" xfId="9745"/>
    <cellStyle name="40% - Accent5 2 2 3 2 2 3 2" xfId="9746"/>
    <cellStyle name="40% - Accent5 2 2 3 2 2 4" xfId="9747"/>
    <cellStyle name="40% - Accent5 2 2 3 2 2 4 2" xfId="9748"/>
    <cellStyle name="40% - Accent5 2 2 3 2 2 5" xfId="9749"/>
    <cellStyle name="40% - Accent5 2 2 3 2 3" xfId="9750"/>
    <cellStyle name="40% - Accent5 2 2 3 2 3 2" xfId="9751"/>
    <cellStyle name="40% - Accent5 2 2 3 2 3 2 2" xfId="9752"/>
    <cellStyle name="40% - Accent5 2 2 3 2 3 3" xfId="9753"/>
    <cellStyle name="40% - Accent5 2 2 3 2 4" xfId="9754"/>
    <cellStyle name="40% - Accent5 2 2 3 2 4 2" xfId="9755"/>
    <cellStyle name="40% - Accent5 2 2 3 2 5" xfId="9756"/>
    <cellStyle name="40% - Accent5 2 2 3 2 5 2" xfId="9757"/>
    <cellStyle name="40% - Accent5 2 2 3 2 6" xfId="9758"/>
    <cellStyle name="40% - Accent5 2 2 3 3" xfId="9759"/>
    <cellStyle name="40% - Accent5 2 2 3 3 2" xfId="9760"/>
    <cellStyle name="40% - Accent5 2 2 3 3 2 2" xfId="9761"/>
    <cellStyle name="40% - Accent5 2 2 3 3 2 2 2" xfId="9762"/>
    <cellStyle name="40% - Accent5 2 2 3 3 2 3" xfId="9763"/>
    <cellStyle name="40% - Accent5 2 2 3 3 3" xfId="9764"/>
    <cellStyle name="40% - Accent5 2 2 3 3 3 2" xfId="9765"/>
    <cellStyle name="40% - Accent5 2 2 3 3 4" xfId="9766"/>
    <cellStyle name="40% - Accent5 2 2 3 3 4 2" xfId="9767"/>
    <cellStyle name="40% - Accent5 2 2 3 3 5" xfId="9768"/>
    <cellStyle name="40% - Accent5 2 2 3 4" xfId="9769"/>
    <cellStyle name="40% - Accent5 2 2 3 4 2" xfId="9770"/>
    <cellStyle name="40% - Accent5 2 2 3 4 2 2" xfId="9771"/>
    <cellStyle name="40% - Accent5 2 2 3 4 3" xfId="9772"/>
    <cellStyle name="40% - Accent5 2 2 3 5" xfId="9773"/>
    <cellStyle name="40% - Accent5 2 2 3 5 2" xfId="9774"/>
    <cellStyle name="40% - Accent5 2 2 3 6" xfId="9775"/>
    <cellStyle name="40% - Accent5 2 2 3 6 2" xfId="9776"/>
    <cellStyle name="40% - Accent5 2 2 3 7" xfId="9777"/>
    <cellStyle name="40% - Accent5 2 2 4" xfId="9778"/>
    <cellStyle name="40% - Accent5 2 2 4 2" xfId="9779"/>
    <cellStyle name="40% - Accent5 2 2 4 2 2" xfId="9780"/>
    <cellStyle name="40% - Accent5 2 2 4 2 2 2" xfId="9781"/>
    <cellStyle name="40% - Accent5 2 2 4 2 2 2 2" xfId="9782"/>
    <cellStyle name="40% - Accent5 2 2 4 2 2 3" xfId="9783"/>
    <cellStyle name="40% - Accent5 2 2 4 2 3" xfId="9784"/>
    <cellStyle name="40% - Accent5 2 2 4 2 3 2" xfId="9785"/>
    <cellStyle name="40% - Accent5 2 2 4 2 4" xfId="9786"/>
    <cellStyle name="40% - Accent5 2 2 4 2 4 2" xfId="9787"/>
    <cellStyle name="40% - Accent5 2 2 4 2 5" xfId="9788"/>
    <cellStyle name="40% - Accent5 2 2 4 3" xfId="9789"/>
    <cellStyle name="40% - Accent5 2 2 4 3 2" xfId="9790"/>
    <cellStyle name="40% - Accent5 2 2 4 3 2 2" xfId="9791"/>
    <cellStyle name="40% - Accent5 2 2 4 3 3" xfId="9792"/>
    <cellStyle name="40% - Accent5 2 2 4 4" xfId="9793"/>
    <cellStyle name="40% - Accent5 2 2 4 4 2" xfId="9794"/>
    <cellStyle name="40% - Accent5 2 2 4 5" xfId="9795"/>
    <cellStyle name="40% - Accent5 2 2 4 5 2" xfId="9796"/>
    <cellStyle name="40% - Accent5 2 2 4 6" xfId="9797"/>
    <cellStyle name="40% - Accent5 2 2 5" xfId="9798"/>
    <cellStyle name="40% - Accent5 2 2 5 2" xfId="9799"/>
    <cellStyle name="40% - Accent5 2 2 5 2 2" xfId="9800"/>
    <cellStyle name="40% - Accent5 2 2 5 2 2 2" xfId="9801"/>
    <cellStyle name="40% - Accent5 2 2 5 2 3" xfId="9802"/>
    <cellStyle name="40% - Accent5 2 2 5 3" xfId="9803"/>
    <cellStyle name="40% - Accent5 2 2 5 3 2" xfId="9804"/>
    <cellStyle name="40% - Accent5 2 2 5 4" xfId="9805"/>
    <cellStyle name="40% - Accent5 2 2 5 4 2" xfId="9806"/>
    <cellStyle name="40% - Accent5 2 2 5 5" xfId="9807"/>
    <cellStyle name="40% - Accent5 2 2 6" xfId="9808"/>
    <cellStyle name="40% - Accent5 2 2 6 2" xfId="9809"/>
    <cellStyle name="40% - Accent5 2 2 6 2 2" xfId="9810"/>
    <cellStyle name="40% - Accent5 2 2 6 3" xfId="9811"/>
    <cellStyle name="40% - Accent5 2 2 7" xfId="9812"/>
    <cellStyle name="40% - Accent5 2 2 7 2" xfId="9813"/>
    <cellStyle name="40% - Accent5 2 2 8" xfId="9814"/>
    <cellStyle name="40% - Accent5 2 2 8 2" xfId="9815"/>
    <cellStyle name="40% - Accent5 2 2 9" xfId="9816"/>
    <cellStyle name="40% - Accent5 2 3" xfId="9817"/>
    <cellStyle name="40% - Accent5 2 3 2" xfId="9818"/>
    <cellStyle name="40% - Accent5 2 3 2 2" xfId="9819"/>
    <cellStyle name="40% - Accent5 2 3 2 2 2" xfId="9820"/>
    <cellStyle name="40% - Accent5 2 3 2 2 2 2" xfId="9821"/>
    <cellStyle name="40% - Accent5 2 3 2 2 2 2 2" xfId="9822"/>
    <cellStyle name="40% - Accent5 2 3 2 2 2 2 2 2" xfId="9823"/>
    <cellStyle name="40% - Accent5 2 3 2 2 2 2 3" xfId="9824"/>
    <cellStyle name="40% - Accent5 2 3 2 2 2 3" xfId="9825"/>
    <cellStyle name="40% - Accent5 2 3 2 2 2 3 2" xfId="9826"/>
    <cellStyle name="40% - Accent5 2 3 2 2 2 4" xfId="9827"/>
    <cellStyle name="40% - Accent5 2 3 2 2 2 4 2" xfId="9828"/>
    <cellStyle name="40% - Accent5 2 3 2 2 2 5" xfId="9829"/>
    <cellStyle name="40% - Accent5 2 3 2 2 3" xfId="9830"/>
    <cellStyle name="40% - Accent5 2 3 2 2 3 2" xfId="9831"/>
    <cellStyle name="40% - Accent5 2 3 2 2 3 2 2" xfId="9832"/>
    <cellStyle name="40% - Accent5 2 3 2 2 3 3" xfId="9833"/>
    <cellStyle name="40% - Accent5 2 3 2 2 4" xfId="9834"/>
    <cellStyle name="40% - Accent5 2 3 2 2 4 2" xfId="9835"/>
    <cellStyle name="40% - Accent5 2 3 2 2 5" xfId="9836"/>
    <cellStyle name="40% - Accent5 2 3 2 2 5 2" xfId="9837"/>
    <cellStyle name="40% - Accent5 2 3 2 2 6" xfId="9838"/>
    <cellStyle name="40% - Accent5 2 3 2 3" xfId="9839"/>
    <cellStyle name="40% - Accent5 2 3 2 3 2" xfId="9840"/>
    <cellStyle name="40% - Accent5 2 3 2 3 2 2" xfId="9841"/>
    <cellStyle name="40% - Accent5 2 3 2 3 2 2 2" xfId="9842"/>
    <cellStyle name="40% - Accent5 2 3 2 3 2 3" xfId="9843"/>
    <cellStyle name="40% - Accent5 2 3 2 3 3" xfId="9844"/>
    <cellStyle name="40% - Accent5 2 3 2 3 3 2" xfId="9845"/>
    <cellStyle name="40% - Accent5 2 3 2 3 4" xfId="9846"/>
    <cellStyle name="40% - Accent5 2 3 2 3 4 2" xfId="9847"/>
    <cellStyle name="40% - Accent5 2 3 2 3 5" xfId="9848"/>
    <cellStyle name="40% - Accent5 2 3 2 4" xfId="9849"/>
    <cellStyle name="40% - Accent5 2 3 2 4 2" xfId="9850"/>
    <cellStyle name="40% - Accent5 2 3 2 4 2 2" xfId="9851"/>
    <cellStyle name="40% - Accent5 2 3 2 4 3" xfId="9852"/>
    <cellStyle name="40% - Accent5 2 3 2 5" xfId="9853"/>
    <cellStyle name="40% - Accent5 2 3 2 5 2" xfId="9854"/>
    <cellStyle name="40% - Accent5 2 3 2 6" xfId="9855"/>
    <cellStyle name="40% - Accent5 2 3 2 6 2" xfId="9856"/>
    <cellStyle name="40% - Accent5 2 3 2 7" xfId="9857"/>
    <cellStyle name="40% - Accent5 2 3 3" xfId="9858"/>
    <cellStyle name="40% - Accent5 2 3 3 2" xfId="9859"/>
    <cellStyle name="40% - Accent5 2 3 3 2 2" xfId="9860"/>
    <cellStyle name="40% - Accent5 2 3 3 2 2 2" xfId="9861"/>
    <cellStyle name="40% - Accent5 2 3 3 2 2 2 2" xfId="9862"/>
    <cellStyle name="40% - Accent5 2 3 3 2 2 3" xfId="9863"/>
    <cellStyle name="40% - Accent5 2 3 3 2 3" xfId="9864"/>
    <cellStyle name="40% - Accent5 2 3 3 2 3 2" xfId="9865"/>
    <cellStyle name="40% - Accent5 2 3 3 2 4" xfId="9866"/>
    <cellStyle name="40% - Accent5 2 3 3 2 4 2" xfId="9867"/>
    <cellStyle name="40% - Accent5 2 3 3 2 5" xfId="9868"/>
    <cellStyle name="40% - Accent5 2 3 3 3" xfId="9869"/>
    <cellStyle name="40% - Accent5 2 3 3 3 2" xfId="9870"/>
    <cellStyle name="40% - Accent5 2 3 3 3 2 2" xfId="9871"/>
    <cellStyle name="40% - Accent5 2 3 3 3 3" xfId="9872"/>
    <cellStyle name="40% - Accent5 2 3 3 4" xfId="9873"/>
    <cellStyle name="40% - Accent5 2 3 3 4 2" xfId="9874"/>
    <cellStyle name="40% - Accent5 2 3 3 5" xfId="9875"/>
    <cellStyle name="40% - Accent5 2 3 3 5 2" xfId="9876"/>
    <cellStyle name="40% - Accent5 2 3 3 6" xfId="9877"/>
    <cellStyle name="40% - Accent5 2 3 4" xfId="9878"/>
    <cellStyle name="40% - Accent5 2 3 4 2" xfId="9879"/>
    <cellStyle name="40% - Accent5 2 3 4 2 2" xfId="9880"/>
    <cellStyle name="40% - Accent5 2 3 4 2 2 2" xfId="9881"/>
    <cellStyle name="40% - Accent5 2 3 4 2 3" xfId="9882"/>
    <cellStyle name="40% - Accent5 2 3 4 3" xfId="9883"/>
    <cellStyle name="40% - Accent5 2 3 4 3 2" xfId="9884"/>
    <cellStyle name="40% - Accent5 2 3 4 4" xfId="9885"/>
    <cellStyle name="40% - Accent5 2 3 4 4 2" xfId="9886"/>
    <cellStyle name="40% - Accent5 2 3 4 5" xfId="9887"/>
    <cellStyle name="40% - Accent5 2 3 5" xfId="9888"/>
    <cellStyle name="40% - Accent5 2 3 5 2" xfId="9889"/>
    <cellStyle name="40% - Accent5 2 3 5 2 2" xfId="9890"/>
    <cellStyle name="40% - Accent5 2 3 5 3" xfId="9891"/>
    <cellStyle name="40% - Accent5 2 3 6" xfId="9892"/>
    <cellStyle name="40% - Accent5 2 3 6 2" xfId="9893"/>
    <cellStyle name="40% - Accent5 2 3 7" xfId="9894"/>
    <cellStyle name="40% - Accent5 2 3 7 2" xfId="9895"/>
    <cellStyle name="40% - Accent5 2 3 8" xfId="9896"/>
    <cellStyle name="40% - Accent5 2 4" xfId="9897"/>
    <cellStyle name="40% - Accent5 2 4 2" xfId="9898"/>
    <cellStyle name="40% - Accent5 2 4 2 2" xfId="9899"/>
    <cellStyle name="40% - Accent5 2 4 2 2 2" xfId="9900"/>
    <cellStyle name="40% - Accent5 2 4 2 2 2 2" xfId="9901"/>
    <cellStyle name="40% - Accent5 2 4 2 2 2 2 2" xfId="9902"/>
    <cellStyle name="40% - Accent5 2 4 2 2 2 3" xfId="9903"/>
    <cellStyle name="40% - Accent5 2 4 2 2 3" xfId="9904"/>
    <cellStyle name="40% - Accent5 2 4 2 2 3 2" xfId="9905"/>
    <cellStyle name="40% - Accent5 2 4 2 2 4" xfId="9906"/>
    <cellStyle name="40% - Accent5 2 4 2 2 4 2" xfId="9907"/>
    <cellStyle name="40% - Accent5 2 4 2 2 5" xfId="9908"/>
    <cellStyle name="40% - Accent5 2 4 2 3" xfId="9909"/>
    <cellStyle name="40% - Accent5 2 4 2 3 2" xfId="9910"/>
    <cellStyle name="40% - Accent5 2 4 2 3 2 2" xfId="9911"/>
    <cellStyle name="40% - Accent5 2 4 2 3 3" xfId="9912"/>
    <cellStyle name="40% - Accent5 2 4 2 4" xfId="9913"/>
    <cellStyle name="40% - Accent5 2 4 2 4 2" xfId="9914"/>
    <cellStyle name="40% - Accent5 2 4 2 5" xfId="9915"/>
    <cellStyle name="40% - Accent5 2 4 2 5 2" xfId="9916"/>
    <cellStyle name="40% - Accent5 2 4 2 6" xfId="9917"/>
    <cellStyle name="40% - Accent5 2 4 3" xfId="9918"/>
    <cellStyle name="40% - Accent5 2 4 3 2" xfId="9919"/>
    <cellStyle name="40% - Accent5 2 4 3 2 2" xfId="9920"/>
    <cellStyle name="40% - Accent5 2 4 3 2 2 2" xfId="9921"/>
    <cellStyle name="40% - Accent5 2 4 3 2 3" xfId="9922"/>
    <cellStyle name="40% - Accent5 2 4 3 3" xfId="9923"/>
    <cellStyle name="40% - Accent5 2 4 3 3 2" xfId="9924"/>
    <cellStyle name="40% - Accent5 2 4 3 4" xfId="9925"/>
    <cellStyle name="40% - Accent5 2 4 3 4 2" xfId="9926"/>
    <cellStyle name="40% - Accent5 2 4 3 5" xfId="9927"/>
    <cellStyle name="40% - Accent5 2 4 4" xfId="9928"/>
    <cellStyle name="40% - Accent5 2 4 4 2" xfId="9929"/>
    <cellStyle name="40% - Accent5 2 4 4 2 2" xfId="9930"/>
    <cellStyle name="40% - Accent5 2 4 4 3" xfId="9931"/>
    <cellStyle name="40% - Accent5 2 4 5" xfId="9932"/>
    <cellStyle name="40% - Accent5 2 4 5 2" xfId="9933"/>
    <cellStyle name="40% - Accent5 2 4 6" xfId="9934"/>
    <cellStyle name="40% - Accent5 2 4 6 2" xfId="9935"/>
    <cellStyle name="40% - Accent5 2 4 7" xfId="9936"/>
    <cellStyle name="40% - Accent5 2 5" xfId="9937"/>
    <cellStyle name="40% - Accent5 2 5 2" xfId="9938"/>
    <cellStyle name="40% - Accent5 2 5 2 2" xfId="9939"/>
    <cellStyle name="40% - Accent5 2 5 2 2 2" xfId="9940"/>
    <cellStyle name="40% - Accent5 2 5 2 2 2 2" xfId="9941"/>
    <cellStyle name="40% - Accent5 2 5 2 2 3" xfId="9942"/>
    <cellStyle name="40% - Accent5 2 5 2 3" xfId="9943"/>
    <cellStyle name="40% - Accent5 2 5 2 3 2" xfId="9944"/>
    <cellStyle name="40% - Accent5 2 5 2 4" xfId="9945"/>
    <cellStyle name="40% - Accent5 2 5 2 4 2" xfId="9946"/>
    <cellStyle name="40% - Accent5 2 5 2 5" xfId="9947"/>
    <cellStyle name="40% - Accent5 2 5 3" xfId="9948"/>
    <cellStyle name="40% - Accent5 2 5 3 2" xfId="9949"/>
    <cellStyle name="40% - Accent5 2 5 3 2 2" xfId="9950"/>
    <cellStyle name="40% - Accent5 2 5 3 3" xfId="9951"/>
    <cellStyle name="40% - Accent5 2 5 4" xfId="9952"/>
    <cellStyle name="40% - Accent5 2 5 4 2" xfId="9953"/>
    <cellStyle name="40% - Accent5 2 5 5" xfId="9954"/>
    <cellStyle name="40% - Accent5 2 5 5 2" xfId="9955"/>
    <cellStyle name="40% - Accent5 2 5 6" xfId="9956"/>
    <cellStyle name="40% - Accent5 2 6" xfId="9957"/>
    <cellStyle name="40% - Accent5 2 6 2" xfId="9958"/>
    <cellStyle name="40% - Accent5 2 6 2 2" xfId="9959"/>
    <cellStyle name="40% - Accent5 2 6 2 2 2" xfId="9960"/>
    <cellStyle name="40% - Accent5 2 6 2 3" xfId="9961"/>
    <cellStyle name="40% - Accent5 2 6 3" xfId="9962"/>
    <cellStyle name="40% - Accent5 2 6 3 2" xfId="9963"/>
    <cellStyle name="40% - Accent5 2 6 4" xfId="9964"/>
    <cellStyle name="40% - Accent5 2 6 4 2" xfId="9965"/>
    <cellStyle name="40% - Accent5 2 6 5" xfId="9966"/>
    <cellStyle name="40% - Accent5 2 7" xfId="9967"/>
    <cellStyle name="40% - Accent5 2 7 2" xfId="9968"/>
    <cellStyle name="40% - Accent5 2 7 2 2" xfId="9969"/>
    <cellStyle name="40% - Accent5 2 7 3" xfId="9970"/>
    <cellStyle name="40% - Accent5 2 8" xfId="9971"/>
    <cellStyle name="40% - Accent5 2 8 2" xfId="9972"/>
    <cellStyle name="40% - Accent5 2 9" xfId="9973"/>
    <cellStyle name="40% - Accent5 2 9 2" xfId="9974"/>
    <cellStyle name="40% - Accent5 3" xfId="9975"/>
    <cellStyle name="40% - Accent5 3 10" xfId="9976"/>
    <cellStyle name="40% - Accent5 3 2" xfId="9977"/>
    <cellStyle name="40% - Accent5 3 2 2" xfId="9978"/>
    <cellStyle name="40% - Accent5 3 2 2 2" xfId="9979"/>
    <cellStyle name="40% - Accent5 3 2 2 2 2" xfId="9980"/>
    <cellStyle name="40% - Accent5 3 2 2 2 2 2" xfId="9981"/>
    <cellStyle name="40% - Accent5 3 2 2 2 2 2 2" xfId="9982"/>
    <cellStyle name="40% - Accent5 3 2 2 2 2 2 2 2" xfId="9983"/>
    <cellStyle name="40% - Accent5 3 2 2 2 2 2 2 2 2" xfId="9984"/>
    <cellStyle name="40% - Accent5 3 2 2 2 2 2 2 3" xfId="9985"/>
    <cellStyle name="40% - Accent5 3 2 2 2 2 2 3" xfId="9986"/>
    <cellStyle name="40% - Accent5 3 2 2 2 2 2 3 2" xfId="9987"/>
    <cellStyle name="40% - Accent5 3 2 2 2 2 2 4" xfId="9988"/>
    <cellStyle name="40% - Accent5 3 2 2 2 2 2 4 2" xfId="9989"/>
    <cellStyle name="40% - Accent5 3 2 2 2 2 2 5" xfId="9990"/>
    <cellStyle name="40% - Accent5 3 2 2 2 2 3" xfId="9991"/>
    <cellStyle name="40% - Accent5 3 2 2 2 2 3 2" xfId="9992"/>
    <cellStyle name="40% - Accent5 3 2 2 2 2 3 2 2" xfId="9993"/>
    <cellStyle name="40% - Accent5 3 2 2 2 2 3 3" xfId="9994"/>
    <cellStyle name="40% - Accent5 3 2 2 2 2 4" xfId="9995"/>
    <cellStyle name="40% - Accent5 3 2 2 2 2 4 2" xfId="9996"/>
    <cellStyle name="40% - Accent5 3 2 2 2 2 5" xfId="9997"/>
    <cellStyle name="40% - Accent5 3 2 2 2 2 5 2" xfId="9998"/>
    <cellStyle name="40% - Accent5 3 2 2 2 2 6" xfId="9999"/>
    <cellStyle name="40% - Accent5 3 2 2 2 3" xfId="10000"/>
    <cellStyle name="40% - Accent5 3 2 2 2 3 2" xfId="10001"/>
    <cellStyle name="40% - Accent5 3 2 2 2 3 2 2" xfId="10002"/>
    <cellStyle name="40% - Accent5 3 2 2 2 3 2 2 2" xfId="10003"/>
    <cellStyle name="40% - Accent5 3 2 2 2 3 2 3" xfId="10004"/>
    <cellStyle name="40% - Accent5 3 2 2 2 3 3" xfId="10005"/>
    <cellStyle name="40% - Accent5 3 2 2 2 3 3 2" xfId="10006"/>
    <cellStyle name="40% - Accent5 3 2 2 2 3 4" xfId="10007"/>
    <cellStyle name="40% - Accent5 3 2 2 2 3 4 2" xfId="10008"/>
    <cellStyle name="40% - Accent5 3 2 2 2 3 5" xfId="10009"/>
    <cellStyle name="40% - Accent5 3 2 2 2 4" xfId="10010"/>
    <cellStyle name="40% - Accent5 3 2 2 2 4 2" xfId="10011"/>
    <cellStyle name="40% - Accent5 3 2 2 2 4 2 2" xfId="10012"/>
    <cellStyle name="40% - Accent5 3 2 2 2 4 3" xfId="10013"/>
    <cellStyle name="40% - Accent5 3 2 2 2 5" xfId="10014"/>
    <cellStyle name="40% - Accent5 3 2 2 2 5 2" xfId="10015"/>
    <cellStyle name="40% - Accent5 3 2 2 2 6" xfId="10016"/>
    <cellStyle name="40% - Accent5 3 2 2 2 6 2" xfId="10017"/>
    <cellStyle name="40% - Accent5 3 2 2 2 7" xfId="10018"/>
    <cellStyle name="40% - Accent5 3 2 2 3" xfId="10019"/>
    <cellStyle name="40% - Accent5 3 2 2 3 2" xfId="10020"/>
    <cellStyle name="40% - Accent5 3 2 2 3 2 2" xfId="10021"/>
    <cellStyle name="40% - Accent5 3 2 2 3 2 2 2" xfId="10022"/>
    <cellStyle name="40% - Accent5 3 2 2 3 2 2 2 2" xfId="10023"/>
    <cellStyle name="40% - Accent5 3 2 2 3 2 2 3" xfId="10024"/>
    <cellStyle name="40% - Accent5 3 2 2 3 2 3" xfId="10025"/>
    <cellStyle name="40% - Accent5 3 2 2 3 2 3 2" xfId="10026"/>
    <cellStyle name="40% - Accent5 3 2 2 3 2 4" xfId="10027"/>
    <cellStyle name="40% - Accent5 3 2 2 3 2 4 2" xfId="10028"/>
    <cellStyle name="40% - Accent5 3 2 2 3 2 5" xfId="10029"/>
    <cellStyle name="40% - Accent5 3 2 2 3 3" xfId="10030"/>
    <cellStyle name="40% - Accent5 3 2 2 3 3 2" xfId="10031"/>
    <cellStyle name="40% - Accent5 3 2 2 3 3 2 2" xfId="10032"/>
    <cellStyle name="40% - Accent5 3 2 2 3 3 3" xfId="10033"/>
    <cellStyle name="40% - Accent5 3 2 2 3 4" xfId="10034"/>
    <cellStyle name="40% - Accent5 3 2 2 3 4 2" xfId="10035"/>
    <cellStyle name="40% - Accent5 3 2 2 3 5" xfId="10036"/>
    <cellStyle name="40% - Accent5 3 2 2 3 5 2" xfId="10037"/>
    <cellStyle name="40% - Accent5 3 2 2 3 6" xfId="10038"/>
    <cellStyle name="40% - Accent5 3 2 2 4" xfId="10039"/>
    <cellStyle name="40% - Accent5 3 2 2 4 2" xfId="10040"/>
    <cellStyle name="40% - Accent5 3 2 2 4 2 2" xfId="10041"/>
    <cellStyle name="40% - Accent5 3 2 2 4 2 2 2" xfId="10042"/>
    <cellStyle name="40% - Accent5 3 2 2 4 2 3" xfId="10043"/>
    <cellStyle name="40% - Accent5 3 2 2 4 3" xfId="10044"/>
    <cellStyle name="40% - Accent5 3 2 2 4 3 2" xfId="10045"/>
    <cellStyle name="40% - Accent5 3 2 2 4 4" xfId="10046"/>
    <cellStyle name="40% - Accent5 3 2 2 4 4 2" xfId="10047"/>
    <cellStyle name="40% - Accent5 3 2 2 4 5" xfId="10048"/>
    <cellStyle name="40% - Accent5 3 2 2 5" xfId="10049"/>
    <cellStyle name="40% - Accent5 3 2 2 5 2" xfId="10050"/>
    <cellStyle name="40% - Accent5 3 2 2 5 2 2" xfId="10051"/>
    <cellStyle name="40% - Accent5 3 2 2 5 3" xfId="10052"/>
    <cellStyle name="40% - Accent5 3 2 2 6" xfId="10053"/>
    <cellStyle name="40% - Accent5 3 2 2 6 2" xfId="10054"/>
    <cellStyle name="40% - Accent5 3 2 2 7" xfId="10055"/>
    <cellStyle name="40% - Accent5 3 2 2 7 2" xfId="10056"/>
    <cellStyle name="40% - Accent5 3 2 2 8" xfId="10057"/>
    <cellStyle name="40% - Accent5 3 2 3" xfId="10058"/>
    <cellStyle name="40% - Accent5 3 2 3 2" xfId="10059"/>
    <cellStyle name="40% - Accent5 3 2 3 2 2" xfId="10060"/>
    <cellStyle name="40% - Accent5 3 2 3 2 2 2" xfId="10061"/>
    <cellStyle name="40% - Accent5 3 2 3 2 2 2 2" xfId="10062"/>
    <cellStyle name="40% - Accent5 3 2 3 2 2 2 2 2" xfId="10063"/>
    <cellStyle name="40% - Accent5 3 2 3 2 2 2 3" xfId="10064"/>
    <cellStyle name="40% - Accent5 3 2 3 2 2 3" xfId="10065"/>
    <cellStyle name="40% - Accent5 3 2 3 2 2 3 2" xfId="10066"/>
    <cellStyle name="40% - Accent5 3 2 3 2 2 4" xfId="10067"/>
    <cellStyle name="40% - Accent5 3 2 3 2 2 4 2" xfId="10068"/>
    <cellStyle name="40% - Accent5 3 2 3 2 2 5" xfId="10069"/>
    <cellStyle name="40% - Accent5 3 2 3 2 3" xfId="10070"/>
    <cellStyle name="40% - Accent5 3 2 3 2 3 2" xfId="10071"/>
    <cellStyle name="40% - Accent5 3 2 3 2 3 2 2" xfId="10072"/>
    <cellStyle name="40% - Accent5 3 2 3 2 3 3" xfId="10073"/>
    <cellStyle name="40% - Accent5 3 2 3 2 4" xfId="10074"/>
    <cellStyle name="40% - Accent5 3 2 3 2 4 2" xfId="10075"/>
    <cellStyle name="40% - Accent5 3 2 3 2 5" xfId="10076"/>
    <cellStyle name="40% - Accent5 3 2 3 2 5 2" xfId="10077"/>
    <cellStyle name="40% - Accent5 3 2 3 2 6" xfId="10078"/>
    <cellStyle name="40% - Accent5 3 2 3 3" xfId="10079"/>
    <cellStyle name="40% - Accent5 3 2 3 3 2" xfId="10080"/>
    <cellStyle name="40% - Accent5 3 2 3 3 2 2" xfId="10081"/>
    <cellStyle name="40% - Accent5 3 2 3 3 2 2 2" xfId="10082"/>
    <cellStyle name="40% - Accent5 3 2 3 3 2 3" xfId="10083"/>
    <cellStyle name="40% - Accent5 3 2 3 3 3" xfId="10084"/>
    <cellStyle name="40% - Accent5 3 2 3 3 3 2" xfId="10085"/>
    <cellStyle name="40% - Accent5 3 2 3 3 4" xfId="10086"/>
    <cellStyle name="40% - Accent5 3 2 3 3 4 2" xfId="10087"/>
    <cellStyle name="40% - Accent5 3 2 3 3 5" xfId="10088"/>
    <cellStyle name="40% - Accent5 3 2 3 4" xfId="10089"/>
    <cellStyle name="40% - Accent5 3 2 3 4 2" xfId="10090"/>
    <cellStyle name="40% - Accent5 3 2 3 4 2 2" xfId="10091"/>
    <cellStyle name="40% - Accent5 3 2 3 4 3" xfId="10092"/>
    <cellStyle name="40% - Accent5 3 2 3 5" xfId="10093"/>
    <cellStyle name="40% - Accent5 3 2 3 5 2" xfId="10094"/>
    <cellStyle name="40% - Accent5 3 2 3 6" xfId="10095"/>
    <cellStyle name="40% - Accent5 3 2 3 6 2" xfId="10096"/>
    <cellStyle name="40% - Accent5 3 2 3 7" xfId="10097"/>
    <cellStyle name="40% - Accent5 3 2 4" xfId="10098"/>
    <cellStyle name="40% - Accent5 3 2 4 2" xfId="10099"/>
    <cellStyle name="40% - Accent5 3 2 4 2 2" xfId="10100"/>
    <cellStyle name="40% - Accent5 3 2 4 2 2 2" xfId="10101"/>
    <cellStyle name="40% - Accent5 3 2 4 2 2 2 2" xfId="10102"/>
    <cellStyle name="40% - Accent5 3 2 4 2 2 3" xfId="10103"/>
    <cellStyle name="40% - Accent5 3 2 4 2 3" xfId="10104"/>
    <cellStyle name="40% - Accent5 3 2 4 2 3 2" xfId="10105"/>
    <cellStyle name="40% - Accent5 3 2 4 2 4" xfId="10106"/>
    <cellStyle name="40% - Accent5 3 2 4 2 4 2" xfId="10107"/>
    <cellStyle name="40% - Accent5 3 2 4 2 5" xfId="10108"/>
    <cellStyle name="40% - Accent5 3 2 4 3" xfId="10109"/>
    <cellStyle name="40% - Accent5 3 2 4 3 2" xfId="10110"/>
    <cellStyle name="40% - Accent5 3 2 4 3 2 2" xfId="10111"/>
    <cellStyle name="40% - Accent5 3 2 4 3 3" xfId="10112"/>
    <cellStyle name="40% - Accent5 3 2 4 4" xfId="10113"/>
    <cellStyle name="40% - Accent5 3 2 4 4 2" xfId="10114"/>
    <cellStyle name="40% - Accent5 3 2 4 5" xfId="10115"/>
    <cellStyle name="40% - Accent5 3 2 4 5 2" xfId="10116"/>
    <cellStyle name="40% - Accent5 3 2 4 6" xfId="10117"/>
    <cellStyle name="40% - Accent5 3 2 5" xfId="10118"/>
    <cellStyle name="40% - Accent5 3 2 5 2" xfId="10119"/>
    <cellStyle name="40% - Accent5 3 2 5 2 2" xfId="10120"/>
    <cellStyle name="40% - Accent5 3 2 5 2 2 2" xfId="10121"/>
    <cellStyle name="40% - Accent5 3 2 5 2 3" xfId="10122"/>
    <cellStyle name="40% - Accent5 3 2 5 3" xfId="10123"/>
    <cellStyle name="40% - Accent5 3 2 5 3 2" xfId="10124"/>
    <cellStyle name="40% - Accent5 3 2 5 4" xfId="10125"/>
    <cellStyle name="40% - Accent5 3 2 5 4 2" xfId="10126"/>
    <cellStyle name="40% - Accent5 3 2 5 5" xfId="10127"/>
    <cellStyle name="40% - Accent5 3 2 6" xfId="10128"/>
    <cellStyle name="40% - Accent5 3 2 6 2" xfId="10129"/>
    <cellStyle name="40% - Accent5 3 2 6 2 2" xfId="10130"/>
    <cellStyle name="40% - Accent5 3 2 6 3" xfId="10131"/>
    <cellStyle name="40% - Accent5 3 2 7" xfId="10132"/>
    <cellStyle name="40% - Accent5 3 2 7 2" xfId="10133"/>
    <cellStyle name="40% - Accent5 3 2 8" xfId="10134"/>
    <cellStyle name="40% - Accent5 3 2 8 2" xfId="10135"/>
    <cellStyle name="40% - Accent5 3 2 9" xfId="10136"/>
    <cellStyle name="40% - Accent5 3 3" xfId="10137"/>
    <cellStyle name="40% - Accent5 3 3 2" xfId="10138"/>
    <cellStyle name="40% - Accent5 3 3 2 2" xfId="10139"/>
    <cellStyle name="40% - Accent5 3 3 2 2 2" xfId="10140"/>
    <cellStyle name="40% - Accent5 3 3 2 2 2 2" xfId="10141"/>
    <cellStyle name="40% - Accent5 3 3 2 2 2 2 2" xfId="10142"/>
    <cellStyle name="40% - Accent5 3 3 2 2 2 2 2 2" xfId="10143"/>
    <cellStyle name="40% - Accent5 3 3 2 2 2 2 3" xfId="10144"/>
    <cellStyle name="40% - Accent5 3 3 2 2 2 3" xfId="10145"/>
    <cellStyle name="40% - Accent5 3 3 2 2 2 3 2" xfId="10146"/>
    <cellStyle name="40% - Accent5 3 3 2 2 2 4" xfId="10147"/>
    <cellStyle name="40% - Accent5 3 3 2 2 2 4 2" xfId="10148"/>
    <cellStyle name="40% - Accent5 3 3 2 2 2 5" xfId="10149"/>
    <cellStyle name="40% - Accent5 3 3 2 2 3" xfId="10150"/>
    <cellStyle name="40% - Accent5 3 3 2 2 3 2" xfId="10151"/>
    <cellStyle name="40% - Accent5 3 3 2 2 3 2 2" xfId="10152"/>
    <cellStyle name="40% - Accent5 3 3 2 2 3 3" xfId="10153"/>
    <cellStyle name="40% - Accent5 3 3 2 2 4" xfId="10154"/>
    <cellStyle name="40% - Accent5 3 3 2 2 4 2" xfId="10155"/>
    <cellStyle name="40% - Accent5 3 3 2 2 5" xfId="10156"/>
    <cellStyle name="40% - Accent5 3 3 2 2 5 2" xfId="10157"/>
    <cellStyle name="40% - Accent5 3 3 2 2 6" xfId="10158"/>
    <cellStyle name="40% - Accent5 3 3 2 3" xfId="10159"/>
    <cellStyle name="40% - Accent5 3 3 2 3 2" xfId="10160"/>
    <cellStyle name="40% - Accent5 3 3 2 3 2 2" xfId="10161"/>
    <cellStyle name="40% - Accent5 3 3 2 3 2 2 2" xfId="10162"/>
    <cellStyle name="40% - Accent5 3 3 2 3 2 3" xfId="10163"/>
    <cellStyle name="40% - Accent5 3 3 2 3 3" xfId="10164"/>
    <cellStyle name="40% - Accent5 3 3 2 3 3 2" xfId="10165"/>
    <cellStyle name="40% - Accent5 3 3 2 3 4" xfId="10166"/>
    <cellStyle name="40% - Accent5 3 3 2 3 4 2" xfId="10167"/>
    <cellStyle name="40% - Accent5 3 3 2 3 5" xfId="10168"/>
    <cellStyle name="40% - Accent5 3 3 2 4" xfId="10169"/>
    <cellStyle name="40% - Accent5 3 3 2 4 2" xfId="10170"/>
    <cellStyle name="40% - Accent5 3 3 2 4 2 2" xfId="10171"/>
    <cellStyle name="40% - Accent5 3 3 2 4 3" xfId="10172"/>
    <cellStyle name="40% - Accent5 3 3 2 5" xfId="10173"/>
    <cellStyle name="40% - Accent5 3 3 2 5 2" xfId="10174"/>
    <cellStyle name="40% - Accent5 3 3 2 6" xfId="10175"/>
    <cellStyle name="40% - Accent5 3 3 2 6 2" xfId="10176"/>
    <cellStyle name="40% - Accent5 3 3 2 7" xfId="10177"/>
    <cellStyle name="40% - Accent5 3 3 3" xfId="10178"/>
    <cellStyle name="40% - Accent5 3 3 3 2" xfId="10179"/>
    <cellStyle name="40% - Accent5 3 3 3 2 2" xfId="10180"/>
    <cellStyle name="40% - Accent5 3 3 3 2 2 2" xfId="10181"/>
    <cellStyle name="40% - Accent5 3 3 3 2 2 2 2" xfId="10182"/>
    <cellStyle name="40% - Accent5 3 3 3 2 2 3" xfId="10183"/>
    <cellStyle name="40% - Accent5 3 3 3 2 3" xfId="10184"/>
    <cellStyle name="40% - Accent5 3 3 3 2 3 2" xfId="10185"/>
    <cellStyle name="40% - Accent5 3 3 3 2 4" xfId="10186"/>
    <cellStyle name="40% - Accent5 3 3 3 2 4 2" xfId="10187"/>
    <cellStyle name="40% - Accent5 3 3 3 2 5" xfId="10188"/>
    <cellStyle name="40% - Accent5 3 3 3 3" xfId="10189"/>
    <cellStyle name="40% - Accent5 3 3 3 3 2" xfId="10190"/>
    <cellStyle name="40% - Accent5 3 3 3 3 2 2" xfId="10191"/>
    <cellStyle name="40% - Accent5 3 3 3 3 3" xfId="10192"/>
    <cellStyle name="40% - Accent5 3 3 3 4" xfId="10193"/>
    <cellStyle name="40% - Accent5 3 3 3 4 2" xfId="10194"/>
    <cellStyle name="40% - Accent5 3 3 3 5" xfId="10195"/>
    <cellStyle name="40% - Accent5 3 3 3 5 2" xfId="10196"/>
    <cellStyle name="40% - Accent5 3 3 3 6" xfId="10197"/>
    <cellStyle name="40% - Accent5 3 3 4" xfId="10198"/>
    <cellStyle name="40% - Accent5 3 3 4 2" xfId="10199"/>
    <cellStyle name="40% - Accent5 3 3 4 2 2" xfId="10200"/>
    <cellStyle name="40% - Accent5 3 3 4 2 2 2" xfId="10201"/>
    <cellStyle name="40% - Accent5 3 3 4 2 3" xfId="10202"/>
    <cellStyle name="40% - Accent5 3 3 4 3" xfId="10203"/>
    <cellStyle name="40% - Accent5 3 3 4 3 2" xfId="10204"/>
    <cellStyle name="40% - Accent5 3 3 4 4" xfId="10205"/>
    <cellStyle name="40% - Accent5 3 3 4 4 2" xfId="10206"/>
    <cellStyle name="40% - Accent5 3 3 4 5" xfId="10207"/>
    <cellStyle name="40% - Accent5 3 3 5" xfId="10208"/>
    <cellStyle name="40% - Accent5 3 3 5 2" xfId="10209"/>
    <cellStyle name="40% - Accent5 3 3 5 2 2" xfId="10210"/>
    <cellStyle name="40% - Accent5 3 3 5 3" xfId="10211"/>
    <cellStyle name="40% - Accent5 3 3 6" xfId="10212"/>
    <cellStyle name="40% - Accent5 3 3 6 2" xfId="10213"/>
    <cellStyle name="40% - Accent5 3 3 7" xfId="10214"/>
    <cellStyle name="40% - Accent5 3 3 7 2" xfId="10215"/>
    <cellStyle name="40% - Accent5 3 3 8" xfId="10216"/>
    <cellStyle name="40% - Accent5 3 4" xfId="10217"/>
    <cellStyle name="40% - Accent5 3 4 2" xfId="10218"/>
    <cellStyle name="40% - Accent5 3 4 2 2" xfId="10219"/>
    <cellStyle name="40% - Accent5 3 4 2 2 2" xfId="10220"/>
    <cellStyle name="40% - Accent5 3 4 2 2 2 2" xfId="10221"/>
    <cellStyle name="40% - Accent5 3 4 2 2 2 2 2" xfId="10222"/>
    <cellStyle name="40% - Accent5 3 4 2 2 2 3" xfId="10223"/>
    <cellStyle name="40% - Accent5 3 4 2 2 3" xfId="10224"/>
    <cellStyle name="40% - Accent5 3 4 2 2 3 2" xfId="10225"/>
    <cellStyle name="40% - Accent5 3 4 2 2 4" xfId="10226"/>
    <cellStyle name="40% - Accent5 3 4 2 2 4 2" xfId="10227"/>
    <cellStyle name="40% - Accent5 3 4 2 2 5" xfId="10228"/>
    <cellStyle name="40% - Accent5 3 4 2 3" xfId="10229"/>
    <cellStyle name="40% - Accent5 3 4 2 3 2" xfId="10230"/>
    <cellStyle name="40% - Accent5 3 4 2 3 2 2" xfId="10231"/>
    <cellStyle name="40% - Accent5 3 4 2 3 3" xfId="10232"/>
    <cellStyle name="40% - Accent5 3 4 2 4" xfId="10233"/>
    <cellStyle name="40% - Accent5 3 4 2 4 2" xfId="10234"/>
    <cellStyle name="40% - Accent5 3 4 2 5" xfId="10235"/>
    <cellStyle name="40% - Accent5 3 4 2 5 2" xfId="10236"/>
    <cellStyle name="40% - Accent5 3 4 2 6" xfId="10237"/>
    <cellStyle name="40% - Accent5 3 4 3" xfId="10238"/>
    <cellStyle name="40% - Accent5 3 4 3 2" xfId="10239"/>
    <cellStyle name="40% - Accent5 3 4 3 2 2" xfId="10240"/>
    <cellStyle name="40% - Accent5 3 4 3 2 2 2" xfId="10241"/>
    <cellStyle name="40% - Accent5 3 4 3 2 3" xfId="10242"/>
    <cellStyle name="40% - Accent5 3 4 3 3" xfId="10243"/>
    <cellStyle name="40% - Accent5 3 4 3 3 2" xfId="10244"/>
    <cellStyle name="40% - Accent5 3 4 3 4" xfId="10245"/>
    <cellStyle name="40% - Accent5 3 4 3 4 2" xfId="10246"/>
    <cellStyle name="40% - Accent5 3 4 3 5" xfId="10247"/>
    <cellStyle name="40% - Accent5 3 4 4" xfId="10248"/>
    <cellStyle name="40% - Accent5 3 4 4 2" xfId="10249"/>
    <cellStyle name="40% - Accent5 3 4 4 2 2" xfId="10250"/>
    <cellStyle name="40% - Accent5 3 4 4 3" xfId="10251"/>
    <cellStyle name="40% - Accent5 3 4 5" xfId="10252"/>
    <cellStyle name="40% - Accent5 3 4 5 2" xfId="10253"/>
    <cellStyle name="40% - Accent5 3 4 6" xfId="10254"/>
    <cellStyle name="40% - Accent5 3 4 6 2" xfId="10255"/>
    <cellStyle name="40% - Accent5 3 4 7" xfId="10256"/>
    <cellStyle name="40% - Accent5 3 5" xfId="10257"/>
    <cellStyle name="40% - Accent5 3 5 2" xfId="10258"/>
    <cellStyle name="40% - Accent5 3 5 2 2" xfId="10259"/>
    <cellStyle name="40% - Accent5 3 5 2 2 2" xfId="10260"/>
    <cellStyle name="40% - Accent5 3 5 2 2 2 2" xfId="10261"/>
    <cellStyle name="40% - Accent5 3 5 2 2 3" xfId="10262"/>
    <cellStyle name="40% - Accent5 3 5 2 3" xfId="10263"/>
    <cellStyle name="40% - Accent5 3 5 2 3 2" xfId="10264"/>
    <cellStyle name="40% - Accent5 3 5 2 4" xfId="10265"/>
    <cellStyle name="40% - Accent5 3 5 2 4 2" xfId="10266"/>
    <cellStyle name="40% - Accent5 3 5 2 5" xfId="10267"/>
    <cellStyle name="40% - Accent5 3 5 3" xfId="10268"/>
    <cellStyle name="40% - Accent5 3 5 3 2" xfId="10269"/>
    <cellStyle name="40% - Accent5 3 5 3 2 2" xfId="10270"/>
    <cellStyle name="40% - Accent5 3 5 3 3" xfId="10271"/>
    <cellStyle name="40% - Accent5 3 5 4" xfId="10272"/>
    <cellStyle name="40% - Accent5 3 5 4 2" xfId="10273"/>
    <cellStyle name="40% - Accent5 3 5 5" xfId="10274"/>
    <cellStyle name="40% - Accent5 3 5 5 2" xfId="10275"/>
    <cellStyle name="40% - Accent5 3 5 6" xfId="10276"/>
    <cellStyle name="40% - Accent5 3 6" xfId="10277"/>
    <cellStyle name="40% - Accent5 3 6 2" xfId="10278"/>
    <cellStyle name="40% - Accent5 3 6 2 2" xfId="10279"/>
    <cellStyle name="40% - Accent5 3 6 2 2 2" xfId="10280"/>
    <cellStyle name="40% - Accent5 3 6 2 3" xfId="10281"/>
    <cellStyle name="40% - Accent5 3 6 3" xfId="10282"/>
    <cellStyle name="40% - Accent5 3 6 3 2" xfId="10283"/>
    <cellStyle name="40% - Accent5 3 6 4" xfId="10284"/>
    <cellStyle name="40% - Accent5 3 6 4 2" xfId="10285"/>
    <cellStyle name="40% - Accent5 3 6 5" xfId="10286"/>
    <cellStyle name="40% - Accent5 3 7" xfId="10287"/>
    <cellStyle name="40% - Accent5 3 7 2" xfId="10288"/>
    <cellStyle name="40% - Accent5 3 7 2 2" xfId="10289"/>
    <cellStyle name="40% - Accent5 3 7 3" xfId="10290"/>
    <cellStyle name="40% - Accent5 3 8" xfId="10291"/>
    <cellStyle name="40% - Accent5 3 8 2" xfId="10292"/>
    <cellStyle name="40% - Accent5 3 9" xfId="10293"/>
    <cellStyle name="40% - Accent5 3 9 2" xfId="10294"/>
    <cellStyle name="40% - Accent5 4" xfId="10295"/>
    <cellStyle name="40% - Accent5 4 10" xfId="10296"/>
    <cellStyle name="40% - Accent5 4 2" xfId="10297"/>
    <cellStyle name="40% - Accent5 4 2 2" xfId="10298"/>
    <cellStyle name="40% - Accent5 4 2 2 2" xfId="10299"/>
    <cellStyle name="40% - Accent5 4 2 2 2 2" xfId="10300"/>
    <cellStyle name="40% - Accent5 4 2 2 2 2 2" xfId="10301"/>
    <cellStyle name="40% - Accent5 4 2 2 2 2 2 2" xfId="10302"/>
    <cellStyle name="40% - Accent5 4 2 2 2 2 2 2 2" xfId="10303"/>
    <cellStyle name="40% - Accent5 4 2 2 2 2 2 3" xfId="10304"/>
    <cellStyle name="40% - Accent5 4 2 2 2 2 3" xfId="10305"/>
    <cellStyle name="40% - Accent5 4 2 2 2 2 3 2" xfId="10306"/>
    <cellStyle name="40% - Accent5 4 2 2 2 2 4" xfId="10307"/>
    <cellStyle name="40% - Accent5 4 2 2 2 2 4 2" xfId="10308"/>
    <cellStyle name="40% - Accent5 4 2 2 2 2 5" xfId="10309"/>
    <cellStyle name="40% - Accent5 4 2 2 2 3" xfId="10310"/>
    <cellStyle name="40% - Accent5 4 2 2 2 3 2" xfId="10311"/>
    <cellStyle name="40% - Accent5 4 2 2 2 3 2 2" xfId="10312"/>
    <cellStyle name="40% - Accent5 4 2 2 2 3 3" xfId="10313"/>
    <cellStyle name="40% - Accent5 4 2 2 2 4" xfId="10314"/>
    <cellStyle name="40% - Accent5 4 2 2 2 4 2" xfId="10315"/>
    <cellStyle name="40% - Accent5 4 2 2 2 5" xfId="10316"/>
    <cellStyle name="40% - Accent5 4 2 2 2 5 2" xfId="10317"/>
    <cellStyle name="40% - Accent5 4 2 2 2 6" xfId="10318"/>
    <cellStyle name="40% - Accent5 4 2 2 3" xfId="10319"/>
    <cellStyle name="40% - Accent5 4 2 2 3 2" xfId="10320"/>
    <cellStyle name="40% - Accent5 4 2 2 3 2 2" xfId="10321"/>
    <cellStyle name="40% - Accent5 4 2 2 3 2 2 2" xfId="10322"/>
    <cellStyle name="40% - Accent5 4 2 2 3 2 3" xfId="10323"/>
    <cellStyle name="40% - Accent5 4 2 2 3 3" xfId="10324"/>
    <cellStyle name="40% - Accent5 4 2 2 3 3 2" xfId="10325"/>
    <cellStyle name="40% - Accent5 4 2 2 3 4" xfId="10326"/>
    <cellStyle name="40% - Accent5 4 2 2 3 4 2" xfId="10327"/>
    <cellStyle name="40% - Accent5 4 2 2 3 5" xfId="10328"/>
    <cellStyle name="40% - Accent5 4 2 2 4" xfId="10329"/>
    <cellStyle name="40% - Accent5 4 2 2 4 2" xfId="10330"/>
    <cellStyle name="40% - Accent5 4 2 2 4 2 2" xfId="10331"/>
    <cellStyle name="40% - Accent5 4 2 2 4 3" xfId="10332"/>
    <cellStyle name="40% - Accent5 4 2 2 5" xfId="10333"/>
    <cellStyle name="40% - Accent5 4 2 2 5 2" xfId="10334"/>
    <cellStyle name="40% - Accent5 4 2 2 6" xfId="10335"/>
    <cellStyle name="40% - Accent5 4 2 2 6 2" xfId="10336"/>
    <cellStyle name="40% - Accent5 4 2 2 7" xfId="10337"/>
    <cellStyle name="40% - Accent5 4 2 3" xfId="10338"/>
    <cellStyle name="40% - Accent5 4 2 3 2" xfId="10339"/>
    <cellStyle name="40% - Accent5 4 2 3 2 2" xfId="10340"/>
    <cellStyle name="40% - Accent5 4 2 3 2 2 2" xfId="10341"/>
    <cellStyle name="40% - Accent5 4 2 3 2 2 2 2" xfId="10342"/>
    <cellStyle name="40% - Accent5 4 2 3 2 2 3" xfId="10343"/>
    <cellStyle name="40% - Accent5 4 2 3 2 3" xfId="10344"/>
    <cellStyle name="40% - Accent5 4 2 3 2 3 2" xfId="10345"/>
    <cellStyle name="40% - Accent5 4 2 3 2 4" xfId="10346"/>
    <cellStyle name="40% - Accent5 4 2 3 2 4 2" xfId="10347"/>
    <cellStyle name="40% - Accent5 4 2 3 2 5" xfId="10348"/>
    <cellStyle name="40% - Accent5 4 2 3 3" xfId="10349"/>
    <cellStyle name="40% - Accent5 4 2 3 3 2" xfId="10350"/>
    <cellStyle name="40% - Accent5 4 2 3 3 2 2" xfId="10351"/>
    <cellStyle name="40% - Accent5 4 2 3 3 3" xfId="10352"/>
    <cellStyle name="40% - Accent5 4 2 3 4" xfId="10353"/>
    <cellStyle name="40% - Accent5 4 2 3 4 2" xfId="10354"/>
    <cellStyle name="40% - Accent5 4 2 3 5" xfId="10355"/>
    <cellStyle name="40% - Accent5 4 2 3 5 2" xfId="10356"/>
    <cellStyle name="40% - Accent5 4 2 3 6" xfId="10357"/>
    <cellStyle name="40% - Accent5 4 2 4" xfId="10358"/>
    <cellStyle name="40% - Accent5 4 2 4 2" xfId="10359"/>
    <cellStyle name="40% - Accent5 4 2 4 2 2" xfId="10360"/>
    <cellStyle name="40% - Accent5 4 2 4 2 2 2" xfId="10361"/>
    <cellStyle name="40% - Accent5 4 2 4 2 3" xfId="10362"/>
    <cellStyle name="40% - Accent5 4 2 4 3" xfId="10363"/>
    <cellStyle name="40% - Accent5 4 2 4 3 2" xfId="10364"/>
    <cellStyle name="40% - Accent5 4 2 4 4" xfId="10365"/>
    <cellStyle name="40% - Accent5 4 2 4 4 2" xfId="10366"/>
    <cellStyle name="40% - Accent5 4 2 4 5" xfId="10367"/>
    <cellStyle name="40% - Accent5 4 2 5" xfId="10368"/>
    <cellStyle name="40% - Accent5 4 2 5 2" xfId="10369"/>
    <cellStyle name="40% - Accent5 4 2 5 2 2" xfId="10370"/>
    <cellStyle name="40% - Accent5 4 2 5 3" xfId="10371"/>
    <cellStyle name="40% - Accent5 4 2 6" xfId="10372"/>
    <cellStyle name="40% - Accent5 4 2 6 2" xfId="10373"/>
    <cellStyle name="40% - Accent5 4 2 7" xfId="10374"/>
    <cellStyle name="40% - Accent5 4 2 7 2" xfId="10375"/>
    <cellStyle name="40% - Accent5 4 2 8" xfId="10376"/>
    <cellStyle name="40% - Accent5 4 3" xfId="10377"/>
    <cellStyle name="40% - Accent5 4 3 2" xfId="10378"/>
    <cellStyle name="40% - Accent5 4 3 2 2" xfId="10379"/>
    <cellStyle name="40% - Accent5 4 3 2 2 2" xfId="10380"/>
    <cellStyle name="40% - Accent5 4 3 2 2 2 2" xfId="10381"/>
    <cellStyle name="40% - Accent5 4 3 2 2 2 2 2" xfId="10382"/>
    <cellStyle name="40% - Accent5 4 3 2 2 2 3" xfId="10383"/>
    <cellStyle name="40% - Accent5 4 3 2 2 3" xfId="10384"/>
    <cellStyle name="40% - Accent5 4 3 2 2 3 2" xfId="10385"/>
    <cellStyle name="40% - Accent5 4 3 2 2 4" xfId="10386"/>
    <cellStyle name="40% - Accent5 4 3 2 2 4 2" xfId="10387"/>
    <cellStyle name="40% - Accent5 4 3 2 2 5" xfId="10388"/>
    <cellStyle name="40% - Accent5 4 3 2 3" xfId="10389"/>
    <cellStyle name="40% - Accent5 4 3 2 3 2" xfId="10390"/>
    <cellStyle name="40% - Accent5 4 3 2 3 2 2" xfId="10391"/>
    <cellStyle name="40% - Accent5 4 3 2 3 3" xfId="10392"/>
    <cellStyle name="40% - Accent5 4 3 2 4" xfId="10393"/>
    <cellStyle name="40% - Accent5 4 3 2 4 2" xfId="10394"/>
    <cellStyle name="40% - Accent5 4 3 2 5" xfId="10395"/>
    <cellStyle name="40% - Accent5 4 3 2 5 2" xfId="10396"/>
    <cellStyle name="40% - Accent5 4 3 2 6" xfId="10397"/>
    <cellStyle name="40% - Accent5 4 3 3" xfId="10398"/>
    <cellStyle name="40% - Accent5 4 3 3 2" xfId="10399"/>
    <cellStyle name="40% - Accent5 4 3 3 2 2" xfId="10400"/>
    <cellStyle name="40% - Accent5 4 3 3 2 2 2" xfId="10401"/>
    <cellStyle name="40% - Accent5 4 3 3 2 3" xfId="10402"/>
    <cellStyle name="40% - Accent5 4 3 3 3" xfId="10403"/>
    <cellStyle name="40% - Accent5 4 3 3 3 2" xfId="10404"/>
    <cellStyle name="40% - Accent5 4 3 3 4" xfId="10405"/>
    <cellStyle name="40% - Accent5 4 3 3 4 2" xfId="10406"/>
    <cellStyle name="40% - Accent5 4 3 3 5" xfId="10407"/>
    <cellStyle name="40% - Accent5 4 3 4" xfId="10408"/>
    <cellStyle name="40% - Accent5 4 3 4 2" xfId="10409"/>
    <cellStyle name="40% - Accent5 4 3 4 2 2" xfId="10410"/>
    <cellStyle name="40% - Accent5 4 3 4 3" xfId="10411"/>
    <cellStyle name="40% - Accent5 4 3 5" xfId="10412"/>
    <cellStyle name="40% - Accent5 4 3 5 2" xfId="10413"/>
    <cellStyle name="40% - Accent5 4 3 6" xfId="10414"/>
    <cellStyle name="40% - Accent5 4 3 6 2" xfId="10415"/>
    <cellStyle name="40% - Accent5 4 3 7" xfId="10416"/>
    <cellStyle name="40% - Accent5 4 4" xfId="10417"/>
    <cellStyle name="40% - Accent5 4 4 2" xfId="10418"/>
    <cellStyle name="40% - Accent5 4 4 2 2" xfId="10419"/>
    <cellStyle name="40% - Accent5 4 4 2 2 2" xfId="10420"/>
    <cellStyle name="40% - Accent5 4 4 2 2 2 2" xfId="10421"/>
    <cellStyle name="40% - Accent5 4 4 2 2 3" xfId="10422"/>
    <cellStyle name="40% - Accent5 4 4 2 3" xfId="10423"/>
    <cellStyle name="40% - Accent5 4 4 2 3 2" xfId="10424"/>
    <cellStyle name="40% - Accent5 4 4 2 4" xfId="10425"/>
    <cellStyle name="40% - Accent5 4 4 2 4 2" xfId="10426"/>
    <cellStyle name="40% - Accent5 4 4 2 5" xfId="10427"/>
    <cellStyle name="40% - Accent5 4 4 3" xfId="10428"/>
    <cellStyle name="40% - Accent5 4 4 3 2" xfId="10429"/>
    <cellStyle name="40% - Accent5 4 4 3 2 2" xfId="10430"/>
    <cellStyle name="40% - Accent5 4 4 3 3" xfId="10431"/>
    <cellStyle name="40% - Accent5 4 4 4" xfId="10432"/>
    <cellStyle name="40% - Accent5 4 4 4 2" xfId="10433"/>
    <cellStyle name="40% - Accent5 4 4 5" xfId="10434"/>
    <cellStyle name="40% - Accent5 4 4 5 2" xfId="10435"/>
    <cellStyle name="40% - Accent5 4 4 6" xfId="10436"/>
    <cellStyle name="40% - Accent5 4 5" xfId="10437"/>
    <cellStyle name="40% - Accent5 4 5 2" xfId="10438"/>
    <cellStyle name="40% - Accent5 4 5 2 2" xfId="10439"/>
    <cellStyle name="40% - Accent5 4 5 2 2 2" xfId="10440"/>
    <cellStyle name="40% - Accent5 4 5 2 3" xfId="10441"/>
    <cellStyle name="40% - Accent5 4 5 3" xfId="10442"/>
    <cellStyle name="40% - Accent5 4 5 3 2" xfId="10443"/>
    <cellStyle name="40% - Accent5 4 5 4" xfId="10444"/>
    <cellStyle name="40% - Accent5 4 5 4 2" xfId="10445"/>
    <cellStyle name="40% - Accent5 4 5 5" xfId="10446"/>
    <cellStyle name="40% - Accent5 4 6" xfId="10447"/>
    <cellStyle name="40% - Accent5 4 6 2" xfId="10448"/>
    <cellStyle name="40% - Accent5 4 6 2 2" xfId="10449"/>
    <cellStyle name="40% - Accent5 4 6 3" xfId="10450"/>
    <cellStyle name="40% - Accent5 4 7" xfId="10451"/>
    <cellStyle name="40% - Accent5 4 7 2" xfId="10452"/>
    <cellStyle name="40% - Accent5 4 8" xfId="10453"/>
    <cellStyle name="40% - Accent5 4 8 2" xfId="10454"/>
    <cellStyle name="40% - Accent5 4 9" xfId="10455"/>
    <cellStyle name="40% - Accent5 5" xfId="10456"/>
    <cellStyle name="40% - Accent5 5 2" xfId="10457"/>
    <cellStyle name="40% - Accent5 5 2 2" xfId="10458"/>
    <cellStyle name="40% - Accent5 5 2 2 2" xfId="10459"/>
    <cellStyle name="40% - Accent5 5 2 2 2 2" xfId="10460"/>
    <cellStyle name="40% - Accent5 5 2 2 2 2 2" xfId="10461"/>
    <cellStyle name="40% - Accent5 5 2 2 2 2 2 2" xfId="10462"/>
    <cellStyle name="40% - Accent5 5 2 2 2 2 3" xfId="10463"/>
    <cellStyle name="40% - Accent5 5 2 2 2 3" xfId="10464"/>
    <cellStyle name="40% - Accent5 5 2 2 2 3 2" xfId="10465"/>
    <cellStyle name="40% - Accent5 5 2 2 2 4" xfId="10466"/>
    <cellStyle name="40% - Accent5 5 2 2 2 4 2" xfId="10467"/>
    <cellStyle name="40% - Accent5 5 2 2 2 5" xfId="10468"/>
    <cellStyle name="40% - Accent5 5 2 2 3" xfId="10469"/>
    <cellStyle name="40% - Accent5 5 2 2 3 2" xfId="10470"/>
    <cellStyle name="40% - Accent5 5 2 2 3 2 2" xfId="10471"/>
    <cellStyle name="40% - Accent5 5 2 2 3 3" xfId="10472"/>
    <cellStyle name="40% - Accent5 5 2 2 4" xfId="10473"/>
    <cellStyle name="40% - Accent5 5 2 2 4 2" xfId="10474"/>
    <cellStyle name="40% - Accent5 5 2 2 5" xfId="10475"/>
    <cellStyle name="40% - Accent5 5 2 2 5 2" xfId="10476"/>
    <cellStyle name="40% - Accent5 5 2 2 6" xfId="10477"/>
    <cellStyle name="40% - Accent5 5 2 3" xfId="10478"/>
    <cellStyle name="40% - Accent5 5 2 3 2" xfId="10479"/>
    <cellStyle name="40% - Accent5 5 2 3 2 2" xfId="10480"/>
    <cellStyle name="40% - Accent5 5 2 3 2 2 2" xfId="10481"/>
    <cellStyle name="40% - Accent5 5 2 3 2 3" xfId="10482"/>
    <cellStyle name="40% - Accent5 5 2 3 3" xfId="10483"/>
    <cellStyle name="40% - Accent5 5 2 3 3 2" xfId="10484"/>
    <cellStyle name="40% - Accent5 5 2 3 4" xfId="10485"/>
    <cellStyle name="40% - Accent5 5 2 3 4 2" xfId="10486"/>
    <cellStyle name="40% - Accent5 5 2 3 5" xfId="10487"/>
    <cellStyle name="40% - Accent5 5 2 4" xfId="10488"/>
    <cellStyle name="40% - Accent5 5 2 4 2" xfId="10489"/>
    <cellStyle name="40% - Accent5 5 2 4 2 2" xfId="10490"/>
    <cellStyle name="40% - Accent5 5 2 4 3" xfId="10491"/>
    <cellStyle name="40% - Accent5 5 2 5" xfId="10492"/>
    <cellStyle name="40% - Accent5 5 2 5 2" xfId="10493"/>
    <cellStyle name="40% - Accent5 5 2 6" xfId="10494"/>
    <cellStyle name="40% - Accent5 5 2 6 2" xfId="10495"/>
    <cellStyle name="40% - Accent5 5 2 7" xfId="10496"/>
    <cellStyle name="40% - Accent5 5 3" xfId="10497"/>
    <cellStyle name="40% - Accent5 5 3 2" xfId="10498"/>
    <cellStyle name="40% - Accent5 5 3 2 2" xfId="10499"/>
    <cellStyle name="40% - Accent5 5 3 2 2 2" xfId="10500"/>
    <cellStyle name="40% - Accent5 5 3 2 2 2 2" xfId="10501"/>
    <cellStyle name="40% - Accent5 5 3 2 2 3" xfId="10502"/>
    <cellStyle name="40% - Accent5 5 3 2 3" xfId="10503"/>
    <cellStyle name="40% - Accent5 5 3 2 3 2" xfId="10504"/>
    <cellStyle name="40% - Accent5 5 3 2 4" xfId="10505"/>
    <cellStyle name="40% - Accent5 5 3 2 4 2" xfId="10506"/>
    <cellStyle name="40% - Accent5 5 3 2 5" xfId="10507"/>
    <cellStyle name="40% - Accent5 5 3 3" xfId="10508"/>
    <cellStyle name="40% - Accent5 5 3 3 2" xfId="10509"/>
    <cellStyle name="40% - Accent5 5 3 3 2 2" xfId="10510"/>
    <cellStyle name="40% - Accent5 5 3 3 3" xfId="10511"/>
    <cellStyle name="40% - Accent5 5 3 4" xfId="10512"/>
    <cellStyle name="40% - Accent5 5 3 4 2" xfId="10513"/>
    <cellStyle name="40% - Accent5 5 3 5" xfId="10514"/>
    <cellStyle name="40% - Accent5 5 3 5 2" xfId="10515"/>
    <cellStyle name="40% - Accent5 5 3 6" xfId="10516"/>
    <cellStyle name="40% - Accent5 5 4" xfId="10517"/>
    <cellStyle name="40% - Accent5 5 4 2" xfId="10518"/>
    <cellStyle name="40% - Accent5 5 4 2 2" xfId="10519"/>
    <cellStyle name="40% - Accent5 5 4 2 2 2" xfId="10520"/>
    <cellStyle name="40% - Accent5 5 4 2 3" xfId="10521"/>
    <cellStyle name="40% - Accent5 5 4 3" xfId="10522"/>
    <cellStyle name="40% - Accent5 5 4 3 2" xfId="10523"/>
    <cellStyle name="40% - Accent5 5 4 4" xfId="10524"/>
    <cellStyle name="40% - Accent5 5 4 4 2" xfId="10525"/>
    <cellStyle name="40% - Accent5 5 4 5" xfId="10526"/>
    <cellStyle name="40% - Accent5 5 5" xfId="10527"/>
    <cellStyle name="40% - Accent5 5 5 2" xfId="10528"/>
    <cellStyle name="40% - Accent5 5 5 2 2" xfId="10529"/>
    <cellStyle name="40% - Accent5 5 5 3" xfId="10530"/>
    <cellStyle name="40% - Accent5 5 6" xfId="10531"/>
    <cellStyle name="40% - Accent5 5 6 2" xfId="10532"/>
    <cellStyle name="40% - Accent5 5 7" xfId="10533"/>
    <cellStyle name="40% - Accent5 5 7 2" xfId="10534"/>
    <cellStyle name="40% - Accent5 5 8" xfId="10535"/>
    <cellStyle name="40% - Accent5 6" xfId="10536"/>
    <cellStyle name="40% - Accent5 6 2" xfId="10537"/>
    <cellStyle name="40% - Accent5 6 2 2" xfId="10538"/>
    <cellStyle name="40% - Accent5 6 2 2 2" xfId="10539"/>
    <cellStyle name="40% - Accent5 6 2 2 2 2" xfId="10540"/>
    <cellStyle name="40% - Accent5 6 2 2 2 2 2" xfId="10541"/>
    <cellStyle name="40% - Accent5 6 2 2 2 3" xfId="10542"/>
    <cellStyle name="40% - Accent5 6 2 2 3" xfId="10543"/>
    <cellStyle name="40% - Accent5 6 2 2 3 2" xfId="10544"/>
    <cellStyle name="40% - Accent5 6 2 2 4" xfId="10545"/>
    <cellStyle name="40% - Accent5 6 2 2 4 2" xfId="10546"/>
    <cellStyle name="40% - Accent5 6 2 2 5" xfId="10547"/>
    <cellStyle name="40% - Accent5 6 2 3" xfId="10548"/>
    <cellStyle name="40% - Accent5 6 2 3 2" xfId="10549"/>
    <cellStyle name="40% - Accent5 6 2 3 2 2" xfId="10550"/>
    <cellStyle name="40% - Accent5 6 2 3 3" xfId="10551"/>
    <cellStyle name="40% - Accent5 6 2 4" xfId="10552"/>
    <cellStyle name="40% - Accent5 6 2 4 2" xfId="10553"/>
    <cellStyle name="40% - Accent5 6 2 5" xfId="10554"/>
    <cellStyle name="40% - Accent5 6 2 5 2" xfId="10555"/>
    <cellStyle name="40% - Accent5 6 2 6" xfId="10556"/>
    <cellStyle name="40% - Accent5 6 3" xfId="10557"/>
    <cellStyle name="40% - Accent5 6 3 2" xfId="10558"/>
    <cellStyle name="40% - Accent5 6 3 2 2" xfId="10559"/>
    <cellStyle name="40% - Accent5 6 3 2 2 2" xfId="10560"/>
    <cellStyle name="40% - Accent5 6 3 2 3" xfId="10561"/>
    <cellStyle name="40% - Accent5 6 3 3" xfId="10562"/>
    <cellStyle name="40% - Accent5 6 3 3 2" xfId="10563"/>
    <cellStyle name="40% - Accent5 6 3 4" xfId="10564"/>
    <cellStyle name="40% - Accent5 6 3 4 2" xfId="10565"/>
    <cellStyle name="40% - Accent5 6 3 5" xfId="10566"/>
    <cellStyle name="40% - Accent5 6 4" xfId="10567"/>
    <cellStyle name="40% - Accent5 6 4 2" xfId="10568"/>
    <cellStyle name="40% - Accent5 6 4 2 2" xfId="10569"/>
    <cellStyle name="40% - Accent5 6 4 3" xfId="10570"/>
    <cellStyle name="40% - Accent5 6 5" xfId="10571"/>
    <cellStyle name="40% - Accent5 6 5 2" xfId="10572"/>
    <cellStyle name="40% - Accent5 6 6" xfId="10573"/>
    <cellStyle name="40% - Accent5 6 6 2" xfId="10574"/>
    <cellStyle name="40% - Accent5 6 7" xfId="10575"/>
    <cellStyle name="40% - Accent5 7" xfId="10576"/>
    <cellStyle name="40% - Accent5 7 2" xfId="10577"/>
    <cellStyle name="40% - Accent5 7 2 2" xfId="10578"/>
    <cellStyle name="40% - Accent5 7 2 2 2" xfId="10579"/>
    <cellStyle name="40% - Accent5 7 2 2 2 2" xfId="10580"/>
    <cellStyle name="40% - Accent5 7 2 2 3" xfId="10581"/>
    <cellStyle name="40% - Accent5 7 2 3" xfId="10582"/>
    <cellStyle name="40% - Accent5 7 2 3 2" xfId="10583"/>
    <cellStyle name="40% - Accent5 7 2 4" xfId="10584"/>
    <cellStyle name="40% - Accent5 7 2 4 2" xfId="10585"/>
    <cellStyle name="40% - Accent5 7 2 5" xfId="10586"/>
    <cellStyle name="40% - Accent5 7 3" xfId="10587"/>
    <cellStyle name="40% - Accent5 7 3 2" xfId="10588"/>
    <cellStyle name="40% - Accent5 7 3 2 2" xfId="10589"/>
    <cellStyle name="40% - Accent5 7 3 3" xfId="10590"/>
    <cellStyle name="40% - Accent5 7 4" xfId="10591"/>
    <cellStyle name="40% - Accent5 7 4 2" xfId="10592"/>
    <cellStyle name="40% - Accent5 7 5" xfId="10593"/>
    <cellStyle name="40% - Accent5 7 5 2" xfId="10594"/>
    <cellStyle name="40% - Accent5 7 6" xfId="10595"/>
    <cellStyle name="40% - Accent5 8" xfId="10596"/>
    <cellStyle name="40% - Accent5 8 2" xfId="10597"/>
    <cellStyle name="40% - Accent5 8 2 2" xfId="10598"/>
    <cellStyle name="40% - Accent5 8 2 2 2" xfId="10599"/>
    <cellStyle name="40% - Accent5 8 2 3" xfId="10600"/>
    <cellStyle name="40% - Accent5 8 3" xfId="10601"/>
    <cellStyle name="40% - Accent5 8 3 2" xfId="10602"/>
    <cellStyle name="40% - Accent5 8 4" xfId="10603"/>
    <cellStyle name="40% - Accent5 8 4 2" xfId="10604"/>
    <cellStyle name="40% - Accent5 8 5" xfId="10605"/>
    <cellStyle name="40% - Accent5 9" xfId="10606"/>
    <cellStyle name="40% - Accent5 9 2" xfId="10607"/>
    <cellStyle name="40% - Accent5 9 2 2" xfId="10608"/>
    <cellStyle name="40% - Accent5 9 3" xfId="10609"/>
    <cellStyle name="40% - Accent6 10" xfId="10610"/>
    <cellStyle name="40% - Accent6 10 2" xfId="10611"/>
    <cellStyle name="40% - Accent6 11" xfId="10612"/>
    <cellStyle name="40% - Accent6 11 2" xfId="10613"/>
    <cellStyle name="40% - Accent6 12" xfId="10614"/>
    <cellStyle name="40% - Accent6 2" xfId="10615"/>
    <cellStyle name="40% - Accent6 2 10" xfId="10616"/>
    <cellStyle name="40% - Accent6 2 2" xfId="10617"/>
    <cellStyle name="40% - Accent6 2 2 2" xfId="10618"/>
    <cellStyle name="40% - Accent6 2 2 2 2" xfId="10619"/>
    <cellStyle name="40% - Accent6 2 2 2 2 2" xfId="10620"/>
    <cellStyle name="40% - Accent6 2 2 2 2 2 2" xfId="10621"/>
    <cellStyle name="40% - Accent6 2 2 2 2 2 2 2" xfId="10622"/>
    <cellStyle name="40% - Accent6 2 2 2 2 2 2 2 2" xfId="10623"/>
    <cellStyle name="40% - Accent6 2 2 2 2 2 2 2 2 2" xfId="10624"/>
    <cellStyle name="40% - Accent6 2 2 2 2 2 2 2 3" xfId="10625"/>
    <cellStyle name="40% - Accent6 2 2 2 2 2 2 3" xfId="10626"/>
    <cellStyle name="40% - Accent6 2 2 2 2 2 2 3 2" xfId="10627"/>
    <cellStyle name="40% - Accent6 2 2 2 2 2 2 4" xfId="10628"/>
    <cellStyle name="40% - Accent6 2 2 2 2 2 2 4 2" xfId="10629"/>
    <cellStyle name="40% - Accent6 2 2 2 2 2 2 5" xfId="10630"/>
    <cellStyle name="40% - Accent6 2 2 2 2 2 3" xfId="10631"/>
    <cellStyle name="40% - Accent6 2 2 2 2 2 3 2" xfId="10632"/>
    <cellStyle name="40% - Accent6 2 2 2 2 2 3 2 2" xfId="10633"/>
    <cellStyle name="40% - Accent6 2 2 2 2 2 3 3" xfId="10634"/>
    <cellStyle name="40% - Accent6 2 2 2 2 2 4" xfId="10635"/>
    <cellStyle name="40% - Accent6 2 2 2 2 2 4 2" xfId="10636"/>
    <cellStyle name="40% - Accent6 2 2 2 2 2 5" xfId="10637"/>
    <cellStyle name="40% - Accent6 2 2 2 2 2 5 2" xfId="10638"/>
    <cellStyle name="40% - Accent6 2 2 2 2 2 6" xfId="10639"/>
    <cellStyle name="40% - Accent6 2 2 2 2 3" xfId="10640"/>
    <cellStyle name="40% - Accent6 2 2 2 2 3 2" xfId="10641"/>
    <cellStyle name="40% - Accent6 2 2 2 2 3 2 2" xfId="10642"/>
    <cellStyle name="40% - Accent6 2 2 2 2 3 2 2 2" xfId="10643"/>
    <cellStyle name="40% - Accent6 2 2 2 2 3 2 3" xfId="10644"/>
    <cellStyle name="40% - Accent6 2 2 2 2 3 3" xfId="10645"/>
    <cellStyle name="40% - Accent6 2 2 2 2 3 3 2" xfId="10646"/>
    <cellStyle name="40% - Accent6 2 2 2 2 3 4" xfId="10647"/>
    <cellStyle name="40% - Accent6 2 2 2 2 3 4 2" xfId="10648"/>
    <cellStyle name="40% - Accent6 2 2 2 2 3 5" xfId="10649"/>
    <cellStyle name="40% - Accent6 2 2 2 2 4" xfId="10650"/>
    <cellStyle name="40% - Accent6 2 2 2 2 4 2" xfId="10651"/>
    <cellStyle name="40% - Accent6 2 2 2 2 4 2 2" xfId="10652"/>
    <cellStyle name="40% - Accent6 2 2 2 2 4 3" xfId="10653"/>
    <cellStyle name="40% - Accent6 2 2 2 2 5" xfId="10654"/>
    <cellStyle name="40% - Accent6 2 2 2 2 5 2" xfId="10655"/>
    <cellStyle name="40% - Accent6 2 2 2 2 6" xfId="10656"/>
    <cellStyle name="40% - Accent6 2 2 2 2 6 2" xfId="10657"/>
    <cellStyle name="40% - Accent6 2 2 2 2 7" xfId="10658"/>
    <cellStyle name="40% - Accent6 2 2 2 3" xfId="10659"/>
    <cellStyle name="40% - Accent6 2 2 2 3 2" xfId="10660"/>
    <cellStyle name="40% - Accent6 2 2 2 3 2 2" xfId="10661"/>
    <cellStyle name="40% - Accent6 2 2 2 3 2 2 2" xfId="10662"/>
    <cellStyle name="40% - Accent6 2 2 2 3 2 2 2 2" xfId="10663"/>
    <cellStyle name="40% - Accent6 2 2 2 3 2 2 3" xfId="10664"/>
    <cellStyle name="40% - Accent6 2 2 2 3 2 3" xfId="10665"/>
    <cellStyle name="40% - Accent6 2 2 2 3 2 3 2" xfId="10666"/>
    <cellStyle name="40% - Accent6 2 2 2 3 2 4" xfId="10667"/>
    <cellStyle name="40% - Accent6 2 2 2 3 2 4 2" xfId="10668"/>
    <cellStyle name="40% - Accent6 2 2 2 3 2 5" xfId="10669"/>
    <cellStyle name="40% - Accent6 2 2 2 3 3" xfId="10670"/>
    <cellStyle name="40% - Accent6 2 2 2 3 3 2" xfId="10671"/>
    <cellStyle name="40% - Accent6 2 2 2 3 3 2 2" xfId="10672"/>
    <cellStyle name="40% - Accent6 2 2 2 3 3 3" xfId="10673"/>
    <cellStyle name="40% - Accent6 2 2 2 3 4" xfId="10674"/>
    <cellStyle name="40% - Accent6 2 2 2 3 4 2" xfId="10675"/>
    <cellStyle name="40% - Accent6 2 2 2 3 5" xfId="10676"/>
    <cellStyle name="40% - Accent6 2 2 2 3 5 2" xfId="10677"/>
    <cellStyle name="40% - Accent6 2 2 2 3 6" xfId="10678"/>
    <cellStyle name="40% - Accent6 2 2 2 4" xfId="10679"/>
    <cellStyle name="40% - Accent6 2 2 2 4 2" xfId="10680"/>
    <cellStyle name="40% - Accent6 2 2 2 4 2 2" xfId="10681"/>
    <cellStyle name="40% - Accent6 2 2 2 4 2 2 2" xfId="10682"/>
    <cellStyle name="40% - Accent6 2 2 2 4 2 3" xfId="10683"/>
    <cellStyle name="40% - Accent6 2 2 2 4 3" xfId="10684"/>
    <cellStyle name="40% - Accent6 2 2 2 4 3 2" xfId="10685"/>
    <cellStyle name="40% - Accent6 2 2 2 4 4" xfId="10686"/>
    <cellStyle name="40% - Accent6 2 2 2 4 4 2" xfId="10687"/>
    <cellStyle name="40% - Accent6 2 2 2 4 5" xfId="10688"/>
    <cellStyle name="40% - Accent6 2 2 2 5" xfId="10689"/>
    <cellStyle name="40% - Accent6 2 2 2 5 2" xfId="10690"/>
    <cellStyle name="40% - Accent6 2 2 2 5 2 2" xfId="10691"/>
    <cellStyle name="40% - Accent6 2 2 2 5 3" xfId="10692"/>
    <cellStyle name="40% - Accent6 2 2 2 6" xfId="10693"/>
    <cellStyle name="40% - Accent6 2 2 2 6 2" xfId="10694"/>
    <cellStyle name="40% - Accent6 2 2 2 7" xfId="10695"/>
    <cellStyle name="40% - Accent6 2 2 2 7 2" xfId="10696"/>
    <cellStyle name="40% - Accent6 2 2 2 8" xfId="10697"/>
    <cellStyle name="40% - Accent6 2 2 3" xfId="10698"/>
    <cellStyle name="40% - Accent6 2 2 3 2" xfId="10699"/>
    <cellStyle name="40% - Accent6 2 2 3 2 2" xfId="10700"/>
    <cellStyle name="40% - Accent6 2 2 3 2 2 2" xfId="10701"/>
    <cellStyle name="40% - Accent6 2 2 3 2 2 2 2" xfId="10702"/>
    <cellStyle name="40% - Accent6 2 2 3 2 2 2 2 2" xfId="10703"/>
    <cellStyle name="40% - Accent6 2 2 3 2 2 2 3" xfId="10704"/>
    <cellStyle name="40% - Accent6 2 2 3 2 2 3" xfId="10705"/>
    <cellStyle name="40% - Accent6 2 2 3 2 2 3 2" xfId="10706"/>
    <cellStyle name="40% - Accent6 2 2 3 2 2 4" xfId="10707"/>
    <cellStyle name="40% - Accent6 2 2 3 2 2 4 2" xfId="10708"/>
    <cellStyle name="40% - Accent6 2 2 3 2 2 5" xfId="10709"/>
    <cellStyle name="40% - Accent6 2 2 3 2 3" xfId="10710"/>
    <cellStyle name="40% - Accent6 2 2 3 2 3 2" xfId="10711"/>
    <cellStyle name="40% - Accent6 2 2 3 2 3 2 2" xfId="10712"/>
    <cellStyle name="40% - Accent6 2 2 3 2 3 3" xfId="10713"/>
    <cellStyle name="40% - Accent6 2 2 3 2 4" xfId="10714"/>
    <cellStyle name="40% - Accent6 2 2 3 2 4 2" xfId="10715"/>
    <cellStyle name="40% - Accent6 2 2 3 2 5" xfId="10716"/>
    <cellStyle name="40% - Accent6 2 2 3 2 5 2" xfId="10717"/>
    <cellStyle name="40% - Accent6 2 2 3 2 6" xfId="10718"/>
    <cellStyle name="40% - Accent6 2 2 3 3" xfId="10719"/>
    <cellStyle name="40% - Accent6 2 2 3 3 2" xfId="10720"/>
    <cellStyle name="40% - Accent6 2 2 3 3 2 2" xfId="10721"/>
    <cellStyle name="40% - Accent6 2 2 3 3 2 2 2" xfId="10722"/>
    <cellStyle name="40% - Accent6 2 2 3 3 2 3" xfId="10723"/>
    <cellStyle name="40% - Accent6 2 2 3 3 3" xfId="10724"/>
    <cellStyle name="40% - Accent6 2 2 3 3 3 2" xfId="10725"/>
    <cellStyle name="40% - Accent6 2 2 3 3 4" xfId="10726"/>
    <cellStyle name="40% - Accent6 2 2 3 3 4 2" xfId="10727"/>
    <cellStyle name="40% - Accent6 2 2 3 3 5" xfId="10728"/>
    <cellStyle name="40% - Accent6 2 2 3 4" xfId="10729"/>
    <cellStyle name="40% - Accent6 2 2 3 4 2" xfId="10730"/>
    <cellStyle name="40% - Accent6 2 2 3 4 2 2" xfId="10731"/>
    <cellStyle name="40% - Accent6 2 2 3 4 3" xfId="10732"/>
    <cellStyle name="40% - Accent6 2 2 3 5" xfId="10733"/>
    <cellStyle name="40% - Accent6 2 2 3 5 2" xfId="10734"/>
    <cellStyle name="40% - Accent6 2 2 3 6" xfId="10735"/>
    <cellStyle name="40% - Accent6 2 2 3 6 2" xfId="10736"/>
    <cellStyle name="40% - Accent6 2 2 3 7" xfId="10737"/>
    <cellStyle name="40% - Accent6 2 2 4" xfId="10738"/>
    <cellStyle name="40% - Accent6 2 2 4 2" xfId="10739"/>
    <cellStyle name="40% - Accent6 2 2 4 2 2" xfId="10740"/>
    <cellStyle name="40% - Accent6 2 2 4 2 2 2" xfId="10741"/>
    <cellStyle name="40% - Accent6 2 2 4 2 2 2 2" xfId="10742"/>
    <cellStyle name="40% - Accent6 2 2 4 2 2 3" xfId="10743"/>
    <cellStyle name="40% - Accent6 2 2 4 2 3" xfId="10744"/>
    <cellStyle name="40% - Accent6 2 2 4 2 3 2" xfId="10745"/>
    <cellStyle name="40% - Accent6 2 2 4 2 4" xfId="10746"/>
    <cellStyle name="40% - Accent6 2 2 4 2 4 2" xfId="10747"/>
    <cellStyle name="40% - Accent6 2 2 4 2 5" xfId="10748"/>
    <cellStyle name="40% - Accent6 2 2 4 3" xfId="10749"/>
    <cellStyle name="40% - Accent6 2 2 4 3 2" xfId="10750"/>
    <cellStyle name="40% - Accent6 2 2 4 3 2 2" xfId="10751"/>
    <cellStyle name="40% - Accent6 2 2 4 3 3" xfId="10752"/>
    <cellStyle name="40% - Accent6 2 2 4 4" xfId="10753"/>
    <cellStyle name="40% - Accent6 2 2 4 4 2" xfId="10754"/>
    <cellStyle name="40% - Accent6 2 2 4 5" xfId="10755"/>
    <cellStyle name="40% - Accent6 2 2 4 5 2" xfId="10756"/>
    <cellStyle name="40% - Accent6 2 2 4 6" xfId="10757"/>
    <cellStyle name="40% - Accent6 2 2 5" xfId="10758"/>
    <cellStyle name="40% - Accent6 2 2 5 2" xfId="10759"/>
    <cellStyle name="40% - Accent6 2 2 5 2 2" xfId="10760"/>
    <cellStyle name="40% - Accent6 2 2 5 2 2 2" xfId="10761"/>
    <cellStyle name="40% - Accent6 2 2 5 2 3" xfId="10762"/>
    <cellStyle name="40% - Accent6 2 2 5 3" xfId="10763"/>
    <cellStyle name="40% - Accent6 2 2 5 3 2" xfId="10764"/>
    <cellStyle name="40% - Accent6 2 2 5 4" xfId="10765"/>
    <cellStyle name="40% - Accent6 2 2 5 4 2" xfId="10766"/>
    <cellStyle name="40% - Accent6 2 2 5 5" xfId="10767"/>
    <cellStyle name="40% - Accent6 2 2 6" xfId="10768"/>
    <cellStyle name="40% - Accent6 2 2 6 2" xfId="10769"/>
    <cellStyle name="40% - Accent6 2 2 6 2 2" xfId="10770"/>
    <cellStyle name="40% - Accent6 2 2 6 3" xfId="10771"/>
    <cellStyle name="40% - Accent6 2 2 7" xfId="10772"/>
    <cellStyle name="40% - Accent6 2 2 7 2" xfId="10773"/>
    <cellStyle name="40% - Accent6 2 2 8" xfId="10774"/>
    <cellStyle name="40% - Accent6 2 2 8 2" xfId="10775"/>
    <cellStyle name="40% - Accent6 2 2 9" xfId="10776"/>
    <cellStyle name="40% - Accent6 2 3" xfId="10777"/>
    <cellStyle name="40% - Accent6 2 3 2" xfId="10778"/>
    <cellStyle name="40% - Accent6 2 3 2 2" xfId="10779"/>
    <cellStyle name="40% - Accent6 2 3 2 2 2" xfId="10780"/>
    <cellStyle name="40% - Accent6 2 3 2 2 2 2" xfId="10781"/>
    <cellStyle name="40% - Accent6 2 3 2 2 2 2 2" xfId="10782"/>
    <cellStyle name="40% - Accent6 2 3 2 2 2 2 2 2" xfId="10783"/>
    <cellStyle name="40% - Accent6 2 3 2 2 2 2 3" xfId="10784"/>
    <cellStyle name="40% - Accent6 2 3 2 2 2 3" xfId="10785"/>
    <cellStyle name="40% - Accent6 2 3 2 2 2 3 2" xfId="10786"/>
    <cellStyle name="40% - Accent6 2 3 2 2 2 4" xfId="10787"/>
    <cellStyle name="40% - Accent6 2 3 2 2 2 4 2" xfId="10788"/>
    <cellStyle name="40% - Accent6 2 3 2 2 2 5" xfId="10789"/>
    <cellStyle name="40% - Accent6 2 3 2 2 3" xfId="10790"/>
    <cellStyle name="40% - Accent6 2 3 2 2 3 2" xfId="10791"/>
    <cellStyle name="40% - Accent6 2 3 2 2 3 2 2" xfId="10792"/>
    <cellStyle name="40% - Accent6 2 3 2 2 3 3" xfId="10793"/>
    <cellStyle name="40% - Accent6 2 3 2 2 4" xfId="10794"/>
    <cellStyle name="40% - Accent6 2 3 2 2 4 2" xfId="10795"/>
    <cellStyle name="40% - Accent6 2 3 2 2 5" xfId="10796"/>
    <cellStyle name="40% - Accent6 2 3 2 2 5 2" xfId="10797"/>
    <cellStyle name="40% - Accent6 2 3 2 2 6" xfId="10798"/>
    <cellStyle name="40% - Accent6 2 3 2 3" xfId="10799"/>
    <cellStyle name="40% - Accent6 2 3 2 3 2" xfId="10800"/>
    <cellStyle name="40% - Accent6 2 3 2 3 2 2" xfId="10801"/>
    <cellStyle name="40% - Accent6 2 3 2 3 2 2 2" xfId="10802"/>
    <cellStyle name="40% - Accent6 2 3 2 3 2 3" xfId="10803"/>
    <cellStyle name="40% - Accent6 2 3 2 3 3" xfId="10804"/>
    <cellStyle name="40% - Accent6 2 3 2 3 3 2" xfId="10805"/>
    <cellStyle name="40% - Accent6 2 3 2 3 4" xfId="10806"/>
    <cellStyle name="40% - Accent6 2 3 2 3 4 2" xfId="10807"/>
    <cellStyle name="40% - Accent6 2 3 2 3 5" xfId="10808"/>
    <cellStyle name="40% - Accent6 2 3 2 4" xfId="10809"/>
    <cellStyle name="40% - Accent6 2 3 2 4 2" xfId="10810"/>
    <cellStyle name="40% - Accent6 2 3 2 4 2 2" xfId="10811"/>
    <cellStyle name="40% - Accent6 2 3 2 4 3" xfId="10812"/>
    <cellStyle name="40% - Accent6 2 3 2 5" xfId="10813"/>
    <cellStyle name="40% - Accent6 2 3 2 5 2" xfId="10814"/>
    <cellStyle name="40% - Accent6 2 3 2 6" xfId="10815"/>
    <cellStyle name="40% - Accent6 2 3 2 6 2" xfId="10816"/>
    <cellStyle name="40% - Accent6 2 3 2 7" xfId="10817"/>
    <cellStyle name="40% - Accent6 2 3 3" xfId="10818"/>
    <cellStyle name="40% - Accent6 2 3 3 2" xfId="10819"/>
    <cellStyle name="40% - Accent6 2 3 3 2 2" xfId="10820"/>
    <cellStyle name="40% - Accent6 2 3 3 2 2 2" xfId="10821"/>
    <cellStyle name="40% - Accent6 2 3 3 2 2 2 2" xfId="10822"/>
    <cellStyle name="40% - Accent6 2 3 3 2 2 3" xfId="10823"/>
    <cellStyle name="40% - Accent6 2 3 3 2 3" xfId="10824"/>
    <cellStyle name="40% - Accent6 2 3 3 2 3 2" xfId="10825"/>
    <cellStyle name="40% - Accent6 2 3 3 2 4" xfId="10826"/>
    <cellStyle name="40% - Accent6 2 3 3 2 4 2" xfId="10827"/>
    <cellStyle name="40% - Accent6 2 3 3 2 5" xfId="10828"/>
    <cellStyle name="40% - Accent6 2 3 3 3" xfId="10829"/>
    <cellStyle name="40% - Accent6 2 3 3 3 2" xfId="10830"/>
    <cellStyle name="40% - Accent6 2 3 3 3 2 2" xfId="10831"/>
    <cellStyle name="40% - Accent6 2 3 3 3 3" xfId="10832"/>
    <cellStyle name="40% - Accent6 2 3 3 4" xfId="10833"/>
    <cellStyle name="40% - Accent6 2 3 3 4 2" xfId="10834"/>
    <cellStyle name="40% - Accent6 2 3 3 5" xfId="10835"/>
    <cellStyle name="40% - Accent6 2 3 3 5 2" xfId="10836"/>
    <cellStyle name="40% - Accent6 2 3 3 6" xfId="10837"/>
    <cellStyle name="40% - Accent6 2 3 4" xfId="10838"/>
    <cellStyle name="40% - Accent6 2 3 4 2" xfId="10839"/>
    <cellStyle name="40% - Accent6 2 3 4 2 2" xfId="10840"/>
    <cellStyle name="40% - Accent6 2 3 4 2 2 2" xfId="10841"/>
    <cellStyle name="40% - Accent6 2 3 4 2 3" xfId="10842"/>
    <cellStyle name="40% - Accent6 2 3 4 3" xfId="10843"/>
    <cellStyle name="40% - Accent6 2 3 4 3 2" xfId="10844"/>
    <cellStyle name="40% - Accent6 2 3 4 4" xfId="10845"/>
    <cellStyle name="40% - Accent6 2 3 4 4 2" xfId="10846"/>
    <cellStyle name="40% - Accent6 2 3 4 5" xfId="10847"/>
    <cellStyle name="40% - Accent6 2 3 5" xfId="10848"/>
    <cellStyle name="40% - Accent6 2 3 5 2" xfId="10849"/>
    <cellStyle name="40% - Accent6 2 3 5 2 2" xfId="10850"/>
    <cellStyle name="40% - Accent6 2 3 5 3" xfId="10851"/>
    <cellStyle name="40% - Accent6 2 3 6" xfId="10852"/>
    <cellStyle name="40% - Accent6 2 3 6 2" xfId="10853"/>
    <cellStyle name="40% - Accent6 2 3 7" xfId="10854"/>
    <cellStyle name="40% - Accent6 2 3 7 2" xfId="10855"/>
    <cellStyle name="40% - Accent6 2 3 8" xfId="10856"/>
    <cellStyle name="40% - Accent6 2 4" xfId="10857"/>
    <cellStyle name="40% - Accent6 2 4 2" xfId="10858"/>
    <cellStyle name="40% - Accent6 2 4 2 2" xfId="10859"/>
    <cellStyle name="40% - Accent6 2 4 2 2 2" xfId="10860"/>
    <cellStyle name="40% - Accent6 2 4 2 2 2 2" xfId="10861"/>
    <cellStyle name="40% - Accent6 2 4 2 2 2 2 2" xfId="10862"/>
    <cellStyle name="40% - Accent6 2 4 2 2 2 3" xfId="10863"/>
    <cellStyle name="40% - Accent6 2 4 2 2 3" xfId="10864"/>
    <cellStyle name="40% - Accent6 2 4 2 2 3 2" xfId="10865"/>
    <cellStyle name="40% - Accent6 2 4 2 2 4" xfId="10866"/>
    <cellStyle name="40% - Accent6 2 4 2 2 4 2" xfId="10867"/>
    <cellStyle name="40% - Accent6 2 4 2 2 5" xfId="10868"/>
    <cellStyle name="40% - Accent6 2 4 2 3" xfId="10869"/>
    <cellStyle name="40% - Accent6 2 4 2 3 2" xfId="10870"/>
    <cellStyle name="40% - Accent6 2 4 2 3 2 2" xfId="10871"/>
    <cellStyle name="40% - Accent6 2 4 2 3 3" xfId="10872"/>
    <cellStyle name="40% - Accent6 2 4 2 4" xfId="10873"/>
    <cellStyle name="40% - Accent6 2 4 2 4 2" xfId="10874"/>
    <cellStyle name="40% - Accent6 2 4 2 5" xfId="10875"/>
    <cellStyle name="40% - Accent6 2 4 2 5 2" xfId="10876"/>
    <cellStyle name="40% - Accent6 2 4 2 6" xfId="10877"/>
    <cellStyle name="40% - Accent6 2 4 3" xfId="10878"/>
    <cellStyle name="40% - Accent6 2 4 3 2" xfId="10879"/>
    <cellStyle name="40% - Accent6 2 4 3 2 2" xfId="10880"/>
    <cellStyle name="40% - Accent6 2 4 3 2 2 2" xfId="10881"/>
    <cellStyle name="40% - Accent6 2 4 3 2 3" xfId="10882"/>
    <cellStyle name="40% - Accent6 2 4 3 3" xfId="10883"/>
    <cellStyle name="40% - Accent6 2 4 3 3 2" xfId="10884"/>
    <cellStyle name="40% - Accent6 2 4 3 4" xfId="10885"/>
    <cellStyle name="40% - Accent6 2 4 3 4 2" xfId="10886"/>
    <cellStyle name="40% - Accent6 2 4 3 5" xfId="10887"/>
    <cellStyle name="40% - Accent6 2 4 4" xfId="10888"/>
    <cellStyle name="40% - Accent6 2 4 4 2" xfId="10889"/>
    <cellStyle name="40% - Accent6 2 4 4 2 2" xfId="10890"/>
    <cellStyle name="40% - Accent6 2 4 4 3" xfId="10891"/>
    <cellStyle name="40% - Accent6 2 4 5" xfId="10892"/>
    <cellStyle name="40% - Accent6 2 4 5 2" xfId="10893"/>
    <cellStyle name="40% - Accent6 2 4 6" xfId="10894"/>
    <cellStyle name="40% - Accent6 2 4 6 2" xfId="10895"/>
    <cellStyle name="40% - Accent6 2 4 7" xfId="10896"/>
    <cellStyle name="40% - Accent6 2 5" xfId="10897"/>
    <cellStyle name="40% - Accent6 2 5 2" xfId="10898"/>
    <cellStyle name="40% - Accent6 2 5 2 2" xfId="10899"/>
    <cellStyle name="40% - Accent6 2 5 2 2 2" xfId="10900"/>
    <cellStyle name="40% - Accent6 2 5 2 2 2 2" xfId="10901"/>
    <cellStyle name="40% - Accent6 2 5 2 2 3" xfId="10902"/>
    <cellStyle name="40% - Accent6 2 5 2 3" xfId="10903"/>
    <cellStyle name="40% - Accent6 2 5 2 3 2" xfId="10904"/>
    <cellStyle name="40% - Accent6 2 5 2 4" xfId="10905"/>
    <cellStyle name="40% - Accent6 2 5 2 4 2" xfId="10906"/>
    <cellStyle name="40% - Accent6 2 5 2 5" xfId="10907"/>
    <cellStyle name="40% - Accent6 2 5 3" xfId="10908"/>
    <cellStyle name="40% - Accent6 2 5 3 2" xfId="10909"/>
    <cellStyle name="40% - Accent6 2 5 3 2 2" xfId="10910"/>
    <cellStyle name="40% - Accent6 2 5 3 3" xfId="10911"/>
    <cellStyle name="40% - Accent6 2 5 4" xfId="10912"/>
    <cellStyle name="40% - Accent6 2 5 4 2" xfId="10913"/>
    <cellStyle name="40% - Accent6 2 5 5" xfId="10914"/>
    <cellStyle name="40% - Accent6 2 5 5 2" xfId="10915"/>
    <cellStyle name="40% - Accent6 2 5 6" xfId="10916"/>
    <cellStyle name="40% - Accent6 2 6" xfId="10917"/>
    <cellStyle name="40% - Accent6 2 6 2" xfId="10918"/>
    <cellStyle name="40% - Accent6 2 6 2 2" xfId="10919"/>
    <cellStyle name="40% - Accent6 2 6 2 2 2" xfId="10920"/>
    <cellStyle name="40% - Accent6 2 6 2 3" xfId="10921"/>
    <cellStyle name="40% - Accent6 2 6 3" xfId="10922"/>
    <cellStyle name="40% - Accent6 2 6 3 2" xfId="10923"/>
    <cellStyle name="40% - Accent6 2 6 4" xfId="10924"/>
    <cellStyle name="40% - Accent6 2 6 4 2" xfId="10925"/>
    <cellStyle name="40% - Accent6 2 6 5" xfId="10926"/>
    <cellStyle name="40% - Accent6 2 7" xfId="10927"/>
    <cellStyle name="40% - Accent6 2 7 2" xfId="10928"/>
    <cellStyle name="40% - Accent6 2 7 2 2" xfId="10929"/>
    <cellStyle name="40% - Accent6 2 7 3" xfId="10930"/>
    <cellStyle name="40% - Accent6 2 8" xfId="10931"/>
    <cellStyle name="40% - Accent6 2 8 2" xfId="10932"/>
    <cellStyle name="40% - Accent6 2 9" xfId="10933"/>
    <cellStyle name="40% - Accent6 2 9 2" xfId="10934"/>
    <cellStyle name="40% - Accent6 3" xfId="10935"/>
    <cellStyle name="40% - Accent6 3 10" xfId="10936"/>
    <cellStyle name="40% - Accent6 3 2" xfId="10937"/>
    <cellStyle name="40% - Accent6 3 2 2" xfId="10938"/>
    <cellStyle name="40% - Accent6 3 2 2 2" xfId="10939"/>
    <cellStyle name="40% - Accent6 3 2 2 2 2" xfId="10940"/>
    <cellStyle name="40% - Accent6 3 2 2 2 2 2" xfId="10941"/>
    <cellStyle name="40% - Accent6 3 2 2 2 2 2 2" xfId="10942"/>
    <cellStyle name="40% - Accent6 3 2 2 2 2 2 2 2" xfId="10943"/>
    <cellStyle name="40% - Accent6 3 2 2 2 2 2 2 2 2" xfId="10944"/>
    <cellStyle name="40% - Accent6 3 2 2 2 2 2 2 3" xfId="10945"/>
    <cellStyle name="40% - Accent6 3 2 2 2 2 2 3" xfId="10946"/>
    <cellStyle name="40% - Accent6 3 2 2 2 2 2 3 2" xfId="10947"/>
    <cellStyle name="40% - Accent6 3 2 2 2 2 2 4" xfId="10948"/>
    <cellStyle name="40% - Accent6 3 2 2 2 2 2 4 2" xfId="10949"/>
    <cellStyle name="40% - Accent6 3 2 2 2 2 2 5" xfId="10950"/>
    <cellStyle name="40% - Accent6 3 2 2 2 2 3" xfId="10951"/>
    <cellStyle name="40% - Accent6 3 2 2 2 2 3 2" xfId="10952"/>
    <cellStyle name="40% - Accent6 3 2 2 2 2 3 2 2" xfId="10953"/>
    <cellStyle name="40% - Accent6 3 2 2 2 2 3 3" xfId="10954"/>
    <cellStyle name="40% - Accent6 3 2 2 2 2 4" xfId="10955"/>
    <cellStyle name="40% - Accent6 3 2 2 2 2 4 2" xfId="10956"/>
    <cellStyle name="40% - Accent6 3 2 2 2 2 5" xfId="10957"/>
    <cellStyle name="40% - Accent6 3 2 2 2 2 5 2" xfId="10958"/>
    <cellStyle name="40% - Accent6 3 2 2 2 2 6" xfId="10959"/>
    <cellStyle name="40% - Accent6 3 2 2 2 3" xfId="10960"/>
    <cellStyle name="40% - Accent6 3 2 2 2 3 2" xfId="10961"/>
    <cellStyle name="40% - Accent6 3 2 2 2 3 2 2" xfId="10962"/>
    <cellStyle name="40% - Accent6 3 2 2 2 3 2 2 2" xfId="10963"/>
    <cellStyle name="40% - Accent6 3 2 2 2 3 2 3" xfId="10964"/>
    <cellStyle name="40% - Accent6 3 2 2 2 3 3" xfId="10965"/>
    <cellStyle name="40% - Accent6 3 2 2 2 3 3 2" xfId="10966"/>
    <cellStyle name="40% - Accent6 3 2 2 2 3 4" xfId="10967"/>
    <cellStyle name="40% - Accent6 3 2 2 2 3 4 2" xfId="10968"/>
    <cellStyle name="40% - Accent6 3 2 2 2 3 5" xfId="10969"/>
    <cellStyle name="40% - Accent6 3 2 2 2 4" xfId="10970"/>
    <cellStyle name="40% - Accent6 3 2 2 2 4 2" xfId="10971"/>
    <cellStyle name="40% - Accent6 3 2 2 2 4 2 2" xfId="10972"/>
    <cellStyle name="40% - Accent6 3 2 2 2 4 3" xfId="10973"/>
    <cellStyle name="40% - Accent6 3 2 2 2 5" xfId="10974"/>
    <cellStyle name="40% - Accent6 3 2 2 2 5 2" xfId="10975"/>
    <cellStyle name="40% - Accent6 3 2 2 2 6" xfId="10976"/>
    <cellStyle name="40% - Accent6 3 2 2 2 6 2" xfId="10977"/>
    <cellStyle name="40% - Accent6 3 2 2 2 7" xfId="10978"/>
    <cellStyle name="40% - Accent6 3 2 2 3" xfId="10979"/>
    <cellStyle name="40% - Accent6 3 2 2 3 2" xfId="10980"/>
    <cellStyle name="40% - Accent6 3 2 2 3 2 2" xfId="10981"/>
    <cellStyle name="40% - Accent6 3 2 2 3 2 2 2" xfId="10982"/>
    <cellStyle name="40% - Accent6 3 2 2 3 2 2 2 2" xfId="10983"/>
    <cellStyle name="40% - Accent6 3 2 2 3 2 2 3" xfId="10984"/>
    <cellStyle name="40% - Accent6 3 2 2 3 2 3" xfId="10985"/>
    <cellStyle name="40% - Accent6 3 2 2 3 2 3 2" xfId="10986"/>
    <cellStyle name="40% - Accent6 3 2 2 3 2 4" xfId="10987"/>
    <cellStyle name="40% - Accent6 3 2 2 3 2 4 2" xfId="10988"/>
    <cellStyle name="40% - Accent6 3 2 2 3 2 5" xfId="10989"/>
    <cellStyle name="40% - Accent6 3 2 2 3 3" xfId="10990"/>
    <cellStyle name="40% - Accent6 3 2 2 3 3 2" xfId="10991"/>
    <cellStyle name="40% - Accent6 3 2 2 3 3 2 2" xfId="10992"/>
    <cellStyle name="40% - Accent6 3 2 2 3 3 3" xfId="10993"/>
    <cellStyle name="40% - Accent6 3 2 2 3 4" xfId="10994"/>
    <cellStyle name="40% - Accent6 3 2 2 3 4 2" xfId="10995"/>
    <cellStyle name="40% - Accent6 3 2 2 3 5" xfId="10996"/>
    <cellStyle name="40% - Accent6 3 2 2 3 5 2" xfId="10997"/>
    <cellStyle name="40% - Accent6 3 2 2 3 6" xfId="10998"/>
    <cellStyle name="40% - Accent6 3 2 2 4" xfId="10999"/>
    <cellStyle name="40% - Accent6 3 2 2 4 2" xfId="11000"/>
    <cellStyle name="40% - Accent6 3 2 2 4 2 2" xfId="11001"/>
    <cellStyle name="40% - Accent6 3 2 2 4 2 2 2" xfId="11002"/>
    <cellStyle name="40% - Accent6 3 2 2 4 2 3" xfId="11003"/>
    <cellStyle name="40% - Accent6 3 2 2 4 3" xfId="11004"/>
    <cellStyle name="40% - Accent6 3 2 2 4 3 2" xfId="11005"/>
    <cellStyle name="40% - Accent6 3 2 2 4 4" xfId="11006"/>
    <cellStyle name="40% - Accent6 3 2 2 4 4 2" xfId="11007"/>
    <cellStyle name="40% - Accent6 3 2 2 4 5" xfId="11008"/>
    <cellStyle name="40% - Accent6 3 2 2 5" xfId="11009"/>
    <cellStyle name="40% - Accent6 3 2 2 5 2" xfId="11010"/>
    <cellStyle name="40% - Accent6 3 2 2 5 2 2" xfId="11011"/>
    <cellStyle name="40% - Accent6 3 2 2 5 3" xfId="11012"/>
    <cellStyle name="40% - Accent6 3 2 2 6" xfId="11013"/>
    <cellStyle name="40% - Accent6 3 2 2 6 2" xfId="11014"/>
    <cellStyle name="40% - Accent6 3 2 2 7" xfId="11015"/>
    <cellStyle name="40% - Accent6 3 2 2 7 2" xfId="11016"/>
    <cellStyle name="40% - Accent6 3 2 2 8" xfId="11017"/>
    <cellStyle name="40% - Accent6 3 2 3" xfId="11018"/>
    <cellStyle name="40% - Accent6 3 2 3 2" xfId="11019"/>
    <cellStyle name="40% - Accent6 3 2 3 2 2" xfId="11020"/>
    <cellStyle name="40% - Accent6 3 2 3 2 2 2" xfId="11021"/>
    <cellStyle name="40% - Accent6 3 2 3 2 2 2 2" xfId="11022"/>
    <cellStyle name="40% - Accent6 3 2 3 2 2 2 2 2" xfId="11023"/>
    <cellStyle name="40% - Accent6 3 2 3 2 2 2 3" xfId="11024"/>
    <cellStyle name="40% - Accent6 3 2 3 2 2 3" xfId="11025"/>
    <cellStyle name="40% - Accent6 3 2 3 2 2 3 2" xfId="11026"/>
    <cellStyle name="40% - Accent6 3 2 3 2 2 4" xfId="11027"/>
    <cellStyle name="40% - Accent6 3 2 3 2 2 4 2" xfId="11028"/>
    <cellStyle name="40% - Accent6 3 2 3 2 2 5" xfId="11029"/>
    <cellStyle name="40% - Accent6 3 2 3 2 3" xfId="11030"/>
    <cellStyle name="40% - Accent6 3 2 3 2 3 2" xfId="11031"/>
    <cellStyle name="40% - Accent6 3 2 3 2 3 2 2" xfId="11032"/>
    <cellStyle name="40% - Accent6 3 2 3 2 3 3" xfId="11033"/>
    <cellStyle name="40% - Accent6 3 2 3 2 4" xfId="11034"/>
    <cellStyle name="40% - Accent6 3 2 3 2 4 2" xfId="11035"/>
    <cellStyle name="40% - Accent6 3 2 3 2 5" xfId="11036"/>
    <cellStyle name="40% - Accent6 3 2 3 2 5 2" xfId="11037"/>
    <cellStyle name="40% - Accent6 3 2 3 2 6" xfId="11038"/>
    <cellStyle name="40% - Accent6 3 2 3 3" xfId="11039"/>
    <cellStyle name="40% - Accent6 3 2 3 3 2" xfId="11040"/>
    <cellStyle name="40% - Accent6 3 2 3 3 2 2" xfId="11041"/>
    <cellStyle name="40% - Accent6 3 2 3 3 2 2 2" xfId="11042"/>
    <cellStyle name="40% - Accent6 3 2 3 3 2 3" xfId="11043"/>
    <cellStyle name="40% - Accent6 3 2 3 3 3" xfId="11044"/>
    <cellStyle name="40% - Accent6 3 2 3 3 3 2" xfId="11045"/>
    <cellStyle name="40% - Accent6 3 2 3 3 4" xfId="11046"/>
    <cellStyle name="40% - Accent6 3 2 3 3 4 2" xfId="11047"/>
    <cellStyle name="40% - Accent6 3 2 3 3 5" xfId="11048"/>
    <cellStyle name="40% - Accent6 3 2 3 4" xfId="11049"/>
    <cellStyle name="40% - Accent6 3 2 3 4 2" xfId="11050"/>
    <cellStyle name="40% - Accent6 3 2 3 4 2 2" xfId="11051"/>
    <cellStyle name="40% - Accent6 3 2 3 4 3" xfId="11052"/>
    <cellStyle name="40% - Accent6 3 2 3 5" xfId="11053"/>
    <cellStyle name="40% - Accent6 3 2 3 5 2" xfId="11054"/>
    <cellStyle name="40% - Accent6 3 2 3 6" xfId="11055"/>
    <cellStyle name="40% - Accent6 3 2 3 6 2" xfId="11056"/>
    <cellStyle name="40% - Accent6 3 2 3 7" xfId="11057"/>
    <cellStyle name="40% - Accent6 3 2 4" xfId="11058"/>
    <cellStyle name="40% - Accent6 3 2 4 2" xfId="11059"/>
    <cellStyle name="40% - Accent6 3 2 4 2 2" xfId="11060"/>
    <cellStyle name="40% - Accent6 3 2 4 2 2 2" xfId="11061"/>
    <cellStyle name="40% - Accent6 3 2 4 2 2 2 2" xfId="11062"/>
    <cellStyle name="40% - Accent6 3 2 4 2 2 3" xfId="11063"/>
    <cellStyle name="40% - Accent6 3 2 4 2 3" xfId="11064"/>
    <cellStyle name="40% - Accent6 3 2 4 2 3 2" xfId="11065"/>
    <cellStyle name="40% - Accent6 3 2 4 2 4" xfId="11066"/>
    <cellStyle name="40% - Accent6 3 2 4 2 4 2" xfId="11067"/>
    <cellStyle name="40% - Accent6 3 2 4 2 5" xfId="11068"/>
    <cellStyle name="40% - Accent6 3 2 4 3" xfId="11069"/>
    <cellStyle name="40% - Accent6 3 2 4 3 2" xfId="11070"/>
    <cellStyle name="40% - Accent6 3 2 4 3 2 2" xfId="11071"/>
    <cellStyle name="40% - Accent6 3 2 4 3 3" xfId="11072"/>
    <cellStyle name="40% - Accent6 3 2 4 4" xfId="11073"/>
    <cellStyle name="40% - Accent6 3 2 4 4 2" xfId="11074"/>
    <cellStyle name="40% - Accent6 3 2 4 5" xfId="11075"/>
    <cellStyle name="40% - Accent6 3 2 4 5 2" xfId="11076"/>
    <cellStyle name="40% - Accent6 3 2 4 6" xfId="11077"/>
    <cellStyle name="40% - Accent6 3 2 5" xfId="11078"/>
    <cellStyle name="40% - Accent6 3 2 5 2" xfId="11079"/>
    <cellStyle name="40% - Accent6 3 2 5 2 2" xfId="11080"/>
    <cellStyle name="40% - Accent6 3 2 5 2 2 2" xfId="11081"/>
    <cellStyle name="40% - Accent6 3 2 5 2 3" xfId="11082"/>
    <cellStyle name="40% - Accent6 3 2 5 3" xfId="11083"/>
    <cellStyle name="40% - Accent6 3 2 5 3 2" xfId="11084"/>
    <cellStyle name="40% - Accent6 3 2 5 4" xfId="11085"/>
    <cellStyle name="40% - Accent6 3 2 5 4 2" xfId="11086"/>
    <cellStyle name="40% - Accent6 3 2 5 5" xfId="11087"/>
    <cellStyle name="40% - Accent6 3 2 6" xfId="11088"/>
    <cellStyle name="40% - Accent6 3 2 6 2" xfId="11089"/>
    <cellStyle name="40% - Accent6 3 2 6 2 2" xfId="11090"/>
    <cellStyle name="40% - Accent6 3 2 6 3" xfId="11091"/>
    <cellStyle name="40% - Accent6 3 2 7" xfId="11092"/>
    <cellStyle name="40% - Accent6 3 2 7 2" xfId="11093"/>
    <cellStyle name="40% - Accent6 3 2 8" xfId="11094"/>
    <cellStyle name="40% - Accent6 3 2 8 2" xfId="11095"/>
    <cellStyle name="40% - Accent6 3 2 9" xfId="11096"/>
    <cellStyle name="40% - Accent6 3 3" xfId="11097"/>
    <cellStyle name="40% - Accent6 3 3 2" xfId="11098"/>
    <cellStyle name="40% - Accent6 3 3 2 2" xfId="11099"/>
    <cellStyle name="40% - Accent6 3 3 2 2 2" xfId="11100"/>
    <cellStyle name="40% - Accent6 3 3 2 2 2 2" xfId="11101"/>
    <cellStyle name="40% - Accent6 3 3 2 2 2 2 2" xfId="11102"/>
    <cellStyle name="40% - Accent6 3 3 2 2 2 2 2 2" xfId="11103"/>
    <cellStyle name="40% - Accent6 3 3 2 2 2 2 3" xfId="11104"/>
    <cellStyle name="40% - Accent6 3 3 2 2 2 3" xfId="11105"/>
    <cellStyle name="40% - Accent6 3 3 2 2 2 3 2" xfId="11106"/>
    <cellStyle name="40% - Accent6 3 3 2 2 2 4" xfId="11107"/>
    <cellStyle name="40% - Accent6 3 3 2 2 2 4 2" xfId="11108"/>
    <cellStyle name="40% - Accent6 3 3 2 2 2 5" xfId="11109"/>
    <cellStyle name="40% - Accent6 3 3 2 2 3" xfId="11110"/>
    <cellStyle name="40% - Accent6 3 3 2 2 3 2" xfId="11111"/>
    <cellStyle name="40% - Accent6 3 3 2 2 3 2 2" xfId="11112"/>
    <cellStyle name="40% - Accent6 3 3 2 2 3 3" xfId="11113"/>
    <cellStyle name="40% - Accent6 3 3 2 2 4" xfId="11114"/>
    <cellStyle name="40% - Accent6 3 3 2 2 4 2" xfId="11115"/>
    <cellStyle name="40% - Accent6 3 3 2 2 5" xfId="11116"/>
    <cellStyle name="40% - Accent6 3 3 2 2 5 2" xfId="11117"/>
    <cellStyle name="40% - Accent6 3 3 2 2 6" xfId="11118"/>
    <cellStyle name="40% - Accent6 3 3 2 3" xfId="11119"/>
    <cellStyle name="40% - Accent6 3 3 2 3 2" xfId="11120"/>
    <cellStyle name="40% - Accent6 3 3 2 3 2 2" xfId="11121"/>
    <cellStyle name="40% - Accent6 3 3 2 3 2 2 2" xfId="11122"/>
    <cellStyle name="40% - Accent6 3 3 2 3 2 3" xfId="11123"/>
    <cellStyle name="40% - Accent6 3 3 2 3 3" xfId="11124"/>
    <cellStyle name="40% - Accent6 3 3 2 3 3 2" xfId="11125"/>
    <cellStyle name="40% - Accent6 3 3 2 3 4" xfId="11126"/>
    <cellStyle name="40% - Accent6 3 3 2 3 4 2" xfId="11127"/>
    <cellStyle name="40% - Accent6 3 3 2 3 5" xfId="11128"/>
    <cellStyle name="40% - Accent6 3 3 2 4" xfId="11129"/>
    <cellStyle name="40% - Accent6 3 3 2 4 2" xfId="11130"/>
    <cellStyle name="40% - Accent6 3 3 2 4 2 2" xfId="11131"/>
    <cellStyle name="40% - Accent6 3 3 2 4 3" xfId="11132"/>
    <cellStyle name="40% - Accent6 3 3 2 5" xfId="11133"/>
    <cellStyle name="40% - Accent6 3 3 2 5 2" xfId="11134"/>
    <cellStyle name="40% - Accent6 3 3 2 6" xfId="11135"/>
    <cellStyle name="40% - Accent6 3 3 2 6 2" xfId="11136"/>
    <cellStyle name="40% - Accent6 3 3 2 7" xfId="11137"/>
    <cellStyle name="40% - Accent6 3 3 3" xfId="11138"/>
    <cellStyle name="40% - Accent6 3 3 3 2" xfId="11139"/>
    <cellStyle name="40% - Accent6 3 3 3 2 2" xfId="11140"/>
    <cellStyle name="40% - Accent6 3 3 3 2 2 2" xfId="11141"/>
    <cellStyle name="40% - Accent6 3 3 3 2 2 2 2" xfId="11142"/>
    <cellStyle name="40% - Accent6 3 3 3 2 2 3" xfId="11143"/>
    <cellStyle name="40% - Accent6 3 3 3 2 3" xfId="11144"/>
    <cellStyle name="40% - Accent6 3 3 3 2 3 2" xfId="11145"/>
    <cellStyle name="40% - Accent6 3 3 3 2 4" xfId="11146"/>
    <cellStyle name="40% - Accent6 3 3 3 2 4 2" xfId="11147"/>
    <cellStyle name="40% - Accent6 3 3 3 2 5" xfId="11148"/>
    <cellStyle name="40% - Accent6 3 3 3 3" xfId="11149"/>
    <cellStyle name="40% - Accent6 3 3 3 3 2" xfId="11150"/>
    <cellStyle name="40% - Accent6 3 3 3 3 2 2" xfId="11151"/>
    <cellStyle name="40% - Accent6 3 3 3 3 3" xfId="11152"/>
    <cellStyle name="40% - Accent6 3 3 3 4" xfId="11153"/>
    <cellStyle name="40% - Accent6 3 3 3 4 2" xfId="11154"/>
    <cellStyle name="40% - Accent6 3 3 3 5" xfId="11155"/>
    <cellStyle name="40% - Accent6 3 3 3 5 2" xfId="11156"/>
    <cellStyle name="40% - Accent6 3 3 3 6" xfId="11157"/>
    <cellStyle name="40% - Accent6 3 3 4" xfId="11158"/>
    <cellStyle name="40% - Accent6 3 3 4 2" xfId="11159"/>
    <cellStyle name="40% - Accent6 3 3 4 2 2" xfId="11160"/>
    <cellStyle name="40% - Accent6 3 3 4 2 2 2" xfId="11161"/>
    <cellStyle name="40% - Accent6 3 3 4 2 3" xfId="11162"/>
    <cellStyle name="40% - Accent6 3 3 4 3" xfId="11163"/>
    <cellStyle name="40% - Accent6 3 3 4 3 2" xfId="11164"/>
    <cellStyle name="40% - Accent6 3 3 4 4" xfId="11165"/>
    <cellStyle name="40% - Accent6 3 3 4 4 2" xfId="11166"/>
    <cellStyle name="40% - Accent6 3 3 4 5" xfId="11167"/>
    <cellStyle name="40% - Accent6 3 3 5" xfId="11168"/>
    <cellStyle name="40% - Accent6 3 3 5 2" xfId="11169"/>
    <cellStyle name="40% - Accent6 3 3 5 2 2" xfId="11170"/>
    <cellStyle name="40% - Accent6 3 3 5 3" xfId="11171"/>
    <cellStyle name="40% - Accent6 3 3 6" xfId="11172"/>
    <cellStyle name="40% - Accent6 3 3 6 2" xfId="11173"/>
    <cellStyle name="40% - Accent6 3 3 7" xfId="11174"/>
    <cellStyle name="40% - Accent6 3 3 7 2" xfId="11175"/>
    <cellStyle name="40% - Accent6 3 3 8" xfId="11176"/>
    <cellStyle name="40% - Accent6 3 4" xfId="11177"/>
    <cellStyle name="40% - Accent6 3 4 2" xfId="11178"/>
    <cellStyle name="40% - Accent6 3 4 2 2" xfId="11179"/>
    <cellStyle name="40% - Accent6 3 4 2 2 2" xfId="11180"/>
    <cellStyle name="40% - Accent6 3 4 2 2 2 2" xfId="11181"/>
    <cellStyle name="40% - Accent6 3 4 2 2 2 2 2" xfId="11182"/>
    <cellStyle name="40% - Accent6 3 4 2 2 2 3" xfId="11183"/>
    <cellStyle name="40% - Accent6 3 4 2 2 3" xfId="11184"/>
    <cellStyle name="40% - Accent6 3 4 2 2 3 2" xfId="11185"/>
    <cellStyle name="40% - Accent6 3 4 2 2 4" xfId="11186"/>
    <cellStyle name="40% - Accent6 3 4 2 2 4 2" xfId="11187"/>
    <cellStyle name="40% - Accent6 3 4 2 2 5" xfId="11188"/>
    <cellStyle name="40% - Accent6 3 4 2 3" xfId="11189"/>
    <cellStyle name="40% - Accent6 3 4 2 3 2" xfId="11190"/>
    <cellStyle name="40% - Accent6 3 4 2 3 2 2" xfId="11191"/>
    <cellStyle name="40% - Accent6 3 4 2 3 3" xfId="11192"/>
    <cellStyle name="40% - Accent6 3 4 2 4" xfId="11193"/>
    <cellStyle name="40% - Accent6 3 4 2 4 2" xfId="11194"/>
    <cellStyle name="40% - Accent6 3 4 2 5" xfId="11195"/>
    <cellStyle name="40% - Accent6 3 4 2 5 2" xfId="11196"/>
    <cellStyle name="40% - Accent6 3 4 2 6" xfId="11197"/>
    <cellStyle name="40% - Accent6 3 4 3" xfId="11198"/>
    <cellStyle name="40% - Accent6 3 4 3 2" xfId="11199"/>
    <cellStyle name="40% - Accent6 3 4 3 2 2" xfId="11200"/>
    <cellStyle name="40% - Accent6 3 4 3 2 2 2" xfId="11201"/>
    <cellStyle name="40% - Accent6 3 4 3 2 3" xfId="11202"/>
    <cellStyle name="40% - Accent6 3 4 3 3" xfId="11203"/>
    <cellStyle name="40% - Accent6 3 4 3 3 2" xfId="11204"/>
    <cellStyle name="40% - Accent6 3 4 3 4" xfId="11205"/>
    <cellStyle name="40% - Accent6 3 4 3 4 2" xfId="11206"/>
    <cellStyle name="40% - Accent6 3 4 3 5" xfId="11207"/>
    <cellStyle name="40% - Accent6 3 4 4" xfId="11208"/>
    <cellStyle name="40% - Accent6 3 4 4 2" xfId="11209"/>
    <cellStyle name="40% - Accent6 3 4 4 2 2" xfId="11210"/>
    <cellStyle name="40% - Accent6 3 4 4 3" xfId="11211"/>
    <cellStyle name="40% - Accent6 3 4 5" xfId="11212"/>
    <cellStyle name="40% - Accent6 3 4 5 2" xfId="11213"/>
    <cellStyle name="40% - Accent6 3 4 6" xfId="11214"/>
    <cellStyle name="40% - Accent6 3 4 6 2" xfId="11215"/>
    <cellStyle name="40% - Accent6 3 4 7" xfId="11216"/>
    <cellStyle name="40% - Accent6 3 5" xfId="11217"/>
    <cellStyle name="40% - Accent6 3 5 2" xfId="11218"/>
    <cellStyle name="40% - Accent6 3 5 2 2" xfId="11219"/>
    <cellStyle name="40% - Accent6 3 5 2 2 2" xfId="11220"/>
    <cellStyle name="40% - Accent6 3 5 2 2 2 2" xfId="11221"/>
    <cellStyle name="40% - Accent6 3 5 2 2 3" xfId="11222"/>
    <cellStyle name="40% - Accent6 3 5 2 3" xfId="11223"/>
    <cellStyle name="40% - Accent6 3 5 2 3 2" xfId="11224"/>
    <cellStyle name="40% - Accent6 3 5 2 4" xfId="11225"/>
    <cellStyle name="40% - Accent6 3 5 2 4 2" xfId="11226"/>
    <cellStyle name="40% - Accent6 3 5 2 5" xfId="11227"/>
    <cellStyle name="40% - Accent6 3 5 3" xfId="11228"/>
    <cellStyle name="40% - Accent6 3 5 3 2" xfId="11229"/>
    <cellStyle name="40% - Accent6 3 5 3 2 2" xfId="11230"/>
    <cellStyle name="40% - Accent6 3 5 3 3" xfId="11231"/>
    <cellStyle name="40% - Accent6 3 5 4" xfId="11232"/>
    <cellStyle name="40% - Accent6 3 5 4 2" xfId="11233"/>
    <cellStyle name="40% - Accent6 3 5 5" xfId="11234"/>
    <cellStyle name="40% - Accent6 3 5 5 2" xfId="11235"/>
    <cellStyle name="40% - Accent6 3 5 6" xfId="11236"/>
    <cellStyle name="40% - Accent6 3 6" xfId="11237"/>
    <cellStyle name="40% - Accent6 3 6 2" xfId="11238"/>
    <cellStyle name="40% - Accent6 3 6 2 2" xfId="11239"/>
    <cellStyle name="40% - Accent6 3 6 2 2 2" xfId="11240"/>
    <cellStyle name="40% - Accent6 3 6 2 3" xfId="11241"/>
    <cellStyle name="40% - Accent6 3 6 3" xfId="11242"/>
    <cellStyle name="40% - Accent6 3 6 3 2" xfId="11243"/>
    <cellStyle name="40% - Accent6 3 6 4" xfId="11244"/>
    <cellStyle name="40% - Accent6 3 6 4 2" xfId="11245"/>
    <cellStyle name="40% - Accent6 3 6 5" xfId="11246"/>
    <cellStyle name="40% - Accent6 3 7" xfId="11247"/>
    <cellStyle name="40% - Accent6 3 7 2" xfId="11248"/>
    <cellStyle name="40% - Accent6 3 7 2 2" xfId="11249"/>
    <cellStyle name="40% - Accent6 3 7 3" xfId="11250"/>
    <cellStyle name="40% - Accent6 3 8" xfId="11251"/>
    <cellStyle name="40% - Accent6 3 8 2" xfId="11252"/>
    <cellStyle name="40% - Accent6 3 9" xfId="11253"/>
    <cellStyle name="40% - Accent6 3 9 2" xfId="11254"/>
    <cellStyle name="40% - Accent6 4" xfId="11255"/>
    <cellStyle name="40% - Accent6 4 10" xfId="11256"/>
    <cellStyle name="40% - Accent6 4 2" xfId="11257"/>
    <cellStyle name="40% - Accent6 4 2 2" xfId="11258"/>
    <cellStyle name="40% - Accent6 4 2 2 2" xfId="11259"/>
    <cellStyle name="40% - Accent6 4 2 2 2 2" xfId="11260"/>
    <cellStyle name="40% - Accent6 4 2 2 2 2 2" xfId="11261"/>
    <cellStyle name="40% - Accent6 4 2 2 2 2 2 2" xfId="11262"/>
    <cellStyle name="40% - Accent6 4 2 2 2 2 2 2 2" xfId="11263"/>
    <cellStyle name="40% - Accent6 4 2 2 2 2 2 3" xfId="11264"/>
    <cellStyle name="40% - Accent6 4 2 2 2 2 3" xfId="11265"/>
    <cellStyle name="40% - Accent6 4 2 2 2 2 3 2" xfId="11266"/>
    <cellStyle name="40% - Accent6 4 2 2 2 2 4" xfId="11267"/>
    <cellStyle name="40% - Accent6 4 2 2 2 2 4 2" xfId="11268"/>
    <cellStyle name="40% - Accent6 4 2 2 2 2 5" xfId="11269"/>
    <cellStyle name="40% - Accent6 4 2 2 2 3" xfId="11270"/>
    <cellStyle name="40% - Accent6 4 2 2 2 3 2" xfId="11271"/>
    <cellStyle name="40% - Accent6 4 2 2 2 3 2 2" xfId="11272"/>
    <cellStyle name="40% - Accent6 4 2 2 2 3 3" xfId="11273"/>
    <cellStyle name="40% - Accent6 4 2 2 2 4" xfId="11274"/>
    <cellStyle name="40% - Accent6 4 2 2 2 4 2" xfId="11275"/>
    <cellStyle name="40% - Accent6 4 2 2 2 5" xfId="11276"/>
    <cellStyle name="40% - Accent6 4 2 2 2 5 2" xfId="11277"/>
    <cellStyle name="40% - Accent6 4 2 2 2 6" xfId="11278"/>
    <cellStyle name="40% - Accent6 4 2 2 3" xfId="11279"/>
    <cellStyle name="40% - Accent6 4 2 2 3 2" xfId="11280"/>
    <cellStyle name="40% - Accent6 4 2 2 3 2 2" xfId="11281"/>
    <cellStyle name="40% - Accent6 4 2 2 3 2 2 2" xfId="11282"/>
    <cellStyle name="40% - Accent6 4 2 2 3 2 3" xfId="11283"/>
    <cellStyle name="40% - Accent6 4 2 2 3 3" xfId="11284"/>
    <cellStyle name="40% - Accent6 4 2 2 3 3 2" xfId="11285"/>
    <cellStyle name="40% - Accent6 4 2 2 3 4" xfId="11286"/>
    <cellStyle name="40% - Accent6 4 2 2 3 4 2" xfId="11287"/>
    <cellStyle name="40% - Accent6 4 2 2 3 5" xfId="11288"/>
    <cellStyle name="40% - Accent6 4 2 2 4" xfId="11289"/>
    <cellStyle name="40% - Accent6 4 2 2 4 2" xfId="11290"/>
    <cellStyle name="40% - Accent6 4 2 2 4 2 2" xfId="11291"/>
    <cellStyle name="40% - Accent6 4 2 2 4 3" xfId="11292"/>
    <cellStyle name="40% - Accent6 4 2 2 5" xfId="11293"/>
    <cellStyle name="40% - Accent6 4 2 2 5 2" xfId="11294"/>
    <cellStyle name="40% - Accent6 4 2 2 6" xfId="11295"/>
    <cellStyle name="40% - Accent6 4 2 2 6 2" xfId="11296"/>
    <cellStyle name="40% - Accent6 4 2 2 7" xfId="11297"/>
    <cellStyle name="40% - Accent6 4 2 3" xfId="11298"/>
    <cellStyle name="40% - Accent6 4 2 3 2" xfId="11299"/>
    <cellStyle name="40% - Accent6 4 2 3 2 2" xfId="11300"/>
    <cellStyle name="40% - Accent6 4 2 3 2 2 2" xfId="11301"/>
    <cellStyle name="40% - Accent6 4 2 3 2 2 2 2" xfId="11302"/>
    <cellStyle name="40% - Accent6 4 2 3 2 2 3" xfId="11303"/>
    <cellStyle name="40% - Accent6 4 2 3 2 3" xfId="11304"/>
    <cellStyle name="40% - Accent6 4 2 3 2 3 2" xfId="11305"/>
    <cellStyle name="40% - Accent6 4 2 3 2 4" xfId="11306"/>
    <cellStyle name="40% - Accent6 4 2 3 2 4 2" xfId="11307"/>
    <cellStyle name="40% - Accent6 4 2 3 2 5" xfId="11308"/>
    <cellStyle name="40% - Accent6 4 2 3 3" xfId="11309"/>
    <cellStyle name="40% - Accent6 4 2 3 3 2" xfId="11310"/>
    <cellStyle name="40% - Accent6 4 2 3 3 2 2" xfId="11311"/>
    <cellStyle name="40% - Accent6 4 2 3 3 3" xfId="11312"/>
    <cellStyle name="40% - Accent6 4 2 3 4" xfId="11313"/>
    <cellStyle name="40% - Accent6 4 2 3 4 2" xfId="11314"/>
    <cellStyle name="40% - Accent6 4 2 3 5" xfId="11315"/>
    <cellStyle name="40% - Accent6 4 2 3 5 2" xfId="11316"/>
    <cellStyle name="40% - Accent6 4 2 3 6" xfId="11317"/>
    <cellStyle name="40% - Accent6 4 2 4" xfId="11318"/>
    <cellStyle name="40% - Accent6 4 2 4 2" xfId="11319"/>
    <cellStyle name="40% - Accent6 4 2 4 2 2" xfId="11320"/>
    <cellStyle name="40% - Accent6 4 2 4 2 2 2" xfId="11321"/>
    <cellStyle name="40% - Accent6 4 2 4 2 3" xfId="11322"/>
    <cellStyle name="40% - Accent6 4 2 4 3" xfId="11323"/>
    <cellStyle name="40% - Accent6 4 2 4 3 2" xfId="11324"/>
    <cellStyle name="40% - Accent6 4 2 4 4" xfId="11325"/>
    <cellStyle name="40% - Accent6 4 2 4 4 2" xfId="11326"/>
    <cellStyle name="40% - Accent6 4 2 4 5" xfId="11327"/>
    <cellStyle name="40% - Accent6 4 2 5" xfId="11328"/>
    <cellStyle name="40% - Accent6 4 2 5 2" xfId="11329"/>
    <cellStyle name="40% - Accent6 4 2 5 2 2" xfId="11330"/>
    <cellStyle name="40% - Accent6 4 2 5 3" xfId="11331"/>
    <cellStyle name="40% - Accent6 4 2 6" xfId="11332"/>
    <cellStyle name="40% - Accent6 4 2 6 2" xfId="11333"/>
    <cellStyle name="40% - Accent6 4 2 7" xfId="11334"/>
    <cellStyle name="40% - Accent6 4 2 7 2" xfId="11335"/>
    <cellStyle name="40% - Accent6 4 2 8" xfId="11336"/>
    <cellStyle name="40% - Accent6 4 3" xfId="11337"/>
    <cellStyle name="40% - Accent6 4 3 2" xfId="11338"/>
    <cellStyle name="40% - Accent6 4 3 2 2" xfId="11339"/>
    <cellStyle name="40% - Accent6 4 3 2 2 2" xfId="11340"/>
    <cellStyle name="40% - Accent6 4 3 2 2 2 2" xfId="11341"/>
    <cellStyle name="40% - Accent6 4 3 2 2 2 2 2" xfId="11342"/>
    <cellStyle name="40% - Accent6 4 3 2 2 2 3" xfId="11343"/>
    <cellStyle name="40% - Accent6 4 3 2 2 3" xfId="11344"/>
    <cellStyle name="40% - Accent6 4 3 2 2 3 2" xfId="11345"/>
    <cellStyle name="40% - Accent6 4 3 2 2 4" xfId="11346"/>
    <cellStyle name="40% - Accent6 4 3 2 2 4 2" xfId="11347"/>
    <cellStyle name="40% - Accent6 4 3 2 2 5" xfId="11348"/>
    <cellStyle name="40% - Accent6 4 3 2 3" xfId="11349"/>
    <cellStyle name="40% - Accent6 4 3 2 3 2" xfId="11350"/>
    <cellStyle name="40% - Accent6 4 3 2 3 2 2" xfId="11351"/>
    <cellStyle name="40% - Accent6 4 3 2 3 3" xfId="11352"/>
    <cellStyle name="40% - Accent6 4 3 2 4" xfId="11353"/>
    <cellStyle name="40% - Accent6 4 3 2 4 2" xfId="11354"/>
    <cellStyle name="40% - Accent6 4 3 2 5" xfId="11355"/>
    <cellStyle name="40% - Accent6 4 3 2 5 2" xfId="11356"/>
    <cellStyle name="40% - Accent6 4 3 2 6" xfId="11357"/>
    <cellStyle name="40% - Accent6 4 3 3" xfId="11358"/>
    <cellStyle name="40% - Accent6 4 3 3 2" xfId="11359"/>
    <cellStyle name="40% - Accent6 4 3 3 2 2" xfId="11360"/>
    <cellStyle name="40% - Accent6 4 3 3 2 2 2" xfId="11361"/>
    <cellStyle name="40% - Accent6 4 3 3 2 3" xfId="11362"/>
    <cellStyle name="40% - Accent6 4 3 3 3" xfId="11363"/>
    <cellStyle name="40% - Accent6 4 3 3 3 2" xfId="11364"/>
    <cellStyle name="40% - Accent6 4 3 3 4" xfId="11365"/>
    <cellStyle name="40% - Accent6 4 3 3 4 2" xfId="11366"/>
    <cellStyle name="40% - Accent6 4 3 3 5" xfId="11367"/>
    <cellStyle name="40% - Accent6 4 3 4" xfId="11368"/>
    <cellStyle name="40% - Accent6 4 3 4 2" xfId="11369"/>
    <cellStyle name="40% - Accent6 4 3 4 2 2" xfId="11370"/>
    <cellStyle name="40% - Accent6 4 3 4 3" xfId="11371"/>
    <cellStyle name="40% - Accent6 4 3 5" xfId="11372"/>
    <cellStyle name="40% - Accent6 4 3 5 2" xfId="11373"/>
    <cellStyle name="40% - Accent6 4 3 6" xfId="11374"/>
    <cellStyle name="40% - Accent6 4 3 6 2" xfId="11375"/>
    <cellStyle name="40% - Accent6 4 3 7" xfId="11376"/>
    <cellStyle name="40% - Accent6 4 4" xfId="11377"/>
    <cellStyle name="40% - Accent6 4 4 2" xfId="11378"/>
    <cellStyle name="40% - Accent6 4 4 2 2" xfId="11379"/>
    <cellStyle name="40% - Accent6 4 4 2 2 2" xfId="11380"/>
    <cellStyle name="40% - Accent6 4 4 2 2 2 2" xfId="11381"/>
    <cellStyle name="40% - Accent6 4 4 2 2 3" xfId="11382"/>
    <cellStyle name="40% - Accent6 4 4 2 3" xfId="11383"/>
    <cellStyle name="40% - Accent6 4 4 2 3 2" xfId="11384"/>
    <cellStyle name="40% - Accent6 4 4 2 4" xfId="11385"/>
    <cellStyle name="40% - Accent6 4 4 2 4 2" xfId="11386"/>
    <cellStyle name="40% - Accent6 4 4 2 5" xfId="11387"/>
    <cellStyle name="40% - Accent6 4 4 3" xfId="11388"/>
    <cellStyle name="40% - Accent6 4 4 3 2" xfId="11389"/>
    <cellStyle name="40% - Accent6 4 4 3 2 2" xfId="11390"/>
    <cellStyle name="40% - Accent6 4 4 3 3" xfId="11391"/>
    <cellStyle name="40% - Accent6 4 4 4" xfId="11392"/>
    <cellStyle name="40% - Accent6 4 4 4 2" xfId="11393"/>
    <cellStyle name="40% - Accent6 4 4 5" xfId="11394"/>
    <cellStyle name="40% - Accent6 4 4 5 2" xfId="11395"/>
    <cellStyle name="40% - Accent6 4 4 6" xfId="11396"/>
    <cellStyle name="40% - Accent6 4 5" xfId="11397"/>
    <cellStyle name="40% - Accent6 4 5 2" xfId="11398"/>
    <cellStyle name="40% - Accent6 4 5 2 2" xfId="11399"/>
    <cellStyle name="40% - Accent6 4 5 2 2 2" xfId="11400"/>
    <cellStyle name="40% - Accent6 4 5 2 3" xfId="11401"/>
    <cellStyle name="40% - Accent6 4 5 3" xfId="11402"/>
    <cellStyle name="40% - Accent6 4 5 3 2" xfId="11403"/>
    <cellStyle name="40% - Accent6 4 5 4" xfId="11404"/>
    <cellStyle name="40% - Accent6 4 5 4 2" xfId="11405"/>
    <cellStyle name="40% - Accent6 4 5 5" xfId="11406"/>
    <cellStyle name="40% - Accent6 4 6" xfId="11407"/>
    <cellStyle name="40% - Accent6 4 6 2" xfId="11408"/>
    <cellStyle name="40% - Accent6 4 6 2 2" xfId="11409"/>
    <cellStyle name="40% - Accent6 4 6 3" xfId="11410"/>
    <cellStyle name="40% - Accent6 4 7" xfId="11411"/>
    <cellStyle name="40% - Accent6 4 7 2" xfId="11412"/>
    <cellStyle name="40% - Accent6 4 8" xfId="11413"/>
    <cellStyle name="40% - Accent6 4 8 2" xfId="11414"/>
    <cellStyle name="40% - Accent6 4 9" xfId="11415"/>
    <cellStyle name="40% - Accent6 5" xfId="11416"/>
    <cellStyle name="40% - Accent6 5 2" xfId="11417"/>
    <cellStyle name="40% - Accent6 5 2 2" xfId="11418"/>
    <cellStyle name="40% - Accent6 5 2 2 2" xfId="11419"/>
    <cellStyle name="40% - Accent6 5 2 2 2 2" xfId="11420"/>
    <cellStyle name="40% - Accent6 5 2 2 2 2 2" xfId="11421"/>
    <cellStyle name="40% - Accent6 5 2 2 2 2 2 2" xfId="11422"/>
    <cellStyle name="40% - Accent6 5 2 2 2 2 3" xfId="11423"/>
    <cellStyle name="40% - Accent6 5 2 2 2 3" xfId="11424"/>
    <cellStyle name="40% - Accent6 5 2 2 2 3 2" xfId="11425"/>
    <cellStyle name="40% - Accent6 5 2 2 2 4" xfId="11426"/>
    <cellStyle name="40% - Accent6 5 2 2 2 4 2" xfId="11427"/>
    <cellStyle name="40% - Accent6 5 2 2 2 5" xfId="11428"/>
    <cellStyle name="40% - Accent6 5 2 2 3" xfId="11429"/>
    <cellStyle name="40% - Accent6 5 2 2 3 2" xfId="11430"/>
    <cellStyle name="40% - Accent6 5 2 2 3 2 2" xfId="11431"/>
    <cellStyle name="40% - Accent6 5 2 2 3 3" xfId="11432"/>
    <cellStyle name="40% - Accent6 5 2 2 4" xfId="11433"/>
    <cellStyle name="40% - Accent6 5 2 2 4 2" xfId="11434"/>
    <cellStyle name="40% - Accent6 5 2 2 5" xfId="11435"/>
    <cellStyle name="40% - Accent6 5 2 2 5 2" xfId="11436"/>
    <cellStyle name="40% - Accent6 5 2 2 6" xfId="11437"/>
    <cellStyle name="40% - Accent6 5 2 3" xfId="11438"/>
    <cellStyle name="40% - Accent6 5 2 3 2" xfId="11439"/>
    <cellStyle name="40% - Accent6 5 2 3 2 2" xfId="11440"/>
    <cellStyle name="40% - Accent6 5 2 3 2 2 2" xfId="11441"/>
    <cellStyle name="40% - Accent6 5 2 3 2 3" xfId="11442"/>
    <cellStyle name="40% - Accent6 5 2 3 3" xfId="11443"/>
    <cellStyle name="40% - Accent6 5 2 3 3 2" xfId="11444"/>
    <cellStyle name="40% - Accent6 5 2 3 4" xfId="11445"/>
    <cellStyle name="40% - Accent6 5 2 3 4 2" xfId="11446"/>
    <cellStyle name="40% - Accent6 5 2 3 5" xfId="11447"/>
    <cellStyle name="40% - Accent6 5 2 4" xfId="11448"/>
    <cellStyle name="40% - Accent6 5 2 4 2" xfId="11449"/>
    <cellStyle name="40% - Accent6 5 2 4 2 2" xfId="11450"/>
    <cellStyle name="40% - Accent6 5 2 4 3" xfId="11451"/>
    <cellStyle name="40% - Accent6 5 2 5" xfId="11452"/>
    <cellStyle name="40% - Accent6 5 2 5 2" xfId="11453"/>
    <cellStyle name="40% - Accent6 5 2 6" xfId="11454"/>
    <cellStyle name="40% - Accent6 5 2 6 2" xfId="11455"/>
    <cellStyle name="40% - Accent6 5 2 7" xfId="11456"/>
    <cellStyle name="40% - Accent6 5 3" xfId="11457"/>
    <cellStyle name="40% - Accent6 5 3 2" xfId="11458"/>
    <cellStyle name="40% - Accent6 5 3 2 2" xfId="11459"/>
    <cellStyle name="40% - Accent6 5 3 2 2 2" xfId="11460"/>
    <cellStyle name="40% - Accent6 5 3 2 2 2 2" xfId="11461"/>
    <cellStyle name="40% - Accent6 5 3 2 2 3" xfId="11462"/>
    <cellStyle name="40% - Accent6 5 3 2 3" xfId="11463"/>
    <cellStyle name="40% - Accent6 5 3 2 3 2" xfId="11464"/>
    <cellStyle name="40% - Accent6 5 3 2 4" xfId="11465"/>
    <cellStyle name="40% - Accent6 5 3 2 4 2" xfId="11466"/>
    <cellStyle name="40% - Accent6 5 3 2 5" xfId="11467"/>
    <cellStyle name="40% - Accent6 5 3 3" xfId="11468"/>
    <cellStyle name="40% - Accent6 5 3 3 2" xfId="11469"/>
    <cellStyle name="40% - Accent6 5 3 3 2 2" xfId="11470"/>
    <cellStyle name="40% - Accent6 5 3 3 3" xfId="11471"/>
    <cellStyle name="40% - Accent6 5 3 4" xfId="11472"/>
    <cellStyle name="40% - Accent6 5 3 4 2" xfId="11473"/>
    <cellStyle name="40% - Accent6 5 3 5" xfId="11474"/>
    <cellStyle name="40% - Accent6 5 3 5 2" xfId="11475"/>
    <cellStyle name="40% - Accent6 5 3 6" xfId="11476"/>
    <cellStyle name="40% - Accent6 5 4" xfId="11477"/>
    <cellStyle name="40% - Accent6 5 4 2" xfId="11478"/>
    <cellStyle name="40% - Accent6 5 4 2 2" xfId="11479"/>
    <cellStyle name="40% - Accent6 5 4 2 2 2" xfId="11480"/>
    <cellStyle name="40% - Accent6 5 4 2 3" xfId="11481"/>
    <cellStyle name="40% - Accent6 5 4 3" xfId="11482"/>
    <cellStyle name="40% - Accent6 5 4 3 2" xfId="11483"/>
    <cellStyle name="40% - Accent6 5 4 4" xfId="11484"/>
    <cellStyle name="40% - Accent6 5 4 4 2" xfId="11485"/>
    <cellStyle name="40% - Accent6 5 4 5" xfId="11486"/>
    <cellStyle name="40% - Accent6 5 5" xfId="11487"/>
    <cellStyle name="40% - Accent6 5 5 2" xfId="11488"/>
    <cellStyle name="40% - Accent6 5 5 2 2" xfId="11489"/>
    <cellStyle name="40% - Accent6 5 5 3" xfId="11490"/>
    <cellStyle name="40% - Accent6 5 6" xfId="11491"/>
    <cellStyle name="40% - Accent6 5 6 2" xfId="11492"/>
    <cellStyle name="40% - Accent6 5 7" xfId="11493"/>
    <cellStyle name="40% - Accent6 5 7 2" xfId="11494"/>
    <cellStyle name="40% - Accent6 5 8" xfId="11495"/>
    <cellStyle name="40% - Accent6 6" xfId="11496"/>
    <cellStyle name="40% - Accent6 6 2" xfId="11497"/>
    <cellStyle name="40% - Accent6 6 2 2" xfId="11498"/>
    <cellStyle name="40% - Accent6 6 2 2 2" xfId="11499"/>
    <cellStyle name="40% - Accent6 6 2 2 2 2" xfId="11500"/>
    <cellStyle name="40% - Accent6 6 2 2 2 2 2" xfId="11501"/>
    <cellStyle name="40% - Accent6 6 2 2 2 3" xfId="11502"/>
    <cellStyle name="40% - Accent6 6 2 2 3" xfId="11503"/>
    <cellStyle name="40% - Accent6 6 2 2 3 2" xfId="11504"/>
    <cellStyle name="40% - Accent6 6 2 2 4" xfId="11505"/>
    <cellStyle name="40% - Accent6 6 2 2 4 2" xfId="11506"/>
    <cellStyle name="40% - Accent6 6 2 2 5" xfId="11507"/>
    <cellStyle name="40% - Accent6 6 2 3" xfId="11508"/>
    <cellStyle name="40% - Accent6 6 2 3 2" xfId="11509"/>
    <cellStyle name="40% - Accent6 6 2 3 2 2" xfId="11510"/>
    <cellStyle name="40% - Accent6 6 2 3 3" xfId="11511"/>
    <cellStyle name="40% - Accent6 6 2 4" xfId="11512"/>
    <cellStyle name="40% - Accent6 6 2 4 2" xfId="11513"/>
    <cellStyle name="40% - Accent6 6 2 5" xfId="11514"/>
    <cellStyle name="40% - Accent6 6 2 5 2" xfId="11515"/>
    <cellStyle name="40% - Accent6 6 2 6" xfId="11516"/>
    <cellStyle name="40% - Accent6 6 3" xfId="11517"/>
    <cellStyle name="40% - Accent6 6 3 2" xfId="11518"/>
    <cellStyle name="40% - Accent6 6 3 2 2" xfId="11519"/>
    <cellStyle name="40% - Accent6 6 3 2 2 2" xfId="11520"/>
    <cellStyle name="40% - Accent6 6 3 2 3" xfId="11521"/>
    <cellStyle name="40% - Accent6 6 3 3" xfId="11522"/>
    <cellStyle name="40% - Accent6 6 3 3 2" xfId="11523"/>
    <cellStyle name="40% - Accent6 6 3 4" xfId="11524"/>
    <cellStyle name="40% - Accent6 6 3 4 2" xfId="11525"/>
    <cellStyle name="40% - Accent6 6 3 5" xfId="11526"/>
    <cellStyle name="40% - Accent6 6 4" xfId="11527"/>
    <cellStyle name="40% - Accent6 6 4 2" xfId="11528"/>
    <cellStyle name="40% - Accent6 6 4 2 2" xfId="11529"/>
    <cellStyle name="40% - Accent6 6 4 3" xfId="11530"/>
    <cellStyle name="40% - Accent6 6 5" xfId="11531"/>
    <cellStyle name="40% - Accent6 6 5 2" xfId="11532"/>
    <cellStyle name="40% - Accent6 6 6" xfId="11533"/>
    <cellStyle name="40% - Accent6 6 6 2" xfId="11534"/>
    <cellStyle name="40% - Accent6 6 7" xfId="11535"/>
    <cellStyle name="40% - Accent6 7" xfId="11536"/>
    <cellStyle name="40% - Accent6 7 2" xfId="11537"/>
    <cellStyle name="40% - Accent6 7 2 2" xfId="11538"/>
    <cellStyle name="40% - Accent6 7 2 2 2" xfId="11539"/>
    <cellStyle name="40% - Accent6 7 2 2 2 2" xfId="11540"/>
    <cellStyle name="40% - Accent6 7 2 2 3" xfId="11541"/>
    <cellStyle name="40% - Accent6 7 2 3" xfId="11542"/>
    <cellStyle name="40% - Accent6 7 2 3 2" xfId="11543"/>
    <cellStyle name="40% - Accent6 7 2 4" xfId="11544"/>
    <cellStyle name="40% - Accent6 7 2 4 2" xfId="11545"/>
    <cellStyle name="40% - Accent6 7 2 5" xfId="11546"/>
    <cellStyle name="40% - Accent6 7 3" xfId="11547"/>
    <cellStyle name="40% - Accent6 7 3 2" xfId="11548"/>
    <cellStyle name="40% - Accent6 7 3 2 2" xfId="11549"/>
    <cellStyle name="40% - Accent6 7 3 3" xfId="11550"/>
    <cellStyle name="40% - Accent6 7 4" xfId="11551"/>
    <cellStyle name="40% - Accent6 7 4 2" xfId="11552"/>
    <cellStyle name="40% - Accent6 7 5" xfId="11553"/>
    <cellStyle name="40% - Accent6 7 5 2" xfId="11554"/>
    <cellStyle name="40% - Accent6 7 6" xfId="11555"/>
    <cellStyle name="40% - Accent6 8" xfId="11556"/>
    <cellStyle name="40% - Accent6 8 2" xfId="11557"/>
    <cellStyle name="40% - Accent6 8 2 2" xfId="11558"/>
    <cellStyle name="40% - Accent6 8 2 2 2" xfId="11559"/>
    <cellStyle name="40% - Accent6 8 2 3" xfId="11560"/>
    <cellStyle name="40% - Accent6 8 3" xfId="11561"/>
    <cellStyle name="40% - Accent6 8 3 2" xfId="11562"/>
    <cellStyle name="40% - Accent6 8 4" xfId="11563"/>
    <cellStyle name="40% - Accent6 8 4 2" xfId="11564"/>
    <cellStyle name="40% - Accent6 8 5" xfId="11565"/>
    <cellStyle name="40% - Accent6 9" xfId="11566"/>
    <cellStyle name="40% - Accent6 9 2" xfId="11567"/>
    <cellStyle name="40% - Accent6 9 2 2" xfId="11568"/>
    <cellStyle name="40% - Accent6 9 3" xfId="11569"/>
    <cellStyle name="60% - Accent1 2" xfId="11570"/>
    <cellStyle name="60% - Accent1 3" xfId="11571"/>
    <cellStyle name="60% - Accent1 4" xfId="11572"/>
    <cellStyle name="60% - Accent2 2" xfId="11573"/>
    <cellStyle name="60% - Accent2 3" xfId="11574"/>
    <cellStyle name="60% - Accent2 4" xfId="11575"/>
    <cellStyle name="60% - Accent3 2" xfId="11576"/>
    <cellStyle name="60% - Accent3 3" xfId="11577"/>
    <cellStyle name="60% - Accent3 4" xfId="11578"/>
    <cellStyle name="60% - Accent4 2" xfId="11579"/>
    <cellStyle name="60% - Accent4 3" xfId="11580"/>
    <cellStyle name="60% - Accent4 4" xfId="11581"/>
    <cellStyle name="60% - Accent5 2" xfId="11582"/>
    <cellStyle name="60% - Accent5 3" xfId="11583"/>
    <cellStyle name="60% - Accent6 2" xfId="11584"/>
    <cellStyle name="60% - Accent6 3" xfId="11585"/>
    <cellStyle name="60% - Accent6 4" xfId="11586"/>
    <cellStyle name="Accent1 2" xfId="11587"/>
    <cellStyle name="Accent1 3" xfId="11588"/>
    <cellStyle name="Accent1 4" xfId="11589"/>
    <cellStyle name="Accent2 2" xfId="11590"/>
    <cellStyle name="Accent2 3" xfId="11591"/>
    <cellStyle name="Accent2 4" xfId="11592"/>
    <cellStyle name="Accent3 2" xfId="11593"/>
    <cellStyle name="Accent3 3" xfId="11594"/>
    <cellStyle name="Accent3 4" xfId="11595"/>
    <cellStyle name="Accent4 2" xfId="11596"/>
    <cellStyle name="Accent4 3" xfId="11597"/>
    <cellStyle name="Accent4 4" xfId="11598"/>
    <cellStyle name="Accent5 2" xfId="11599"/>
    <cellStyle name="Accent5 3" xfId="11600"/>
    <cellStyle name="Accent6 2" xfId="11601"/>
    <cellStyle name="Accent6 3" xfId="11602"/>
    <cellStyle name="Accent6 4" xfId="11603"/>
    <cellStyle name="Bad 2" xfId="11604"/>
    <cellStyle name="Bad 3" xfId="11605"/>
    <cellStyle name="Bad 4" xfId="11606"/>
    <cellStyle name="Calculation 2" xfId="11607"/>
    <cellStyle name="Calculation 3" xfId="11608"/>
    <cellStyle name="Calculation 4" xfId="11609"/>
    <cellStyle name="Check Cell 2" xfId="11610"/>
    <cellStyle name="Check Cell 3" xfId="11611"/>
    <cellStyle name="Comma" xfId="11700" builtinId="3"/>
    <cellStyle name="Explanatory Text 2" xfId="11612"/>
    <cellStyle name="Explanatory Text 3" xfId="11613"/>
    <cellStyle name="Good 2" xfId="11614"/>
    <cellStyle name="Good 3" xfId="11615"/>
    <cellStyle name="Good 4" xfId="11616"/>
    <cellStyle name="Heading 1 2" xfId="11617"/>
    <cellStyle name="Heading 1 3" xfId="11618"/>
    <cellStyle name="Heading 1 4" xfId="11619"/>
    <cellStyle name="Heading 2 2" xfId="11620"/>
    <cellStyle name="Heading 2 3" xfId="11621"/>
    <cellStyle name="Heading 2 4" xfId="11622"/>
    <cellStyle name="Heading 3 2" xfId="11623"/>
    <cellStyle name="Heading 3 3" xfId="11624"/>
    <cellStyle name="Heading 3 4" xfId="11625"/>
    <cellStyle name="Heading 4 2" xfId="11626"/>
    <cellStyle name="Heading 4 3" xfId="11627"/>
    <cellStyle name="Heading 4 4" xfId="11628"/>
    <cellStyle name="Hyperlink 2" xfId="11629"/>
    <cellStyle name="Input 2" xfId="11630"/>
    <cellStyle name="Input 3" xfId="11631"/>
    <cellStyle name="Input 4" xfId="11632"/>
    <cellStyle name="Lien hypertexte 2" xfId="11633"/>
    <cellStyle name="Linked Cell 2" xfId="11634"/>
    <cellStyle name="Linked Cell 3" xfId="11635"/>
    <cellStyle name="Linked Cell 4" xfId="11636"/>
    <cellStyle name="Neutral 2" xfId="11637"/>
    <cellStyle name="Neutral 3" xfId="11638"/>
    <cellStyle name="Neutral 4" xfId="11639"/>
    <cellStyle name="Normal" xfId="0" builtinId="0"/>
    <cellStyle name="Normal 10" xfId="11640"/>
    <cellStyle name="Normal 10 2" xfId="11641"/>
    <cellStyle name="Normal 11" xfId="11642"/>
    <cellStyle name="Normal 12" xfId="11643"/>
    <cellStyle name="Normal 13" xfId="11644"/>
    <cellStyle name="Normal 14" xfId="42"/>
    <cellStyle name="Normal 2" xfId="2"/>
    <cellStyle name="Normal 2 2" xfId="11645"/>
    <cellStyle name="Normal 2 2 2" xfId="11646"/>
    <cellStyle name="Normal 2 2 3 15" xfId="11699"/>
    <cellStyle name="Normal 2 3" xfId="11647"/>
    <cellStyle name="Normal 2 3 2" xfId="11648"/>
    <cellStyle name="Normal 2 4" xfId="44"/>
    <cellStyle name="Normal 2_REQUESTS" xfId="11649"/>
    <cellStyle name="Normal 20" xfId="41"/>
    <cellStyle name="Normal 3" xfId="3"/>
    <cellStyle name="Normal 3 2" xfId="49"/>
    <cellStyle name="Normal 3 2 2" xfId="11650"/>
    <cellStyle name="Normal 3 2 3" xfId="11651"/>
    <cellStyle name="Normal 3 3" xfId="11652"/>
    <cellStyle name="Normal 3 4" xfId="11653"/>
    <cellStyle name="Normal 3 5" xfId="11654"/>
    <cellStyle name="Normal 3 6" xfId="11655"/>
    <cellStyle name="Normal 3 7" xfId="47"/>
    <cellStyle name="Normal 4" xfId="4"/>
    <cellStyle name="Normal 4 2" xfId="7"/>
    <cellStyle name="Normal 4 2 2" xfId="24"/>
    <cellStyle name="Normal 4 2 3" xfId="11656"/>
    <cellStyle name="Normal 4 3" xfId="18"/>
    <cellStyle name="Normal 4 3 2" xfId="35"/>
    <cellStyle name="Normal 4 3 3" xfId="11657"/>
    <cellStyle name="Normal 4 4" xfId="15"/>
    <cellStyle name="Normal 4 4 2" xfId="32"/>
    <cellStyle name="Normal 4 4 3" xfId="46"/>
    <cellStyle name="Normal 4 5" xfId="11"/>
    <cellStyle name="Normal 4 5 2" xfId="28"/>
    <cellStyle name="Normal 4 5 3" xfId="11658"/>
    <cellStyle name="Normal 4 6" xfId="21"/>
    <cellStyle name="Normal 4 6 2" xfId="11659"/>
    <cellStyle name="Normal 4 7" xfId="48"/>
    <cellStyle name="Normal 5" xfId="5"/>
    <cellStyle name="Normal 5 2" xfId="8"/>
    <cellStyle name="Normal 5 2 2" xfId="25"/>
    <cellStyle name="Normal 5 2 3" xfId="11660"/>
    <cellStyle name="Normal 5 3" xfId="19"/>
    <cellStyle name="Normal 5 3 2" xfId="36"/>
    <cellStyle name="Normal 5 3 3" xfId="11661"/>
    <cellStyle name="Normal 5 4" xfId="16"/>
    <cellStyle name="Normal 5 4 2" xfId="33"/>
    <cellStyle name="Normal 5 4 3" xfId="11662"/>
    <cellStyle name="Normal 5 5" xfId="12"/>
    <cellStyle name="Normal 5 5 2" xfId="29"/>
    <cellStyle name="Normal 5 5 3" xfId="11663"/>
    <cellStyle name="Normal 5 6" xfId="22"/>
    <cellStyle name="Normal 5 6 2" xfId="11664"/>
    <cellStyle name="Normal 5 7" xfId="11665"/>
    <cellStyle name="Normal 5 8" xfId="50"/>
    <cellStyle name="Normal 6" xfId="10"/>
    <cellStyle name="Normal 6 2" xfId="27"/>
    <cellStyle name="Normal 6 2 2" xfId="11666"/>
    <cellStyle name="Normal 6 3" xfId="11667"/>
    <cellStyle name="Normal 6 4" xfId="51"/>
    <cellStyle name="Normal 7" xfId="14"/>
    <cellStyle name="Normal 7 2" xfId="31"/>
    <cellStyle name="Normal 7 2 2" xfId="11669"/>
    <cellStyle name="Normal 7 3" xfId="11670"/>
    <cellStyle name="Normal 7 4" xfId="11671"/>
    <cellStyle name="Normal 7 5" xfId="11672"/>
    <cellStyle name="Normal 7 6" xfId="11668"/>
    <cellStyle name="Normal 8" xfId="38"/>
    <cellStyle name="Normal 8 2" xfId="11674"/>
    <cellStyle name="Normal 8 3" xfId="11675"/>
    <cellStyle name="Normal 8 4" xfId="11673"/>
    <cellStyle name="Normal 9" xfId="40"/>
    <cellStyle name="Normal 9 2" xfId="11676"/>
    <cellStyle name="Note 2" xfId="6"/>
    <cellStyle name="Note 2 2" xfId="9"/>
    <cellStyle name="Note 2 2 2" xfId="26"/>
    <cellStyle name="Note 2 2 2 2" xfId="11678"/>
    <cellStyle name="Note 2 2 3" xfId="11677"/>
    <cellStyle name="Note 2 3" xfId="20"/>
    <cellStyle name="Note 2 3 2" xfId="37"/>
    <cellStyle name="Note 2 3 3" xfId="11679"/>
    <cellStyle name="Note 2 4" xfId="17"/>
    <cellStyle name="Note 2 4 2" xfId="34"/>
    <cellStyle name="Note 2 4 3" xfId="11680"/>
    <cellStyle name="Note 2 5" xfId="13"/>
    <cellStyle name="Note 2 5 2" xfId="30"/>
    <cellStyle name="Note 2 6" xfId="23"/>
    <cellStyle name="Note 2 7" xfId="39"/>
    <cellStyle name="Note 3" xfId="11681"/>
    <cellStyle name="Note 3 2" xfId="11682"/>
    <cellStyle name="Note 4" xfId="11683"/>
    <cellStyle name="Note 5" xfId="11684"/>
    <cellStyle name="Note 6" xfId="45"/>
    <cellStyle name="Output 2" xfId="11685"/>
    <cellStyle name="Output 3" xfId="11686"/>
    <cellStyle name="Output 4" xfId="11687"/>
    <cellStyle name="Percent 2" xfId="1"/>
    <cellStyle name="Percent 3" xfId="11688"/>
    <cellStyle name="Percent 4" xfId="11689"/>
    <cellStyle name="Percent 5" xfId="43"/>
    <cellStyle name="RE_HeadingDate" xfId="11690"/>
    <cellStyle name="Title 2" xfId="11691"/>
    <cellStyle name="Title 3" xfId="11692"/>
    <cellStyle name="Title 4" xfId="11693"/>
    <cellStyle name="Total 2" xfId="11694"/>
    <cellStyle name="Total 3" xfId="11695"/>
    <cellStyle name="Total 4" xfId="11696"/>
    <cellStyle name="Warning Text 2" xfId="11697"/>
    <cellStyle name="Warning Text 3" xfId="1169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CE9D8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2.xml"/><Relationship Id="rId10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180975</xdr:colOff>
      <xdr:row>0</xdr:row>
      <xdr:rowOff>57150</xdr:rowOff>
    </xdr:from>
    <xdr:to>
      <xdr:col>0</xdr:col>
      <xdr:colOff>1973354</xdr:colOff>
      <xdr:row>2</xdr:row>
      <xdr:rowOff>163112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0975" y="57150"/>
          <a:ext cx="1792379" cy="50601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DHP-NuGenesis%20Template%20Master%20(in%20vivo)1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ail.syntapharma.com/data/IL12-Project/5326-2003/STA-6791-PK-IV(DRD)-PO(MC)-SD-Male-Rat102103/STA-6791-PK-IV(DRD)-PO(MC)-SD-Male-Rat102103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25hartnugen01\nugenexceltemplate\tests\NuGenesis%20In%20Vitro%20IC50%203-18-2005-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01\Projects\Data\Current\MercuryTherapeutics\MTH-003\Raw%20Data\PlasmaStability\080122\080122_MTH003_PS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onnecticut\cts%20documents\Clients\Galleon\GAL-010\070828P1MSfrPlateMap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45hartfs01\45_shareddata\Biology\Dropdown%20lis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 Vivo"/>
      <sheetName val="Code and call-out"/>
    </sheetNames>
    <sheetDataSet>
      <sheetData sheetId="0"/>
      <sheetData sheetId="1">
        <row r="1">
          <cell r="A1" t="str">
            <v>Anti-Cancer</v>
          </cell>
          <cell r="D1" t="str">
            <v>General PK</v>
          </cell>
          <cell r="F1" t="str">
            <v>0.5% CMC</v>
          </cell>
          <cell r="H1" t="str">
            <v>Dog</v>
          </cell>
          <cell r="J1">
            <v>129</v>
          </cell>
          <cell r="L1" t="str">
            <v>Female</v>
          </cell>
          <cell r="N1" t="str">
            <v>30min infusion</v>
          </cell>
          <cell r="P1" t="str">
            <v>mg/animal</v>
          </cell>
          <cell r="R1" t="str">
            <v>qd</v>
          </cell>
          <cell r="T1" t="str">
            <v>Days</v>
          </cell>
          <cell r="V1" t="str">
            <v>hr</v>
          </cell>
          <cell r="X1" t="str">
            <v>Guiqing Liang</v>
          </cell>
          <cell r="Z1" t="str">
            <v>t1/2</v>
          </cell>
          <cell r="AB1" t="str">
            <v>Half-life</v>
          </cell>
          <cell r="AD1" t="str">
            <v>Brain</v>
          </cell>
        </row>
        <row r="2">
          <cell r="A2" t="str">
            <v>Anti-Inflammation</v>
          </cell>
          <cell r="D2" t="str">
            <v>Dose Proportionality PK</v>
          </cell>
          <cell r="F2" t="str">
            <v>0.5% MC</v>
          </cell>
          <cell r="H2" t="str">
            <v>Ferret</v>
          </cell>
          <cell r="J2" t="str">
            <v>129B6 Hybrid</v>
          </cell>
          <cell r="L2" t="str">
            <v>Male</v>
          </cell>
          <cell r="N2" t="str">
            <v>1hr infusion</v>
          </cell>
          <cell r="P2" t="str">
            <v>mg/kg</v>
          </cell>
          <cell r="R2" t="str">
            <v>bid</v>
          </cell>
          <cell r="T2" t="str">
            <v>Weeks</v>
          </cell>
          <cell r="V2" t="str">
            <v>µM·hr</v>
          </cell>
          <cell r="X2" t="str">
            <v>Hong Lu</v>
          </cell>
          <cell r="Z2" t="str">
            <v>Tmax</v>
          </cell>
          <cell r="AB2" t="str">
            <v>Time of occurrence for maximum (peak) drug concentration</v>
          </cell>
          <cell r="AD2" t="str">
            <v>Heart</v>
          </cell>
        </row>
        <row r="3">
          <cell r="A3" t="str">
            <v>Clinical/Clinical Support 4783</v>
          </cell>
          <cell r="D3" t="str">
            <v>Gender difference PK</v>
          </cell>
          <cell r="F3" t="str">
            <v>1% MC</v>
          </cell>
          <cell r="H3" t="str">
            <v>Human</v>
          </cell>
          <cell r="J3" t="str">
            <v>BALB/c</v>
          </cell>
          <cell r="L3" t="str">
            <v>Pooled</v>
          </cell>
          <cell r="N3" t="str">
            <v>2hr infusion</v>
          </cell>
          <cell r="P3" t="str">
            <v>mg/kg/day</v>
          </cell>
          <cell r="R3" t="str">
            <v>qod</v>
          </cell>
          <cell r="T3" t="str">
            <v>Months</v>
          </cell>
          <cell r="V3" t="str">
            <v>%</v>
          </cell>
          <cell r="X3" t="str">
            <v>Luisa Shin</v>
          </cell>
          <cell r="Z3" t="str">
            <v>Cmax</v>
          </cell>
          <cell r="AB3" t="str">
            <v>Maximum concentration of drug</v>
          </cell>
          <cell r="AD3" t="str">
            <v>Kidney</v>
          </cell>
        </row>
        <row r="4">
          <cell r="A4" t="str">
            <v>Clinical/Clinical Support 5312</v>
          </cell>
          <cell r="D4" t="str">
            <v>Strain difference PK</v>
          </cell>
          <cell r="F4" t="str">
            <v>D5W</v>
          </cell>
          <cell r="H4" t="str">
            <v>Mouse</v>
          </cell>
          <cell r="J4" t="str">
            <v>Beagle</v>
          </cell>
          <cell r="N4" t="str">
            <v>3hr infusion</v>
          </cell>
          <cell r="P4" t="str">
            <v>mg/kg/dose</v>
          </cell>
          <cell r="R4" t="str">
            <v>1X/week</v>
          </cell>
          <cell r="T4" t="str">
            <v>Hours</v>
          </cell>
          <cell r="V4" t="str">
            <v>pM</v>
          </cell>
          <cell r="X4" t="str">
            <v>Noriaki Tatsuta</v>
          </cell>
          <cell r="Z4" t="str">
            <v>AUClast</v>
          </cell>
          <cell r="AB4" t="str">
            <v>Area (from time 0 to last time point) under the plasma level-time curve</v>
          </cell>
          <cell r="AD4" t="str">
            <v>Liver</v>
          </cell>
        </row>
        <row r="5">
          <cell r="A5" t="str">
            <v>Clinical/Clinical Support 5326</v>
          </cell>
          <cell r="D5" t="str">
            <v>Tissue Distribution/PK</v>
          </cell>
          <cell r="F5" t="str">
            <v>DRD</v>
          </cell>
          <cell r="H5" t="str">
            <v>Minipig</v>
          </cell>
          <cell r="J5" t="str">
            <v>C.B-17 SCID</v>
          </cell>
          <cell r="N5" t="str">
            <v>ID</v>
          </cell>
          <cell r="P5" t="str">
            <v>mL/kg</v>
          </cell>
          <cell r="R5" t="str">
            <v>3X/week (MWF)</v>
          </cell>
          <cell r="T5" t="str">
            <v>Minutes</v>
          </cell>
          <cell r="V5" t="str">
            <v>nM</v>
          </cell>
          <cell r="X5" t="str">
            <v>Qianfan Wang</v>
          </cell>
          <cell r="Z5" t="str">
            <v>AUCinf</v>
          </cell>
          <cell r="AB5" t="str">
            <v>Area (from time 0 to infinity) under the plasma level-time curve</v>
          </cell>
          <cell r="AD5" t="str">
            <v>Lung</v>
          </cell>
        </row>
        <row r="6">
          <cell r="A6" t="str">
            <v>Diabetes</v>
          </cell>
          <cell r="D6" t="str">
            <v>TK</v>
          </cell>
          <cell r="F6" t="str">
            <v>EED</v>
          </cell>
          <cell r="H6" t="str">
            <v>Monkey</v>
          </cell>
          <cell r="J6" t="str">
            <v>C.B-17 SCID-bg</v>
          </cell>
          <cell r="N6" t="str">
            <v>IP</v>
          </cell>
          <cell r="R6" t="str">
            <v>5X/week (M-F)</v>
          </cell>
          <cell r="T6" t="str">
            <v>Seconds</v>
          </cell>
          <cell r="V6" t="str">
            <v>µM</v>
          </cell>
          <cell r="X6" t="str">
            <v>Takayo Inoue</v>
          </cell>
          <cell r="Z6" t="str">
            <v>F%</v>
          </cell>
          <cell r="AB6" t="str">
            <v>Bioavailability</v>
          </cell>
          <cell r="AD6" t="str">
            <v>Lymph Nodes</v>
          </cell>
        </row>
        <row r="7">
          <cell r="A7" t="str">
            <v>HSP90</v>
          </cell>
          <cell r="D7" t="str">
            <v>Other</v>
          </cell>
          <cell r="F7" t="str">
            <v>EES</v>
          </cell>
          <cell r="H7" t="str">
            <v>Rabbit</v>
          </cell>
          <cell r="J7" t="str">
            <v>C57BL/6</v>
          </cell>
          <cell r="N7" t="str">
            <v>IV</v>
          </cell>
          <cell r="R7" t="str">
            <v>6X/week (M-S)</v>
          </cell>
          <cell r="V7" t="str">
            <v>mM</v>
          </cell>
          <cell r="X7" t="str">
            <v>Ting Ting Zhang</v>
          </cell>
          <cell r="Z7" t="str">
            <v>Metabolites</v>
          </cell>
          <cell r="AB7" t="str">
            <v># of metabolites (major and minor)</v>
          </cell>
          <cell r="AD7" t="str">
            <v>Plasma</v>
          </cell>
        </row>
        <row r="8">
          <cell r="A8" t="str">
            <v>HTS</v>
          </cell>
          <cell r="F8" t="str">
            <v>PES</v>
          </cell>
          <cell r="H8" t="str">
            <v>Rat</v>
          </cell>
          <cell r="J8" t="str">
            <v>CD-1</v>
          </cell>
          <cell r="N8" t="str">
            <v>Minipump</v>
          </cell>
          <cell r="R8" t="str">
            <v>7X/week</v>
          </cell>
          <cell r="V8" t="str">
            <v>pg/mL</v>
          </cell>
          <cell r="Z8" t="str">
            <v>CL</v>
          </cell>
          <cell r="AB8" t="str">
            <v>Clearance</v>
          </cell>
          <cell r="AD8" t="str">
            <v>RBC</v>
          </cell>
        </row>
        <row r="9">
          <cell r="A9" t="str">
            <v>Immunology</v>
          </cell>
          <cell r="F9" t="str">
            <v>NS</v>
          </cell>
          <cell r="H9" t="str">
            <v>Other</v>
          </cell>
          <cell r="J9" t="str">
            <v>CD-1 Nude</v>
          </cell>
          <cell r="N9" t="str">
            <v>PO</v>
          </cell>
          <cell r="R9" t="str">
            <v>See comment</v>
          </cell>
          <cell r="V9" t="str">
            <v>ng/mL</v>
          </cell>
          <cell r="Z9" t="str">
            <v>Vz</v>
          </cell>
          <cell r="AB9" t="str">
            <v>Volume of distribution</v>
          </cell>
          <cell r="AD9" t="str">
            <v>Small Intestine</v>
          </cell>
        </row>
        <row r="10">
          <cell r="A10" t="str">
            <v>Ion Channel</v>
          </cell>
          <cell r="F10" t="str">
            <v>TPGS/PEG</v>
          </cell>
          <cell r="J10" t="str">
            <v>CD2F1</v>
          </cell>
          <cell r="N10" t="str">
            <v>SC</v>
          </cell>
          <cell r="V10" t="str">
            <v>µg/mL</v>
          </cell>
          <cell r="Z10" t="str">
            <v>MRT</v>
          </cell>
          <cell r="AB10" t="str">
            <v>Mean residence time</v>
          </cell>
          <cell r="AD10" t="str">
            <v>Spleen</v>
          </cell>
        </row>
        <row r="11">
          <cell r="A11" t="str">
            <v>MT inhibitor</v>
          </cell>
          <cell r="F11" t="str">
            <v>Water</v>
          </cell>
          <cell r="J11" t="str">
            <v>Cynomolgus</v>
          </cell>
          <cell r="N11" t="str">
            <v>Other</v>
          </cell>
          <cell r="V11" t="str">
            <v>mg/mL</v>
          </cell>
          <cell r="Z11" t="str">
            <v>C0</v>
          </cell>
          <cell r="AB11" t="str">
            <v>Concentration of drug at zero time (t=0)</v>
          </cell>
          <cell r="AD11" t="str">
            <v>Thymus</v>
          </cell>
        </row>
        <row r="12">
          <cell r="A12" t="str">
            <v>Screening</v>
          </cell>
          <cell r="F12" t="str">
            <v>Other</v>
          </cell>
          <cell r="J12" t="str">
            <v>Gottingen</v>
          </cell>
          <cell r="V12" t="str">
            <v>mg/hr/µM/kg</v>
          </cell>
          <cell r="Z12" t="str">
            <v>Ctrough</v>
          </cell>
          <cell r="AB12" t="str">
            <v>Concentration of drug prior to the next dose</v>
          </cell>
          <cell r="AD12" t="str">
            <v>Tumor</v>
          </cell>
        </row>
        <row r="13">
          <cell r="A13" t="str">
            <v>Other</v>
          </cell>
          <cell r="J13" t="str">
            <v>Lewis</v>
          </cell>
          <cell r="V13" t="str">
            <v>mg/µM/kg</v>
          </cell>
          <cell r="Z13" t="str">
            <v>Ct</v>
          </cell>
          <cell r="AB13" t="str">
            <v>Concentration of drug at time t</v>
          </cell>
          <cell r="AD13" t="str">
            <v>Whole Blood</v>
          </cell>
        </row>
        <row r="14">
          <cell r="J14" t="str">
            <v>New Zealand</v>
          </cell>
          <cell r="V14" t="str">
            <v>L/hr/kg</v>
          </cell>
          <cell r="Z14" t="str">
            <v>C24hr</v>
          </cell>
          <cell r="AB14" t="str">
            <v>Concentration of drug at 24hr postdose (t=24hr)</v>
          </cell>
          <cell r="AD14" t="str">
            <v>Other</v>
          </cell>
        </row>
        <row r="15">
          <cell r="J15" t="str">
            <v>NIH III (bnx)</v>
          </cell>
          <cell r="V15" t="str">
            <v>L/kg</v>
          </cell>
        </row>
        <row r="16">
          <cell r="J16" t="str">
            <v>NOD-SCID</v>
          </cell>
          <cell r="V16" t="str">
            <v>nmol/g tissue</v>
          </cell>
        </row>
        <row r="17">
          <cell r="J17" t="str">
            <v>Rhesus</v>
          </cell>
          <cell r="V17" t="str">
            <v>pmol/g tissue</v>
          </cell>
        </row>
        <row r="18">
          <cell r="J18" t="str">
            <v>SJL</v>
          </cell>
          <cell r="V18" t="str">
            <v>µmol/g tissue</v>
          </cell>
        </row>
        <row r="19">
          <cell r="J19" t="str">
            <v xml:space="preserve">Sprague-Dawley </v>
          </cell>
          <cell r="V19" t="str">
            <v>nM.hr</v>
          </cell>
        </row>
        <row r="20">
          <cell r="J20" t="str">
            <v>Swiss Webster</v>
          </cell>
        </row>
        <row r="21">
          <cell r="J21" t="str">
            <v>Wistar</v>
          </cell>
        </row>
        <row r="22">
          <cell r="J22" t="str">
            <v>Yucatan</v>
          </cell>
        </row>
        <row r="23">
          <cell r="J23" t="str">
            <v>Other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"/>
      <sheetName val="Chrom(325nm)"/>
      <sheetName val="PK Study"/>
      <sheetName val="Conc"/>
      <sheetName val="Std Curve"/>
      <sheetName val="Formulation-Check"/>
      <sheetName val="AnimalWS"/>
      <sheetName val="Raw Data (325nm)"/>
      <sheetName val="PK-GeneralInformation"/>
      <sheetName val="IV Import"/>
      <sheetName val="PO Import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5">
          <cell r="B5" t="str">
            <v>Assay &gt;&gt;</v>
          </cell>
        </row>
        <row r="6">
          <cell r="B6" t="str">
            <v>Protocol &gt;&gt;</v>
          </cell>
        </row>
        <row r="7">
          <cell r="B7" t="str">
            <v xml:space="preserve">   Res Type &gt;&gt;</v>
          </cell>
        </row>
        <row r="8">
          <cell r="B8" t="str">
            <v>Lot  \  Field &gt;&gt;</v>
          </cell>
        </row>
      </sheetData>
      <sheetData sheetId="9" refreshError="1"/>
      <sheetData sheetId="1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uGenesis"/>
      <sheetName val="In vitro"/>
      <sheetName val="Code and call-out"/>
    </sheetNames>
    <sheetDataSet>
      <sheetData sheetId="0"/>
      <sheetData sheetId="1"/>
      <sheetData sheetId="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Plate Map"/>
      <sheetName val="Worksheet"/>
      <sheetName val="ForRpt"/>
      <sheetName val="Propantheline_human"/>
      <sheetName val="Propantheline_mouse"/>
      <sheetName val="propantheline_raw"/>
      <sheetName val="MTH00301_361_human"/>
      <sheetName val="MTH00301_361_mouse"/>
      <sheetName val="MTH00301_361_raw"/>
      <sheetName val="MTH00301_355_human"/>
      <sheetName val="MTH00301_355_mouse"/>
      <sheetName val="MTH00301_355_raw"/>
      <sheetName val="MTH00302_human"/>
      <sheetName val="MTH00302_mouse"/>
      <sheetName val="MTH00302_raw"/>
      <sheetName val="MTH00303_human"/>
      <sheetName val="MTH00303_mouse"/>
      <sheetName val="MTH00303_raw"/>
    </sheetNames>
    <sheetDataSet>
      <sheetData sheetId="0" refreshError="1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mpleList"/>
      <sheetName val="Platemap"/>
      <sheetName val="Sheet3"/>
    </sheetNames>
    <sheetDataSet>
      <sheetData sheetId="0"/>
      <sheetData sheetId="1">
        <row r="4">
          <cell r="A4" t="str">
            <v>a</v>
          </cell>
          <cell r="B4" t="str">
            <v>1t=0_A</v>
          </cell>
          <cell r="C4" t="str">
            <v>1t=0_B</v>
          </cell>
          <cell r="D4" t="str">
            <v>1SNBt=0_A</v>
          </cell>
          <cell r="E4" t="str">
            <v>1SNBt=0_B</v>
          </cell>
          <cell r="F4" t="str">
            <v>1t=5_A</v>
          </cell>
          <cell r="G4" t="str">
            <v>1t=5_B</v>
          </cell>
          <cell r="H4" t="str">
            <v>1SNBt=5_A</v>
          </cell>
          <cell r="I4" t="str">
            <v>1SNBt=5_B</v>
          </cell>
          <cell r="J4" t="str">
            <v>1t=30_A</v>
          </cell>
          <cell r="K4" t="str">
            <v>1t=30_B</v>
          </cell>
          <cell r="L4" t="str">
            <v>1SNBt=30_A</v>
          </cell>
          <cell r="M4" t="str">
            <v>1SNBt=30_B</v>
          </cell>
        </row>
        <row r="5">
          <cell r="A5" t="str">
            <v>b</v>
          </cell>
          <cell r="B5" t="str">
            <v>2t=0_A</v>
          </cell>
          <cell r="C5" t="str">
            <v>2t=0_B</v>
          </cell>
          <cell r="D5" t="str">
            <v>1EXt=0_A</v>
          </cell>
          <cell r="E5" t="str">
            <v>1EXt=0_B</v>
          </cell>
          <cell r="F5" t="str">
            <v>2t=5_A</v>
          </cell>
          <cell r="G5" t="str">
            <v>2t=5_B</v>
          </cell>
          <cell r="H5" t="str">
            <v>1EXt=5_A</v>
          </cell>
          <cell r="I5" t="str">
            <v>1EXt=5_B</v>
          </cell>
          <cell r="J5" t="str">
            <v>2t=30_A</v>
          </cell>
          <cell r="K5" t="str">
            <v>2t=30_B</v>
          </cell>
          <cell r="L5" t="str">
            <v>1EXt=30_A</v>
          </cell>
          <cell r="M5" t="str">
            <v>1EXt=30_B</v>
          </cell>
        </row>
        <row r="6">
          <cell r="A6" t="str">
            <v>c</v>
          </cell>
          <cell r="B6" t="str">
            <v>3t=0_A</v>
          </cell>
          <cell r="C6" t="str">
            <v>3t=0_B</v>
          </cell>
          <cell r="D6" t="str">
            <v>3EXt=0_A</v>
          </cell>
          <cell r="E6" t="str">
            <v>3EXt=0_B</v>
          </cell>
          <cell r="F6" t="str">
            <v>3t=5_A</v>
          </cell>
          <cell r="G6" t="str">
            <v>3t=5_B</v>
          </cell>
          <cell r="H6" t="str">
            <v>3EXt=5_A</v>
          </cell>
          <cell r="I6" t="str">
            <v>3EXt=5_B</v>
          </cell>
          <cell r="J6" t="str">
            <v>3t=30_A</v>
          </cell>
          <cell r="K6" t="str">
            <v>3t=30_B</v>
          </cell>
          <cell r="L6" t="str">
            <v>3EXt=30_A</v>
          </cell>
          <cell r="M6" t="str">
            <v>3EXt=30_B</v>
          </cell>
        </row>
        <row r="7">
          <cell r="A7" t="str">
            <v>d</v>
          </cell>
          <cell r="B7" t="str">
            <v>4t=0_A</v>
          </cell>
          <cell r="C7" t="str">
            <v>4t=0_B</v>
          </cell>
          <cell r="F7" t="str">
            <v>4t=5_A</v>
          </cell>
          <cell r="G7" t="str">
            <v>4t=5_B</v>
          </cell>
          <cell r="J7" t="str">
            <v>4t=30_A</v>
          </cell>
          <cell r="K7" t="str">
            <v>4t=30_B</v>
          </cell>
        </row>
        <row r="8">
          <cell r="A8" t="str">
            <v>e</v>
          </cell>
        </row>
        <row r="9">
          <cell r="A9" t="str">
            <v>f</v>
          </cell>
        </row>
        <row r="10">
          <cell r="A10" t="str">
            <v>g</v>
          </cell>
        </row>
        <row r="11">
          <cell r="A11" t="str">
            <v>h</v>
          </cell>
          <cell r="B11" t="str">
            <v>blank_ACNH</v>
          </cell>
          <cell r="C11" t="str">
            <v>blank_ACNHD</v>
          </cell>
        </row>
      </sheetData>
      <sheetData sheetId="2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 Name"/>
      <sheetName val="Cell Based Assay Name"/>
      <sheetName val="Molecular Assay Name"/>
      <sheetName val="Assay Format"/>
      <sheetName val="Activation Conditions"/>
      <sheetName val="Cell Line"/>
      <sheetName val="Species"/>
      <sheetName val="Strain"/>
      <sheetName val="Formulation"/>
      <sheetName val="Equipment"/>
      <sheetName val="Code and call-out"/>
    </sheetNames>
    <sheetDataSet>
      <sheetData sheetId="0">
        <row r="1">
          <cell r="A1" t="str">
            <v>Anti-Cancer</v>
          </cell>
        </row>
        <row r="2">
          <cell r="A2" t="str">
            <v>Anti-Inflammation</v>
          </cell>
        </row>
        <row r="3">
          <cell r="A3" t="str">
            <v>Clinical/Clinical Support 4783</v>
          </cell>
        </row>
        <row r="4">
          <cell r="A4" t="str">
            <v>Clinical/Clinical Support 5326</v>
          </cell>
        </row>
        <row r="5">
          <cell r="A5" t="str">
            <v>DARPA-1</v>
          </cell>
        </row>
        <row r="6">
          <cell r="A6" t="str">
            <v>DARPA-2</v>
          </cell>
        </row>
        <row r="7">
          <cell r="A7" t="str">
            <v>Diabetes</v>
          </cell>
        </row>
        <row r="8">
          <cell r="A8" t="str">
            <v>Genomics</v>
          </cell>
        </row>
        <row r="9">
          <cell r="A9" t="str">
            <v>HTS</v>
          </cell>
        </row>
        <row r="10">
          <cell r="A10" t="str">
            <v>Immunology</v>
          </cell>
        </row>
        <row r="11">
          <cell r="A11" t="str">
            <v>Ion Channel</v>
          </cell>
        </row>
        <row r="12">
          <cell r="A12" t="str">
            <v>Natural Product</v>
          </cell>
        </row>
        <row r="13">
          <cell r="A13" t="str">
            <v>Pain</v>
          </cell>
        </row>
        <row r="14">
          <cell r="A14" t="str">
            <v>Clinical/Clinical Support 5312</v>
          </cell>
        </row>
        <row r="15">
          <cell r="A15" t="str">
            <v>Tora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/>
      <sheetData sheetId="8" refreshError="1"/>
      <sheetData sheetId="9" refreshError="1"/>
      <sheetData sheetId="1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16"/>
  <sheetViews>
    <sheetView showGridLines="0" tabSelected="1" zoomScaleNormal="100" workbookViewId="0">
      <selection activeCell="H23" sqref="H23"/>
    </sheetView>
  </sheetViews>
  <sheetFormatPr defaultColWidth="9.140625" defaultRowHeight="12.75" x14ac:dyDescent="0.2"/>
  <cols>
    <col min="1" max="1" width="30.7109375" style="1" customWidth="1"/>
    <col min="2" max="2" width="12.42578125" style="1" customWidth="1"/>
    <col min="3" max="3" width="14.140625" style="1" customWidth="1"/>
    <col min="4" max="4" width="17.28515625" style="1" customWidth="1"/>
    <col min="5" max="5" width="18.42578125" style="1" customWidth="1"/>
    <col min="6" max="6" width="30.7109375" style="1" bestFit="1" customWidth="1"/>
    <col min="7" max="7" width="18.42578125" style="1" customWidth="1"/>
    <col min="8" max="8" width="22" style="1" customWidth="1"/>
    <col min="9" max="9" width="20.85546875" style="1" customWidth="1"/>
    <col min="10" max="11" width="9.140625" style="1"/>
    <col min="12" max="12" width="19.42578125" style="1" customWidth="1"/>
    <col min="13" max="16384" width="9.140625" style="1"/>
  </cols>
  <sheetData>
    <row r="1" spans="1:7" ht="15.75" x14ac:dyDescent="0.2">
      <c r="C1" s="16" t="s">
        <v>30</v>
      </c>
    </row>
    <row r="2" spans="1:7" ht="15.75" x14ac:dyDescent="0.2">
      <c r="C2" s="28" t="s">
        <v>31</v>
      </c>
    </row>
    <row r="3" spans="1:7" ht="15.75" x14ac:dyDescent="0.2">
      <c r="C3" s="17"/>
    </row>
    <row r="4" spans="1:7" x14ac:dyDescent="0.2">
      <c r="C4" s="18"/>
    </row>
    <row r="5" spans="1:7" x14ac:dyDescent="0.2">
      <c r="C5" s="18"/>
    </row>
    <row r="7" spans="1:7" ht="16.5" thickBot="1" x14ac:dyDescent="0.25">
      <c r="A7" s="2" t="s">
        <v>26</v>
      </c>
      <c r="B7"/>
      <c r="C7"/>
    </row>
    <row r="8" spans="1:7" ht="14.25" customHeight="1" thickTop="1" x14ac:dyDescent="0.2">
      <c r="A8" s="22" t="s">
        <v>8</v>
      </c>
      <c r="B8" s="63" t="s">
        <v>1</v>
      </c>
      <c r="C8" s="23" t="s">
        <v>9</v>
      </c>
      <c r="D8" s="23" t="s">
        <v>11</v>
      </c>
      <c r="E8" s="23" t="s">
        <v>7</v>
      </c>
      <c r="F8" s="61" t="s">
        <v>4</v>
      </c>
    </row>
    <row r="9" spans="1:7" ht="18" thickBot="1" x14ac:dyDescent="0.25">
      <c r="A9" s="24" t="s">
        <v>13</v>
      </c>
      <c r="B9" s="64"/>
      <c r="C9" s="21" t="s">
        <v>5</v>
      </c>
      <c r="D9" s="21" t="s">
        <v>15</v>
      </c>
      <c r="E9" s="21" t="s">
        <v>18</v>
      </c>
      <c r="F9" s="62"/>
    </row>
    <row r="10" spans="1:7" ht="14.25" customHeight="1" x14ac:dyDescent="0.2">
      <c r="A10" s="25" t="s">
        <v>0</v>
      </c>
      <c r="B10" s="5" t="s">
        <v>29</v>
      </c>
      <c r="C10" s="5">
        <v>5</v>
      </c>
      <c r="D10" s="41">
        <v>1.0058987766365037</v>
      </c>
      <c r="E10" s="6">
        <v>1.0147469415912596</v>
      </c>
      <c r="F10" s="26" t="s">
        <v>3</v>
      </c>
    </row>
    <row r="11" spans="1:7" ht="14.25" customHeight="1" thickBot="1" x14ac:dyDescent="0.25">
      <c r="A11" s="33" t="s">
        <v>6</v>
      </c>
      <c r="B11" s="34" t="s">
        <v>29</v>
      </c>
      <c r="C11" s="34">
        <v>10</v>
      </c>
      <c r="D11" s="40">
        <v>8.9226599390847703</v>
      </c>
      <c r="E11" s="35">
        <v>24.406701643394996</v>
      </c>
      <c r="F11" s="36" t="s">
        <v>2</v>
      </c>
      <c r="G11" s="39"/>
    </row>
    <row r="12" spans="1:7" ht="14.25" customHeight="1" x14ac:dyDescent="0.2">
      <c r="A12" s="29" t="s">
        <v>41</v>
      </c>
      <c r="B12" s="30" t="s">
        <v>29</v>
      </c>
      <c r="C12" s="30">
        <v>5</v>
      </c>
      <c r="D12" s="37">
        <v>1.2598110424190119</v>
      </c>
      <c r="E12" s="31">
        <v>1.6495276060475297</v>
      </c>
      <c r="F12" s="32"/>
      <c r="G12" s="3"/>
    </row>
    <row r="13" spans="1:7" ht="14.25" customHeight="1" x14ac:dyDescent="0.2">
      <c r="A13" s="51" t="s">
        <v>32</v>
      </c>
      <c r="B13" s="30" t="s">
        <v>29</v>
      </c>
      <c r="C13" s="30">
        <v>5</v>
      </c>
      <c r="D13" s="37" t="s">
        <v>39</v>
      </c>
      <c r="E13" s="31" t="s">
        <v>39</v>
      </c>
      <c r="F13" s="32" t="s">
        <v>43</v>
      </c>
    </row>
    <row r="14" spans="1:7" ht="14.25" customHeight="1" x14ac:dyDescent="0.2">
      <c r="A14" s="51" t="s">
        <v>33</v>
      </c>
      <c r="B14" s="30" t="s">
        <v>29</v>
      </c>
      <c r="C14" s="30">
        <v>5</v>
      </c>
      <c r="D14" s="37">
        <v>1.0967042335855577</v>
      </c>
      <c r="E14" s="31">
        <v>1.2417605839638943</v>
      </c>
      <c r="F14" s="32"/>
    </row>
    <row r="15" spans="1:7" ht="14.25" customHeight="1" x14ac:dyDescent="0.2">
      <c r="A15" s="51" t="s">
        <v>34</v>
      </c>
      <c r="B15" s="30" t="s">
        <v>29</v>
      </c>
      <c r="C15" s="30">
        <v>5</v>
      </c>
      <c r="D15" s="37">
        <v>0.90494220252711643</v>
      </c>
      <c r="E15" s="31">
        <v>0.75821644029426682</v>
      </c>
      <c r="F15" s="38"/>
      <c r="G15" s="39"/>
    </row>
    <row r="16" spans="1:7" ht="14.25" customHeight="1" x14ac:dyDescent="0.2">
      <c r="A16" s="51" t="s">
        <v>35</v>
      </c>
      <c r="B16" s="30" t="s">
        <v>29</v>
      </c>
      <c r="C16" s="30">
        <v>5</v>
      </c>
      <c r="D16" s="37">
        <v>0.76227472345117775</v>
      </c>
      <c r="E16" s="31">
        <v>0.40568680862794443</v>
      </c>
      <c r="F16" s="32"/>
    </row>
    <row r="17" spans="1:7" ht="14.25" customHeight="1" x14ac:dyDescent="0.2">
      <c r="A17" s="51" t="s">
        <v>36</v>
      </c>
      <c r="B17" s="30" t="s">
        <v>29</v>
      </c>
      <c r="C17" s="30">
        <v>5</v>
      </c>
      <c r="D17" s="37">
        <v>1.3335307612703211</v>
      </c>
      <c r="E17" s="31">
        <v>1.7362352032385078</v>
      </c>
      <c r="F17" s="38"/>
      <c r="G17" s="39"/>
    </row>
    <row r="18" spans="1:7" ht="14.25" customHeight="1" x14ac:dyDescent="0.2">
      <c r="A18" s="51" t="s">
        <v>37</v>
      </c>
      <c r="B18" s="30" t="s">
        <v>29</v>
      </c>
      <c r="C18" s="30">
        <v>5</v>
      </c>
      <c r="D18" s="37">
        <v>0.5610929755941777</v>
      </c>
      <c r="E18" s="31">
        <v>1.07674864059679E-2</v>
      </c>
      <c r="F18" s="32"/>
      <c r="G18" s="39"/>
    </row>
    <row r="19" spans="1:7" ht="14.25" customHeight="1" x14ac:dyDescent="0.2">
      <c r="A19" s="51" t="s">
        <v>38</v>
      </c>
      <c r="B19" s="30" t="s">
        <v>29</v>
      </c>
      <c r="C19" s="30">
        <v>5</v>
      </c>
      <c r="D19" s="37">
        <v>0.9849493692639345</v>
      </c>
      <c r="E19" s="31">
        <v>1.1187097886796786</v>
      </c>
      <c r="F19" s="32"/>
    </row>
    <row r="20" spans="1:7" ht="14.25" customHeight="1" x14ac:dyDescent="0.2">
      <c r="A20" s="29" t="s">
        <v>42</v>
      </c>
      <c r="B20" s="30" t="s">
        <v>29</v>
      </c>
      <c r="C20" s="30">
        <v>5</v>
      </c>
      <c r="D20" s="37">
        <v>0.81560003830260774</v>
      </c>
      <c r="E20" s="37">
        <v>0.56913357886401694</v>
      </c>
      <c r="F20" s="32"/>
    </row>
    <row r="21" spans="1:7" ht="14.25" customHeight="1" x14ac:dyDescent="0.2">
      <c r="A21" s="29" t="s">
        <v>41</v>
      </c>
      <c r="B21" s="30" t="s">
        <v>29</v>
      </c>
      <c r="C21" s="30">
        <v>10</v>
      </c>
      <c r="D21" s="37">
        <v>0.88047342414958463</v>
      </c>
      <c r="E21" s="31">
        <v>0.70118356037396157</v>
      </c>
      <c r="F21" s="32"/>
      <c r="G21" s="39"/>
    </row>
    <row r="22" spans="1:7" ht="14.25" customHeight="1" x14ac:dyDescent="0.2">
      <c r="A22" s="29" t="s">
        <v>32</v>
      </c>
      <c r="B22" s="30" t="s">
        <v>29</v>
      </c>
      <c r="C22" s="30">
        <v>10</v>
      </c>
      <c r="D22" s="37" t="s">
        <v>39</v>
      </c>
      <c r="E22" s="31" t="s">
        <v>39</v>
      </c>
      <c r="F22" s="32" t="s">
        <v>43</v>
      </c>
    </row>
    <row r="23" spans="1:7" ht="14.25" customHeight="1" x14ac:dyDescent="0.2">
      <c r="A23" s="29" t="s">
        <v>33</v>
      </c>
      <c r="B23" s="30" t="s">
        <v>29</v>
      </c>
      <c r="C23" s="30">
        <v>10</v>
      </c>
      <c r="D23" s="37">
        <v>0.9290735449489339</v>
      </c>
      <c r="E23" s="31">
        <v>0.82268386237233482</v>
      </c>
      <c r="F23" s="32"/>
    </row>
    <row r="24" spans="1:7" ht="14.25" customHeight="1" x14ac:dyDescent="0.2">
      <c r="A24" s="29" t="s">
        <v>34</v>
      </c>
      <c r="B24" s="30" t="s">
        <v>29</v>
      </c>
      <c r="C24" s="30">
        <v>10</v>
      </c>
      <c r="D24" s="37">
        <v>0.91762134543913587</v>
      </c>
      <c r="E24" s="31">
        <v>0.80165958032936091</v>
      </c>
      <c r="F24" s="38"/>
      <c r="G24" s="39"/>
    </row>
    <row r="25" spans="1:7" ht="14.25" customHeight="1" x14ac:dyDescent="0.2">
      <c r="A25" s="29" t="s">
        <v>35</v>
      </c>
      <c r="B25" s="30" t="s">
        <v>29</v>
      </c>
      <c r="C25" s="30">
        <v>10</v>
      </c>
      <c r="D25" s="37">
        <v>1.2830144657485036</v>
      </c>
      <c r="E25" s="31">
        <v>1.7075361643712594</v>
      </c>
      <c r="F25" s="32"/>
    </row>
    <row r="26" spans="1:7" ht="14.25" customHeight="1" x14ac:dyDescent="0.2">
      <c r="A26" s="29" t="s">
        <v>36</v>
      </c>
      <c r="B26" s="30" t="s">
        <v>29</v>
      </c>
      <c r="C26" s="30">
        <v>10</v>
      </c>
      <c r="D26" s="37">
        <v>0.72968950250311926</v>
      </c>
      <c r="E26" s="31">
        <v>0.35142852954390791</v>
      </c>
      <c r="F26" s="32"/>
      <c r="G26" s="39"/>
    </row>
    <row r="27" spans="1:7" ht="14.25" customHeight="1" x14ac:dyDescent="0.2">
      <c r="A27" s="29" t="s">
        <v>37</v>
      </c>
      <c r="B27" s="30" t="s">
        <v>29</v>
      </c>
      <c r="C27" s="30">
        <v>10</v>
      </c>
      <c r="D27" s="37">
        <v>0.69815034705972601</v>
      </c>
      <c r="E27" s="31">
        <v>0.24537586764931502</v>
      </c>
      <c r="F27" s="32"/>
      <c r="G27" s="39"/>
    </row>
    <row r="28" spans="1:7" ht="14.25" customHeight="1" x14ac:dyDescent="0.2">
      <c r="A28" s="42" t="s">
        <v>38</v>
      </c>
      <c r="B28" s="43" t="s">
        <v>29</v>
      </c>
      <c r="C28" s="43">
        <v>10</v>
      </c>
      <c r="D28" s="44">
        <v>0.90794271750830835</v>
      </c>
      <c r="E28" s="45">
        <v>0.79877135984462067</v>
      </c>
      <c r="F28" s="38"/>
    </row>
    <row r="29" spans="1:7" ht="14.25" customHeight="1" thickBot="1" x14ac:dyDescent="0.25">
      <c r="A29" s="46" t="s">
        <v>42</v>
      </c>
      <c r="B29" s="47" t="s">
        <v>29</v>
      </c>
      <c r="C29" s="47">
        <v>10</v>
      </c>
      <c r="D29" s="48">
        <v>0.76336759749612537</v>
      </c>
      <c r="E29" s="49">
        <v>0.4627398154891818</v>
      </c>
      <c r="F29" s="50"/>
    </row>
    <row r="30" spans="1:7" ht="14.25" customHeight="1" x14ac:dyDescent="0.2">
      <c r="A30" s="19" t="s">
        <v>23</v>
      </c>
      <c r="B30"/>
      <c r="C30"/>
    </row>
    <row r="31" spans="1:7" ht="15.75" x14ac:dyDescent="0.25">
      <c r="A31" s="20" t="s">
        <v>24</v>
      </c>
      <c r="B31"/>
      <c r="C31"/>
    </row>
    <row r="32" spans="1:7" x14ac:dyDescent="0.2">
      <c r="A32" s="20" t="s">
        <v>40</v>
      </c>
      <c r="B32" s="4"/>
      <c r="C32" s="4"/>
    </row>
    <row r="33" spans="1:7" x14ac:dyDescent="0.2">
      <c r="A33" s="20"/>
      <c r="B33" s="4"/>
      <c r="C33" s="4"/>
    </row>
    <row r="34" spans="1:7" ht="16.5" thickBot="1" x14ac:dyDescent="0.25">
      <c r="A34" s="2" t="s">
        <v>25</v>
      </c>
      <c r="B34"/>
      <c r="C34"/>
      <c r="D34"/>
      <c r="E34"/>
    </row>
    <row r="35" spans="1:7" ht="14.25" x14ac:dyDescent="0.2">
      <c r="A35" s="7" t="s">
        <v>8</v>
      </c>
      <c r="B35" s="65" t="s">
        <v>1</v>
      </c>
      <c r="C35" s="8" t="s">
        <v>9</v>
      </c>
      <c r="D35" s="7" t="s">
        <v>10</v>
      </c>
      <c r="E35" s="8" t="s">
        <v>11</v>
      </c>
      <c r="F35" s="66" t="s">
        <v>12</v>
      </c>
      <c r="G35" s="66" t="s">
        <v>19</v>
      </c>
    </row>
    <row r="36" spans="1:7" ht="14.25" customHeight="1" thickBot="1" x14ac:dyDescent="0.25">
      <c r="A36" s="9" t="s">
        <v>13</v>
      </c>
      <c r="B36" s="64"/>
      <c r="C36" s="10" t="s">
        <v>5</v>
      </c>
      <c r="D36" s="9" t="s">
        <v>14</v>
      </c>
      <c r="E36" s="10" t="s">
        <v>15</v>
      </c>
      <c r="F36" s="67"/>
      <c r="G36" s="67"/>
    </row>
    <row r="37" spans="1:7" ht="15" x14ac:dyDescent="0.2">
      <c r="A37" s="52" t="s">
        <v>0</v>
      </c>
      <c r="B37" s="55" t="s">
        <v>29</v>
      </c>
      <c r="C37" s="55" t="s">
        <v>28</v>
      </c>
      <c r="D37" s="13" t="s">
        <v>16</v>
      </c>
      <c r="E37" s="11">
        <v>0.99392574009033596</v>
      </c>
      <c r="F37" s="11">
        <v>0.98481435022583996</v>
      </c>
      <c r="G37" s="58">
        <v>1.0147469415912596</v>
      </c>
    </row>
    <row r="38" spans="1:7" ht="15" x14ac:dyDescent="0.2">
      <c r="A38" s="53" t="s">
        <v>22</v>
      </c>
      <c r="B38" s="56"/>
      <c r="C38" s="56"/>
      <c r="D38" s="14" t="s">
        <v>17</v>
      </c>
      <c r="E38" s="12">
        <v>0.97808451253322171</v>
      </c>
      <c r="F38" s="12">
        <v>0.94521128133305432</v>
      </c>
      <c r="G38" s="59"/>
    </row>
    <row r="39" spans="1:7" ht="15" x14ac:dyDescent="0.2">
      <c r="A39" s="53" t="s">
        <v>22</v>
      </c>
      <c r="B39" s="56"/>
      <c r="C39" s="56"/>
      <c r="D39" s="14" t="s">
        <v>20</v>
      </c>
      <c r="E39" s="12">
        <v>1.1242726355357384</v>
      </c>
      <c r="F39" s="12">
        <v>1.3106815888393459</v>
      </c>
      <c r="G39" s="59"/>
    </row>
    <row r="40" spans="1:7" ht="15.75" thickBot="1" x14ac:dyDescent="0.25">
      <c r="A40" s="54" t="s">
        <v>22</v>
      </c>
      <c r="B40" s="57"/>
      <c r="C40" s="57"/>
      <c r="D40" s="15" t="s">
        <v>21</v>
      </c>
      <c r="E40" s="27">
        <v>0.92731221838671918</v>
      </c>
      <c r="F40" s="27">
        <v>0.818280545966798</v>
      </c>
      <c r="G40" s="60"/>
    </row>
    <row r="41" spans="1:7" ht="15" x14ac:dyDescent="0.2">
      <c r="A41" s="52" t="s">
        <v>6</v>
      </c>
      <c r="B41" s="55" t="s">
        <v>29</v>
      </c>
      <c r="C41" s="55" t="s">
        <v>27</v>
      </c>
      <c r="D41" s="13" t="s">
        <v>16</v>
      </c>
      <c r="E41" s="11">
        <v>17.170546970749992</v>
      </c>
      <c r="F41" s="11">
        <v>41.426367426874975</v>
      </c>
      <c r="G41" s="58">
        <v>24.406701643394996</v>
      </c>
    </row>
    <row r="42" spans="1:7" ht="15" x14ac:dyDescent="0.2">
      <c r="A42" s="53" t="s">
        <v>22</v>
      </c>
      <c r="B42" s="56"/>
      <c r="C42" s="56"/>
      <c r="D42" s="14" t="s">
        <v>17</v>
      </c>
      <c r="E42" s="12">
        <v>4.6025977842650851</v>
      </c>
      <c r="F42" s="12">
        <v>10.006494460662713</v>
      </c>
      <c r="G42" s="59"/>
    </row>
    <row r="43" spans="1:7" ht="15" x14ac:dyDescent="0.2">
      <c r="A43" s="53" t="s">
        <v>22</v>
      </c>
      <c r="B43" s="56"/>
      <c r="C43" s="56"/>
      <c r="D43" s="14" t="s">
        <v>20</v>
      </c>
      <c r="E43" s="12">
        <v>8.0587244198394394</v>
      </c>
      <c r="F43" s="12">
        <v>18.646811049598597</v>
      </c>
      <c r="G43" s="59"/>
    </row>
    <row r="44" spans="1:7" ht="15.75" thickBot="1" x14ac:dyDescent="0.25">
      <c r="A44" s="54" t="s">
        <v>22</v>
      </c>
      <c r="B44" s="57"/>
      <c r="C44" s="57"/>
      <c r="D44" s="15" t="s">
        <v>21</v>
      </c>
      <c r="E44" s="27">
        <v>5.8587705814845652</v>
      </c>
      <c r="F44" s="27">
        <v>13.146926453711414</v>
      </c>
      <c r="G44" s="60"/>
    </row>
    <row r="45" spans="1:7" ht="15" x14ac:dyDescent="0.2">
      <c r="A45" s="52" t="s">
        <v>41</v>
      </c>
      <c r="B45" s="55" t="s">
        <v>29</v>
      </c>
      <c r="C45" s="55" t="s">
        <v>28</v>
      </c>
      <c r="D45" s="13" t="s">
        <v>16</v>
      </c>
      <c r="E45" s="11">
        <v>0.86107677956652939</v>
      </c>
      <c r="F45" s="11">
        <v>0.65269194891632354</v>
      </c>
      <c r="G45" s="58">
        <v>1.6495276060475297</v>
      </c>
    </row>
    <row r="46" spans="1:7" ht="15" x14ac:dyDescent="0.2">
      <c r="A46" s="53" t="s">
        <v>22</v>
      </c>
      <c r="B46" s="56"/>
      <c r="C46" s="56"/>
      <c r="D46" s="14" t="s">
        <v>17</v>
      </c>
      <c r="E46" s="12">
        <v>1.7552943032526187</v>
      </c>
      <c r="F46" s="12">
        <v>2.8882357581315463</v>
      </c>
      <c r="G46" s="59"/>
    </row>
    <row r="47" spans="1:7" ht="15" x14ac:dyDescent="0.2">
      <c r="A47" s="53" t="s">
        <v>22</v>
      </c>
      <c r="B47" s="56"/>
      <c r="C47" s="56"/>
      <c r="D47" s="14" t="s">
        <v>20</v>
      </c>
      <c r="E47" s="12">
        <v>1.1344936585169809</v>
      </c>
      <c r="F47" s="12">
        <v>1.3362341462924523</v>
      </c>
      <c r="G47" s="59"/>
    </row>
    <row r="48" spans="1:7" ht="15.75" thickBot="1" x14ac:dyDescent="0.25">
      <c r="A48" s="54" t="s">
        <v>22</v>
      </c>
      <c r="B48" s="57"/>
      <c r="C48" s="57"/>
      <c r="D48" s="15" t="s">
        <v>21</v>
      </c>
      <c r="E48" s="27">
        <v>1.2883794283399186</v>
      </c>
      <c r="F48" s="27">
        <v>1.7209485708497965</v>
      </c>
      <c r="G48" s="60"/>
    </row>
    <row r="49" spans="1:7" ht="15" x14ac:dyDescent="0.2">
      <c r="A49" s="52" t="s">
        <v>32</v>
      </c>
      <c r="B49" s="55" t="s">
        <v>29</v>
      </c>
      <c r="C49" s="55" t="s">
        <v>28</v>
      </c>
      <c r="D49" s="13" t="s">
        <v>16</v>
      </c>
      <c r="E49" s="11" t="s">
        <v>39</v>
      </c>
      <c r="F49" s="11" t="s">
        <v>39</v>
      </c>
      <c r="G49" s="58" t="s">
        <v>39</v>
      </c>
    </row>
    <row r="50" spans="1:7" ht="15" x14ac:dyDescent="0.2">
      <c r="A50" s="53" t="s">
        <v>22</v>
      </c>
      <c r="B50" s="56"/>
      <c r="C50" s="56"/>
      <c r="D50" s="14" t="s">
        <v>17</v>
      </c>
      <c r="E50" s="12" t="s">
        <v>39</v>
      </c>
      <c r="F50" s="12" t="s">
        <v>39</v>
      </c>
      <c r="G50" s="59"/>
    </row>
    <row r="51" spans="1:7" ht="15" x14ac:dyDescent="0.2">
      <c r="A51" s="53" t="s">
        <v>22</v>
      </c>
      <c r="B51" s="56"/>
      <c r="C51" s="56"/>
      <c r="D51" s="14" t="s">
        <v>20</v>
      </c>
      <c r="E51" s="12" t="s">
        <v>39</v>
      </c>
      <c r="F51" s="12" t="s">
        <v>39</v>
      </c>
      <c r="G51" s="59"/>
    </row>
    <row r="52" spans="1:7" ht="15.75" thickBot="1" x14ac:dyDescent="0.25">
      <c r="A52" s="54" t="s">
        <v>22</v>
      </c>
      <c r="B52" s="57"/>
      <c r="C52" s="57"/>
      <c r="D52" s="15" t="s">
        <v>21</v>
      </c>
      <c r="E52" s="27" t="s">
        <v>39</v>
      </c>
      <c r="F52" s="27" t="s">
        <v>39</v>
      </c>
      <c r="G52" s="60"/>
    </row>
    <row r="53" spans="1:7" ht="15" x14ac:dyDescent="0.2">
      <c r="A53" s="52" t="s">
        <v>33</v>
      </c>
      <c r="B53" s="55" t="s">
        <v>29</v>
      </c>
      <c r="C53" s="55" t="s">
        <v>28</v>
      </c>
      <c r="D53" s="13" t="s">
        <v>16</v>
      </c>
      <c r="E53" s="11">
        <v>1.2291735912335429</v>
      </c>
      <c r="F53" s="11">
        <v>1.5729339780838572</v>
      </c>
      <c r="G53" s="58">
        <v>1.2417605839638943</v>
      </c>
    </row>
    <row r="54" spans="1:7" ht="15" x14ac:dyDescent="0.2">
      <c r="A54" s="53" t="s">
        <v>22</v>
      </c>
      <c r="B54" s="56"/>
      <c r="C54" s="56"/>
      <c r="D54" s="14" t="s">
        <v>17</v>
      </c>
      <c r="E54" s="12">
        <v>1.119740389348046</v>
      </c>
      <c r="F54" s="12">
        <v>1.299350973370115</v>
      </c>
      <c r="G54" s="59"/>
    </row>
    <row r="55" spans="1:7" ht="15" x14ac:dyDescent="0.2">
      <c r="A55" s="53" t="s">
        <v>22</v>
      </c>
      <c r="B55" s="56"/>
      <c r="C55" s="56"/>
      <c r="D55" s="14" t="s">
        <v>20</v>
      </c>
      <c r="E55" s="12">
        <v>0.95339164838183532</v>
      </c>
      <c r="F55" s="12">
        <v>0.88347912095458836</v>
      </c>
      <c r="G55" s="59"/>
    </row>
    <row r="56" spans="1:7" ht="15.75" thickBot="1" x14ac:dyDescent="0.25">
      <c r="A56" s="54" t="s">
        <v>22</v>
      </c>
      <c r="B56" s="57"/>
      <c r="C56" s="57"/>
      <c r="D56" s="15" t="s">
        <v>21</v>
      </c>
      <c r="E56" s="27">
        <v>1.0845113053788069</v>
      </c>
      <c r="F56" s="27">
        <v>1.2112782634470172</v>
      </c>
      <c r="G56" s="60"/>
    </row>
    <row r="57" spans="1:7" ht="15" x14ac:dyDescent="0.2">
      <c r="A57" s="52" t="s">
        <v>34</v>
      </c>
      <c r="B57" s="55" t="s">
        <v>29</v>
      </c>
      <c r="C57" s="55" t="s">
        <v>28</v>
      </c>
      <c r="D57" s="13" t="s">
        <v>16</v>
      </c>
      <c r="E57" s="11">
        <v>0.78756807374013205</v>
      </c>
      <c r="F57" s="11">
        <v>0.46892018435033017</v>
      </c>
      <c r="G57" s="58">
        <v>0.75821644029426682</v>
      </c>
    </row>
    <row r="58" spans="1:7" ht="15" x14ac:dyDescent="0.2">
      <c r="A58" s="53" t="s">
        <v>22</v>
      </c>
      <c r="B58" s="56"/>
      <c r="C58" s="56"/>
      <c r="D58" s="14" t="s">
        <v>17</v>
      </c>
      <c r="E58" s="12">
        <v>0.90990908175534535</v>
      </c>
      <c r="F58" s="12">
        <v>0.77477270438836343</v>
      </c>
      <c r="G58" s="59"/>
    </row>
    <row r="59" spans="1:7" ht="15" x14ac:dyDescent="0.2">
      <c r="A59" s="53" t="s">
        <v>22</v>
      </c>
      <c r="B59" s="56"/>
      <c r="C59" s="56"/>
      <c r="D59" s="14" t="s">
        <v>20</v>
      </c>
      <c r="E59" s="12">
        <v>0.98753439346698446</v>
      </c>
      <c r="F59" s="12">
        <v>0.96883598366746115</v>
      </c>
      <c r="G59" s="59"/>
    </row>
    <row r="60" spans="1:7" ht="15.75" thickBot="1" x14ac:dyDescent="0.25">
      <c r="A60" s="54" t="s">
        <v>22</v>
      </c>
      <c r="B60" s="57"/>
      <c r="C60" s="57"/>
      <c r="D60" s="15" t="s">
        <v>21</v>
      </c>
      <c r="E60" s="27">
        <v>0.93475726114600366</v>
      </c>
      <c r="F60" s="27">
        <v>0.8368931528650092</v>
      </c>
      <c r="G60" s="60"/>
    </row>
    <row r="61" spans="1:7" ht="15" x14ac:dyDescent="0.2">
      <c r="A61" s="52" t="s">
        <v>35</v>
      </c>
      <c r="B61" s="55" t="s">
        <v>29</v>
      </c>
      <c r="C61" s="55" t="s">
        <v>28</v>
      </c>
      <c r="D61" s="13" t="s">
        <v>16</v>
      </c>
      <c r="E61" s="11">
        <v>0.86694486056193276</v>
      </c>
      <c r="F61" s="11">
        <v>0.6673621514048319</v>
      </c>
      <c r="G61" s="58">
        <v>0.40568680862794443</v>
      </c>
    </row>
    <row r="62" spans="1:7" ht="15" x14ac:dyDescent="0.2">
      <c r="A62" s="53" t="s">
        <v>22</v>
      </c>
      <c r="B62" s="56"/>
      <c r="C62" s="56"/>
      <c r="D62" s="14" t="s">
        <v>17</v>
      </c>
      <c r="E62" s="12">
        <v>0.96852818477627411</v>
      </c>
      <c r="F62" s="12">
        <v>0.92132046194068529</v>
      </c>
      <c r="G62" s="59"/>
    </row>
    <row r="63" spans="1:7" ht="15" x14ac:dyDescent="0.2">
      <c r="A63" s="53" t="s">
        <v>22</v>
      </c>
      <c r="B63" s="56"/>
      <c r="C63" s="56"/>
      <c r="D63" s="14" t="s">
        <v>20</v>
      </c>
      <c r="E63" s="12">
        <v>0.5991595331737779</v>
      </c>
      <c r="F63" s="12">
        <v>-2.1011670655551873E-3</v>
      </c>
      <c r="G63" s="59"/>
    </row>
    <row r="64" spans="1:7" ht="15.75" thickBot="1" x14ac:dyDescent="0.25">
      <c r="A64" s="54" t="s">
        <v>22</v>
      </c>
      <c r="B64" s="57"/>
      <c r="C64" s="57"/>
      <c r="D64" s="15" t="s">
        <v>21</v>
      </c>
      <c r="E64" s="27">
        <v>0.61446631529272622</v>
      </c>
      <c r="F64" s="27">
        <v>3.6165788231815599E-2</v>
      </c>
      <c r="G64" s="60"/>
    </row>
    <row r="65" spans="1:7" ht="15" x14ac:dyDescent="0.2">
      <c r="A65" s="52" t="s">
        <v>36</v>
      </c>
      <c r="B65" s="55" t="s">
        <v>29</v>
      </c>
      <c r="C65" s="55" t="s">
        <v>28</v>
      </c>
      <c r="D65" s="13" t="s">
        <v>16</v>
      </c>
      <c r="E65" s="11">
        <v>1.4025809474580764</v>
      </c>
      <c r="F65" s="11">
        <v>2.0064523686451907</v>
      </c>
      <c r="G65" s="58">
        <v>1.7362352032385078</v>
      </c>
    </row>
    <row r="66" spans="1:7" ht="15" x14ac:dyDescent="0.2">
      <c r="A66" s="53"/>
      <c r="B66" s="56"/>
      <c r="C66" s="56"/>
      <c r="D66" s="14" t="s">
        <v>17</v>
      </c>
      <c r="E66" s="12">
        <v>1.4506408011950747</v>
      </c>
      <c r="F66" s="12">
        <v>2.1266020029876866</v>
      </c>
      <c r="G66" s="59"/>
    </row>
    <row r="67" spans="1:7" ht="15" x14ac:dyDescent="0.2">
      <c r="A67" s="53"/>
      <c r="B67" s="56"/>
      <c r="C67" s="56"/>
      <c r="D67" s="14" t="s">
        <v>20</v>
      </c>
      <c r="E67" s="12">
        <v>1.222810436686657</v>
      </c>
      <c r="F67" s="12">
        <v>1.5570260917166425</v>
      </c>
      <c r="G67" s="59"/>
    </row>
    <row r="68" spans="1:7" ht="15.75" thickBot="1" x14ac:dyDescent="0.25">
      <c r="A68" s="54"/>
      <c r="B68" s="57"/>
      <c r="C68" s="57"/>
      <c r="D68" s="15" t="s">
        <v>21</v>
      </c>
      <c r="E68" s="27">
        <v>1.2580908597414762</v>
      </c>
      <c r="F68" s="27">
        <v>1.6452271493536903</v>
      </c>
      <c r="G68" s="60"/>
    </row>
    <row r="69" spans="1:7" ht="15" x14ac:dyDescent="0.2">
      <c r="A69" s="52" t="s">
        <v>37</v>
      </c>
      <c r="B69" s="55" t="s">
        <v>29</v>
      </c>
      <c r="C69" s="55" t="s">
        <v>28</v>
      </c>
      <c r="D69" s="13" t="s">
        <v>16</v>
      </c>
      <c r="E69" s="11">
        <v>0.61722797824954856</v>
      </c>
      <c r="F69" s="11">
        <v>4.3069945623871453E-2</v>
      </c>
      <c r="G69" s="58">
        <v>1.07674864059679E-2</v>
      </c>
    </row>
    <row r="70" spans="1:7" ht="15" x14ac:dyDescent="0.2">
      <c r="A70" s="53"/>
      <c r="B70" s="56"/>
      <c r="C70" s="56"/>
      <c r="D70" s="14" t="s">
        <v>17</v>
      </c>
      <c r="E70" s="12">
        <v>0.5563277057403252</v>
      </c>
      <c r="F70" s="12">
        <v>0</v>
      </c>
      <c r="G70" s="59"/>
    </row>
    <row r="71" spans="1:7" ht="15" x14ac:dyDescent="0.2">
      <c r="A71" s="53"/>
      <c r="B71" s="56"/>
      <c r="C71" s="56"/>
      <c r="D71" s="14" t="s">
        <v>20</v>
      </c>
      <c r="E71" s="12">
        <v>0.48686742089170215</v>
      </c>
      <c r="F71" s="12">
        <v>0</v>
      </c>
      <c r="G71" s="59"/>
    </row>
    <row r="72" spans="1:7" ht="15.75" thickBot="1" x14ac:dyDescent="0.25">
      <c r="A72" s="54"/>
      <c r="B72" s="57"/>
      <c r="C72" s="57"/>
      <c r="D72" s="15" t="s">
        <v>21</v>
      </c>
      <c r="E72" s="27">
        <v>0.58394879749513495</v>
      </c>
      <c r="F72" s="27">
        <v>0</v>
      </c>
      <c r="G72" s="60"/>
    </row>
    <row r="73" spans="1:7" ht="15" x14ac:dyDescent="0.2">
      <c r="A73" s="52" t="s">
        <v>38</v>
      </c>
      <c r="B73" s="55" t="s">
        <v>29</v>
      </c>
      <c r="C73" s="55" t="s">
        <v>28</v>
      </c>
      <c r="D73" s="13" t="s">
        <v>16</v>
      </c>
      <c r="E73" s="11">
        <v>1.2030984056566592</v>
      </c>
      <c r="F73" s="11">
        <v>1.5077460141416479</v>
      </c>
      <c r="G73" s="58">
        <v>1.1187097886796786</v>
      </c>
    </row>
    <row r="74" spans="1:7" ht="15" x14ac:dyDescent="0.2">
      <c r="A74" s="53"/>
      <c r="B74" s="56"/>
      <c r="C74" s="56"/>
      <c r="D74" s="14" t="s">
        <v>17</v>
      </c>
      <c r="E74" s="12">
        <v>0.79734573064012371</v>
      </c>
      <c r="F74" s="12">
        <v>0.49336432660030932</v>
      </c>
      <c r="G74" s="59"/>
    </row>
    <row r="75" spans="1:7" ht="15" x14ac:dyDescent="0.2">
      <c r="A75" s="53"/>
      <c r="B75" s="56"/>
      <c r="C75" s="56"/>
      <c r="D75" s="14" t="s">
        <v>20</v>
      </c>
      <c r="E75" s="12">
        <v>0.94666571081815909</v>
      </c>
      <c r="F75" s="12">
        <v>0.86666427704539772</v>
      </c>
      <c r="G75" s="59"/>
    </row>
    <row r="76" spans="1:7" ht="15.75" thickBot="1" x14ac:dyDescent="0.25">
      <c r="A76" s="54"/>
      <c r="B76" s="57"/>
      <c r="C76" s="57"/>
      <c r="D76" s="15" t="s">
        <v>21</v>
      </c>
      <c r="E76" s="27">
        <v>0.99268762994079607</v>
      </c>
      <c r="F76" s="27">
        <v>0.98171907485199017</v>
      </c>
      <c r="G76" s="60"/>
    </row>
    <row r="77" spans="1:7" ht="15" x14ac:dyDescent="0.2">
      <c r="A77" s="52" t="s">
        <v>42</v>
      </c>
      <c r="B77" s="55" t="s">
        <v>29</v>
      </c>
      <c r="C77" s="55" t="s">
        <v>28</v>
      </c>
      <c r="D77" s="13" t="s">
        <v>16</v>
      </c>
      <c r="E77" s="11">
        <v>0.81404539598381009</v>
      </c>
      <c r="F77" s="11">
        <v>0.53511348995952523</v>
      </c>
      <c r="G77" s="58">
        <v>0.56913357886401694</v>
      </c>
    </row>
    <row r="78" spans="1:7" ht="15" x14ac:dyDescent="0.2">
      <c r="A78" s="53"/>
      <c r="B78" s="56"/>
      <c r="C78" s="56"/>
      <c r="D78" s="14" t="s">
        <v>17</v>
      </c>
      <c r="E78" s="12">
        <v>0.77943985857361109</v>
      </c>
      <c r="F78" s="12">
        <v>0.44859964643402778</v>
      </c>
      <c r="G78" s="59"/>
    </row>
    <row r="79" spans="1:7" ht="15" x14ac:dyDescent="0.2">
      <c r="A79" s="53"/>
      <c r="B79" s="56"/>
      <c r="C79" s="56"/>
      <c r="D79" s="14" t="s">
        <v>20</v>
      </c>
      <c r="E79" s="12">
        <v>0.92854105301157008</v>
      </c>
      <c r="F79" s="12">
        <v>0.82135263252892521</v>
      </c>
      <c r="G79" s="59"/>
    </row>
    <row r="80" spans="1:7" ht="15.75" thickBot="1" x14ac:dyDescent="0.25">
      <c r="A80" s="54"/>
      <c r="B80" s="57"/>
      <c r="C80" s="57"/>
      <c r="D80" s="15" t="s">
        <v>21</v>
      </c>
      <c r="E80" s="27">
        <v>0.74037384564144004</v>
      </c>
      <c r="F80" s="27">
        <v>0.35093461410360016</v>
      </c>
      <c r="G80" s="60"/>
    </row>
    <row r="81" spans="1:7" ht="15" x14ac:dyDescent="0.2">
      <c r="A81" s="52" t="s">
        <v>41</v>
      </c>
      <c r="B81" s="55" t="s">
        <v>29</v>
      </c>
      <c r="C81" s="55" t="s">
        <v>27</v>
      </c>
      <c r="D81" s="13" t="s">
        <v>16</v>
      </c>
      <c r="E81" s="11">
        <v>0.98438477921460821</v>
      </c>
      <c r="F81" s="11">
        <v>0.96096194803652057</v>
      </c>
      <c r="G81" s="58">
        <v>0.70118356037396157</v>
      </c>
    </row>
    <row r="82" spans="1:7" ht="15" x14ac:dyDescent="0.2">
      <c r="A82" s="53" t="s">
        <v>22</v>
      </c>
      <c r="B82" s="56"/>
      <c r="C82" s="56"/>
      <c r="D82" s="14" t="s">
        <v>17</v>
      </c>
      <c r="E82" s="12">
        <v>0.76985314777317371</v>
      </c>
      <c r="F82" s="12">
        <v>0.42463286943293432</v>
      </c>
      <c r="G82" s="59"/>
    </row>
    <row r="83" spans="1:7" ht="15" x14ac:dyDescent="0.2">
      <c r="A83" s="53" t="s">
        <v>22</v>
      </c>
      <c r="B83" s="56"/>
      <c r="C83" s="56"/>
      <c r="D83" s="14" t="s">
        <v>20</v>
      </c>
      <c r="E83" s="12">
        <v>0.79861647544342174</v>
      </c>
      <c r="F83" s="12">
        <v>0.4965411886085544</v>
      </c>
      <c r="G83" s="59"/>
    </row>
    <row r="84" spans="1:7" ht="15.75" thickBot="1" x14ac:dyDescent="0.25">
      <c r="A84" s="54" t="s">
        <v>22</v>
      </c>
      <c r="B84" s="57"/>
      <c r="C84" s="57"/>
      <c r="D84" s="15" t="s">
        <v>21</v>
      </c>
      <c r="E84" s="27">
        <v>0.96903929416713475</v>
      </c>
      <c r="F84" s="27">
        <v>0.92259823541783692</v>
      </c>
      <c r="G84" s="60"/>
    </row>
    <row r="85" spans="1:7" ht="15" x14ac:dyDescent="0.2">
      <c r="A85" s="52" t="s">
        <v>32</v>
      </c>
      <c r="B85" s="55" t="s">
        <v>29</v>
      </c>
      <c r="C85" s="55" t="s">
        <v>27</v>
      </c>
      <c r="D85" s="13" t="s">
        <v>16</v>
      </c>
      <c r="E85" s="11" t="s">
        <v>39</v>
      </c>
      <c r="F85" s="11" t="s">
        <v>39</v>
      </c>
      <c r="G85" s="58" t="s">
        <v>39</v>
      </c>
    </row>
    <row r="86" spans="1:7" ht="15" x14ac:dyDescent="0.2">
      <c r="A86" s="53" t="s">
        <v>22</v>
      </c>
      <c r="B86" s="56"/>
      <c r="C86" s="56"/>
      <c r="D86" s="14" t="s">
        <v>17</v>
      </c>
      <c r="E86" s="12" t="s">
        <v>39</v>
      </c>
      <c r="F86" s="12" t="s">
        <v>39</v>
      </c>
      <c r="G86" s="59"/>
    </row>
    <row r="87" spans="1:7" ht="15" x14ac:dyDescent="0.2">
      <c r="A87" s="53" t="s">
        <v>22</v>
      </c>
      <c r="B87" s="56"/>
      <c r="C87" s="56"/>
      <c r="D87" s="14" t="s">
        <v>20</v>
      </c>
      <c r="E87" s="12" t="s">
        <v>39</v>
      </c>
      <c r="F87" s="12" t="s">
        <v>39</v>
      </c>
      <c r="G87" s="59"/>
    </row>
    <row r="88" spans="1:7" ht="15.75" thickBot="1" x14ac:dyDescent="0.25">
      <c r="A88" s="54" t="s">
        <v>22</v>
      </c>
      <c r="B88" s="57"/>
      <c r="C88" s="57"/>
      <c r="D88" s="15" t="s">
        <v>21</v>
      </c>
      <c r="E88" s="27" t="s">
        <v>39</v>
      </c>
      <c r="F88" s="27" t="s">
        <v>39</v>
      </c>
      <c r="G88" s="60"/>
    </row>
    <row r="89" spans="1:7" ht="15" x14ac:dyDescent="0.2">
      <c r="A89" s="52" t="s">
        <v>33</v>
      </c>
      <c r="B89" s="55" t="s">
        <v>29</v>
      </c>
      <c r="C89" s="55" t="s">
        <v>27</v>
      </c>
      <c r="D89" s="13" t="s">
        <v>16</v>
      </c>
      <c r="E89" s="11">
        <v>0.91220320842982494</v>
      </c>
      <c r="F89" s="11">
        <v>0.78050802107456241</v>
      </c>
      <c r="G89" s="58">
        <v>0.82268386237233482</v>
      </c>
    </row>
    <row r="90" spans="1:7" ht="15" x14ac:dyDescent="0.2">
      <c r="A90" s="53" t="s">
        <v>22</v>
      </c>
      <c r="B90" s="56"/>
      <c r="C90" s="56"/>
      <c r="D90" s="14" t="s">
        <v>17</v>
      </c>
      <c r="E90" s="12">
        <v>0.89878990385020785</v>
      </c>
      <c r="F90" s="12">
        <v>0.74697475962551962</v>
      </c>
      <c r="G90" s="59"/>
    </row>
    <row r="91" spans="1:7" ht="15" x14ac:dyDescent="0.2">
      <c r="A91" s="53" t="s">
        <v>22</v>
      </c>
      <c r="B91" s="56"/>
      <c r="C91" s="56"/>
      <c r="D91" s="14" t="s">
        <v>20</v>
      </c>
      <c r="E91" s="12">
        <v>0.96782621009922554</v>
      </c>
      <c r="F91" s="12">
        <v>0.9195655252480639</v>
      </c>
      <c r="G91" s="59"/>
    </row>
    <row r="92" spans="1:7" ht="15.75" thickBot="1" x14ac:dyDescent="0.25">
      <c r="A92" s="54" t="s">
        <v>22</v>
      </c>
      <c r="B92" s="57"/>
      <c r="C92" s="57"/>
      <c r="D92" s="15" t="s">
        <v>21</v>
      </c>
      <c r="E92" s="27">
        <v>0.9374748574164774</v>
      </c>
      <c r="F92" s="27">
        <v>0.84368714354119356</v>
      </c>
      <c r="G92" s="60"/>
    </row>
    <row r="93" spans="1:7" ht="15" x14ac:dyDescent="0.2">
      <c r="A93" s="52" t="s">
        <v>34</v>
      </c>
      <c r="B93" s="55" t="s">
        <v>29</v>
      </c>
      <c r="C93" s="55" t="s">
        <v>27</v>
      </c>
      <c r="D93" s="13" t="s">
        <v>16</v>
      </c>
      <c r="E93" s="11">
        <v>0.81878801806654555</v>
      </c>
      <c r="F93" s="11">
        <v>0.54697004516636394</v>
      </c>
      <c r="G93" s="58">
        <v>0.80165958032936091</v>
      </c>
    </row>
    <row r="94" spans="1:7" ht="15" x14ac:dyDescent="0.2">
      <c r="A94" s="53" t="s">
        <v>22</v>
      </c>
      <c r="B94" s="56"/>
      <c r="C94" s="56"/>
      <c r="D94" s="14" t="s">
        <v>17</v>
      </c>
      <c r="E94" s="12">
        <v>0.90849388536131048</v>
      </c>
      <c r="F94" s="12">
        <v>0.77123471340327621</v>
      </c>
      <c r="G94" s="59"/>
    </row>
    <row r="95" spans="1:7" ht="15" x14ac:dyDescent="0.2">
      <c r="A95" s="53" t="s">
        <v>22</v>
      </c>
      <c r="B95" s="56"/>
      <c r="C95" s="56"/>
      <c r="D95" s="14" t="s">
        <v>20</v>
      </c>
      <c r="E95" s="12">
        <v>0.99461521914150153</v>
      </c>
      <c r="F95" s="12">
        <v>0.98653804785375387</v>
      </c>
      <c r="G95" s="59"/>
    </row>
    <row r="96" spans="1:7" ht="15.75" thickBot="1" x14ac:dyDescent="0.25">
      <c r="A96" s="54" t="s">
        <v>22</v>
      </c>
      <c r="B96" s="57"/>
      <c r="C96" s="57"/>
      <c r="D96" s="15" t="s">
        <v>21</v>
      </c>
      <c r="E96" s="27">
        <v>0.94858825918718603</v>
      </c>
      <c r="F96" s="27">
        <v>0.87147064796796514</v>
      </c>
      <c r="G96" s="60"/>
    </row>
    <row r="97" spans="1:7" ht="15" x14ac:dyDescent="0.2">
      <c r="A97" s="52" t="s">
        <v>35</v>
      </c>
      <c r="B97" s="55" t="s">
        <v>29</v>
      </c>
      <c r="C97" s="55" t="s">
        <v>27</v>
      </c>
      <c r="D97" s="13" t="s">
        <v>16</v>
      </c>
      <c r="E97" s="11">
        <v>2.3170989456566127</v>
      </c>
      <c r="F97" s="11">
        <v>4.2927473641415315</v>
      </c>
      <c r="G97" s="58">
        <v>1.7075361643712594</v>
      </c>
    </row>
    <row r="98" spans="1:7" ht="15" x14ac:dyDescent="0.2">
      <c r="A98" s="53" t="s">
        <v>22</v>
      </c>
      <c r="B98" s="56"/>
      <c r="C98" s="56"/>
      <c r="D98" s="14" t="s">
        <v>17</v>
      </c>
      <c r="E98" s="12">
        <v>0.66267261235851738</v>
      </c>
      <c r="F98" s="12">
        <v>0.1566815308962935</v>
      </c>
      <c r="G98" s="59"/>
    </row>
    <row r="99" spans="1:7" ht="15" x14ac:dyDescent="0.2">
      <c r="A99" s="53" t="s">
        <v>22</v>
      </c>
      <c r="B99" s="56"/>
      <c r="C99" s="56"/>
      <c r="D99" s="14" t="s">
        <v>20</v>
      </c>
      <c r="E99" s="12">
        <v>1.3489356949322377</v>
      </c>
      <c r="F99" s="12">
        <v>1.8723392373305943</v>
      </c>
      <c r="G99" s="59"/>
    </row>
    <row r="100" spans="1:7" ht="15.75" thickBot="1" x14ac:dyDescent="0.25">
      <c r="A100" s="54" t="s">
        <v>22</v>
      </c>
      <c r="B100" s="57"/>
      <c r="C100" s="57"/>
      <c r="D100" s="15" t="s">
        <v>21</v>
      </c>
      <c r="E100" s="27">
        <v>0.80335061004664721</v>
      </c>
      <c r="F100" s="27">
        <v>0.50837652511661802</v>
      </c>
      <c r="G100" s="60"/>
    </row>
    <row r="101" spans="1:7" ht="15" x14ac:dyDescent="0.2">
      <c r="A101" s="52" t="s">
        <v>36</v>
      </c>
      <c r="B101" s="55" t="s">
        <v>29</v>
      </c>
      <c r="C101" s="55" t="s">
        <v>27</v>
      </c>
      <c r="D101" s="13" t="s">
        <v>16</v>
      </c>
      <c r="E101" s="11">
        <v>0.76304965069585906</v>
      </c>
      <c r="F101" s="11">
        <v>0.40762412673964771</v>
      </c>
      <c r="G101" s="58">
        <v>0.35142852954390791</v>
      </c>
    </row>
    <row r="102" spans="1:7" ht="15" x14ac:dyDescent="0.2">
      <c r="A102" s="53"/>
      <c r="B102" s="56"/>
      <c r="C102" s="56"/>
      <c r="D102" s="14" t="s">
        <v>17</v>
      </c>
      <c r="E102" s="12">
        <v>0.69704377455978761</v>
      </c>
      <c r="F102" s="12">
        <v>0.24260943639946908</v>
      </c>
      <c r="G102" s="59"/>
    </row>
    <row r="103" spans="1:7" ht="15" x14ac:dyDescent="0.2">
      <c r="A103" s="53"/>
      <c r="B103" s="56"/>
      <c r="C103" s="56"/>
      <c r="D103" s="14" t="s">
        <v>20</v>
      </c>
      <c r="E103" s="12">
        <v>0.70950489231926028</v>
      </c>
      <c r="F103" s="12">
        <v>0.27376223079815076</v>
      </c>
      <c r="G103" s="59"/>
    </row>
    <row r="104" spans="1:7" ht="15.75" thickBot="1" x14ac:dyDescent="0.25">
      <c r="A104" s="54"/>
      <c r="B104" s="57"/>
      <c r="C104" s="57"/>
      <c r="D104" s="15" t="s">
        <v>21</v>
      </c>
      <c r="E104" s="27">
        <v>0.74915969243757008</v>
      </c>
      <c r="F104" s="27">
        <v>0.37289923109392525</v>
      </c>
      <c r="G104" s="60"/>
    </row>
    <row r="105" spans="1:7" ht="15" x14ac:dyDescent="0.2">
      <c r="A105" s="52" t="s">
        <v>37</v>
      </c>
      <c r="B105" s="55" t="s">
        <v>29</v>
      </c>
      <c r="C105" s="55" t="s">
        <v>27</v>
      </c>
      <c r="D105" s="13" t="s">
        <v>16</v>
      </c>
      <c r="E105" s="11">
        <v>0.75462547768625676</v>
      </c>
      <c r="F105" s="11">
        <v>0.38656369421564196</v>
      </c>
      <c r="G105" s="58">
        <v>0.24537586764931502</v>
      </c>
    </row>
    <row r="106" spans="1:7" ht="15" x14ac:dyDescent="0.2">
      <c r="A106" s="53"/>
      <c r="B106" s="56"/>
      <c r="C106" s="56"/>
      <c r="D106" s="14" t="s">
        <v>17</v>
      </c>
      <c r="E106" s="12">
        <v>0.61641425065026745</v>
      </c>
      <c r="F106" s="12">
        <v>4.1035626625668675E-2</v>
      </c>
      <c r="G106" s="59"/>
    </row>
    <row r="107" spans="1:7" ht="15" x14ac:dyDescent="0.2">
      <c r="A107" s="53"/>
      <c r="B107" s="56"/>
      <c r="C107" s="56"/>
      <c r="D107" s="14" t="s">
        <v>20</v>
      </c>
      <c r="E107" s="12">
        <v>0.66874616735313785</v>
      </c>
      <c r="F107" s="12">
        <v>0.17186541838284469</v>
      </c>
      <c r="G107" s="59"/>
    </row>
    <row r="108" spans="1:7" ht="15.75" thickBot="1" x14ac:dyDescent="0.25">
      <c r="A108" s="54"/>
      <c r="B108" s="57"/>
      <c r="C108" s="57"/>
      <c r="D108" s="15" t="s">
        <v>21</v>
      </c>
      <c r="E108" s="27">
        <v>0.75281549254924185</v>
      </c>
      <c r="F108" s="27">
        <v>0.38203873137310468</v>
      </c>
      <c r="G108" s="60"/>
    </row>
    <row r="109" spans="1:7" ht="15" x14ac:dyDescent="0.2">
      <c r="A109" s="52" t="s">
        <v>38</v>
      </c>
      <c r="B109" s="55" t="s">
        <v>29</v>
      </c>
      <c r="C109" s="55" t="s">
        <v>27</v>
      </c>
      <c r="D109" s="13" t="s">
        <v>16</v>
      </c>
      <c r="E109" s="11">
        <v>0.82796608228507118</v>
      </c>
      <c r="F109" s="11">
        <v>0.56991520571267795</v>
      </c>
      <c r="G109" s="58">
        <v>0.79877135984462067</v>
      </c>
    </row>
    <row r="110" spans="1:7" ht="15" x14ac:dyDescent="0.2">
      <c r="A110" s="53"/>
      <c r="B110" s="56"/>
      <c r="C110" s="56"/>
      <c r="D110" s="14" t="s">
        <v>17</v>
      </c>
      <c r="E110" s="12">
        <v>0.87324523821968847</v>
      </c>
      <c r="F110" s="12">
        <v>0.68311309554922117</v>
      </c>
      <c r="G110" s="59"/>
    </row>
    <row r="111" spans="1:7" ht="15" x14ac:dyDescent="0.2">
      <c r="A111" s="53"/>
      <c r="B111" s="56"/>
      <c r="C111" s="56"/>
      <c r="D111" s="14" t="s">
        <v>20</v>
      </c>
      <c r="E111" s="12">
        <v>1.0191371199585146</v>
      </c>
      <c r="F111" s="12">
        <v>1.0478427998962865</v>
      </c>
      <c r="G111" s="59"/>
    </row>
    <row r="112" spans="1:7" ht="15.75" thickBot="1" x14ac:dyDescent="0.25">
      <c r="A112" s="54"/>
      <c r="B112" s="57"/>
      <c r="C112" s="57"/>
      <c r="D112" s="15" t="s">
        <v>21</v>
      </c>
      <c r="E112" s="27">
        <v>0.911422429569959</v>
      </c>
      <c r="F112" s="27">
        <v>0.77855607392489756</v>
      </c>
      <c r="G112" s="60"/>
    </row>
    <row r="113" spans="1:7" ht="15" x14ac:dyDescent="0.2">
      <c r="A113" s="52" t="s">
        <v>42</v>
      </c>
      <c r="B113" s="55" t="s">
        <v>29</v>
      </c>
      <c r="C113" s="55" t="s">
        <v>27</v>
      </c>
      <c r="D113" s="13" t="s">
        <v>16</v>
      </c>
      <c r="E113" s="11">
        <v>0.79800711603088492</v>
      </c>
      <c r="F113" s="11">
        <v>0.49501779007721236</v>
      </c>
      <c r="G113" s="58">
        <v>0.4627398154891818</v>
      </c>
    </row>
    <row r="114" spans="1:7" ht="15" x14ac:dyDescent="0.2">
      <c r="A114" s="53"/>
      <c r="B114" s="56"/>
      <c r="C114" s="56"/>
      <c r="D114" s="14" t="s">
        <v>17</v>
      </c>
      <c r="E114" s="12">
        <v>0.69818261139748328</v>
      </c>
      <c r="F114" s="12">
        <v>0.24545652849370825</v>
      </c>
      <c r="G114" s="59"/>
    </row>
    <row r="115" spans="1:7" ht="15" x14ac:dyDescent="0.2">
      <c r="A115" s="53"/>
      <c r="B115" s="56"/>
      <c r="C115" s="56"/>
      <c r="D115" s="14" t="s">
        <v>20</v>
      </c>
      <c r="E115" s="12">
        <v>0.81899493347469488</v>
      </c>
      <c r="F115" s="12">
        <v>0.54748733368673719</v>
      </c>
      <c r="G115" s="59"/>
    </row>
    <row r="116" spans="1:7" ht="15.75" thickBot="1" x14ac:dyDescent="0.25">
      <c r="A116" s="54"/>
      <c r="B116" s="57"/>
      <c r="C116" s="57"/>
      <c r="D116" s="15" t="s">
        <v>21</v>
      </c>
      <c r="E116" s="27">
        <v>0.7382857290814383</v>
      </c>
      <c r="F116" s="27">
        <v>0.34571432270359581</v>
      </c>
      <c r="G116" s="60"/>
    </row>
  </sheetData>
  <mergeCells count="85">
    <mergeCell ref="A77:A80"/>
    <mergeCell ref="B77:B80"/>
    <mergeCell ref="C77:C80"/>
    <mergeCell ref="G77:G80"/>
    <mergeCell ref="A113:A116"/>
    <mergeCell ref="B113:B116"/>
    <mergeCell ref="C113:C116"/>
    <mergeCell ref="G113:G116"/>
    <mergeCell ref="A85:A88"/>
    <mergeCell ref="B85:B88"/>
    <mergeCell ref="C85:C88"/>
    <mergeCell ref="G85:G88"/>
    <mergeCell ref="A81:A84"/>
    <mergeCell ref="B81:B84"/>
    <mergeCell ref="C81:C84"/>
    <mergeCell ref="G81:G84"/>
    <mergeCell ref="G41:G44"/>
    <mergeCell ref="A45:A48"/>
    <mergeCell ref="B45:B48"/>
    <mergeCell ref="C45:C48"/>
    <mergeCell ref="G45:G48"/>
    <mergeCell ref="A49:A52"/>
    <mergeCell ref="B49:B52"/>
    <mergeCell ref="C49:C52"/>
    <mergeCell ref="G49:G52"/>
    <mergeCell ref="F8:F9"/>
    <mergeCell ref="B8:B9"/>
    <mergeCell ref="B35:B36"/>
    <mergeCell ref="F35:F36"/>
    <mergeCell ref="G35:G36"/>
    <mergeCell ref="A37:A40"/>
    <mergeCell ref="B37:B40"/>
    <mergeCell ref="C37:C40"/>
    <mergeCell ref="G37:G40"/>
    <mergeCell ref="A41:A44"/>
    <mergeCell ref="B41:B44"/>
    <mergeCell ref="C41:C44"/>
    <mergeCell ref="A61:A64"/>
    <mergeCell ref="B61:B64"/>
    <mergeCell ref="C61:C64"/>
    <mergeCell ref="G61:G64"/>
    <mergeCell ref="A53:A56"/>
    <mergeCell ref="B53:B56"/>
    <mergeCell ref="C53:C56"/>
    <mergeCell ref="G53:G56"/>
    <mergeCell ref="A57:A60"/>
    <mergeCell ref="B57:B60"/>
    <mergeCell ref="C57:C60"/>
    <mergeCell ref="G57:G60"/>
    <mergeCell ref="A73:A76"/>
    <mergeCell ref="B73:B76"/>
    <mergeCell ref="C73:C76"/>
    <mergeCell ref="G73:G76"/>
    <mergeCell ref="A65:A68"/>
    <mergeCell ref="B65:B68"/>
    <mergeCell ref="C65:C68"/>
    <mergeCell ref="G65:G68"/>
    <mergeCell ref="A69:A72"/>
    <mergeCell ref="B69:B72"/>
    <mergeCell ref="C69:C72"/>
    <mergeCell ref="G69:G72"/>
    <mergeCell ref="A97:A100"/>
    <mergeCell ref="B97:B100"/>
    <mergeCell ref="C97:C100"/>
    <mergeCell ref="G97:G100"/>
    <mergeCell ref="A89:A92"/>
    <mergeCell ref="B89:B92"/>
    <mergeCell ref="C89:C92"/>
    <mergeCell ref="G89:G92"/>
    <mergeCell ref="A93:A96"/>
    <mergeCell ref="B93:B96"/>
    <mergeCell ref="C93:C96"/>
    <mergeCell ref="G93:G96"/>
    <mergeCell ref="A109:A112"/>
    <mergeCell ref="B109:B112"/>
    <mergeCell ref="C109:C112"/>
    <mergeCell ref="G109:G112"/>
    <mergeCell ref="A101:A104"/>
    <mergeCell ref="B101:B104"/>
    <mergeCell ref="C101:C104"/>
    <mergeCell ref="G101:G104"/>
    <mergeCell ref="A105:A108"/>
    <mergeCell ref="B105:B108"/>
    <mergeCell ref="C105:C108"/>
    <mergeCell ref="G105:G108"/>
  </mergeCells>
  <pageMargins left="0.7" right="0.7" top="0.75" bottom="0.75" header="0.3" footer="0.3"/>
  <pageSetup scale="7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34"/>
  <sheetViews>
    <sheetView workbookViewId="0">
      <selection activeCell="I22" sqref="I22"/>
    </sheetView>
  </sheetViews>
  <sheetFormatPr defaultRowHeight="12.75" x14ac:dyDescent="0.2"/>
  <cols>
    <col min="1" max="1" width="66.7109375" style="73" bestFit="1" customWidth="1"/>
    <col min="2" max="5" width="9.140625" style="73"/>
    <col min="6" max="6" width="11.5703125" style="73" bestFit="1" customWidth="1"/>
    <col min="7" max="7" width="15.5703125" style="73" bestFit="1" customWidth="1"/>
    <col min="8" max="16384" width="9.140625" style="73"/>
  </cols>
  <sheetData>
    <row r="1" spans="1:19" x14ac:dyDescent="0.2">
      <c r="A1" s="73" t="s">
        <v>81</v>
      </c>
      <c r="B1" s="76"/>
      <c r="C1" s="76"/>
      <c r="D1" s="77"/>
      <c r="L1" s="76"/>
      <c r="N1" s="76"/>
      <c r="O1" s="78"/>
    </row>
    <row r="2" spans="1:19" x14ac:dyDescent="0.2">
      <c r="B2" s="76"/>
      <c r="C2" s="76"/>
      <c r="D2" s="77"/>
      <c r="L2" s="76"/>
      <c r="N2" s="76"/>
      <c r="O2" s="78"/>
    </row>
    <row r="3" spans="1:19" ht="13.5" thickBot="1" x14ac:dyDescent="0.25">
      <c r="A3" s="68" t="s">
        <v>44</v>
      </c>
      <c r="B3" s="69" t="s">
        <v>45</v>
      </c>
      <c r="C3" s="69" t="s">
        <v>46</v>
      </c>
      <c r="D3" s="70" t="s">
        <v>47</v>
      </c>
      <c r="E3" s="68" t="s">
        <v>48</v>
      </c>
      <c r="F3" s="68" t="s">
        <v>49</v>
      </c>
      <c r="G3" s="68" t="s">
        <v>50</v>
      </c>
      <c r="H3" s="68" t="s">
        <v>51</v>
      </c>
      <c r="I3" s="68" t="s">
        <v>52</v>
      </c>
      <c r="J3" s="68" t="s">
        <v>53</v>
      </c>
      <c r="K3" s="68" t="s">
        <v>54</v>
      </c>
      <c r="L3" s="69" t="s">
        <v>55</v>
      </c>
      <c r="M3" s="71" t="s">
        <v>56</v>
      </c>
      <c r="N3" s="69" t="s">
        <v>57</v>
      </c>
      <c r="O3" s="72" t="s">
        <v>58</v>
      </c>
      <c r="P3" s="68" t="s">
        <v>59</v>
      </c>
      <c r="Q3" s="68" t="s">
        <v>60</v>
      </c>
      <c r="R3" s="68" t="s">
        <v>61</v>
      </c>
      <c r="S3" s="68" t="s">
        <v>62</v>
      </c>
    </row>
    <row r="4" spans="1:19" x14ac:dyDescent="0.2">
      <c r="A4" s="73" t="s">
        <v>63</v>
      </c>
      <c r="F4" s="74">
        <v>0.67253472222222221</v>
      </c>
      <c r="G4" s="73" t="s">
        <v>0</v>
      </c>
      <c r="H4" s="73">
        <v>1</v>
      </c>
      <c r="I4" s="73">
        <v>0.65</v>
      </c>
      <c r="J4" s="73" t="s">
        <v>64</v>
      </c>
      <c r="K4" s="73" t="s">
        <v>65</v>
      </c>
      <c r="L4" s="73">
        <v>226621.17199999999</v>
      </c>
      <c r="M4" s="73">
        <v>1</v>
      </c>
      <c r="N4" s="73">
        <v>26829.728999999999</v>
      </c>
      <c r="O4" s="73">
        <v>8.4466440938999998</v>
      </c>
      <c r="P4" s="73">
        <v>0.74</v>
      </c>
    </row>
    <row r="5" spans="1:19" x14ac:dyDescent="0.2">
      <c r="A5" s="73" t="s">
        <v>66</v>
      </c>
      <c r="F5" s="74">
        <v>0.67450231481481471</v>
      </c>
      <c r="G5" s="73" t="s">
        <v>0</v>
      </c>
      <c r="H5" s="73">
        <v>1</v>
      </c>
      <c r="I5" s="73">
        <v>0.65</v>
      </c>
      <c r="J5" s="73" t="s">
        <v>64</v>
      </c>
      <c r="K5" s="73" t="s">
        <v>65</v>
      </c>
      <c r="L5" s="73">
        <v>211821.70300000001</v>
      </c>
      <c r="M5" s="73">
        <v>1</v>
      </c>
      <c r="N5" s="73">
        <v>21139.148000000001</v>
      </c>
      <c r="O5" s="73">
        <v>10.020351955500001</v>
      </c>
      <c r="P5" s="73">
        <v>0.74</v>
      </c>
    </row>
    <row r="6" spans="1:19" x14ac:dyDescent="0.2">
      <c r="A6" s="73" t="s">
        <v>67</v>
      </c>
      <c r="F6" s="74">
        <v>0.67645833333333327</v>
      </c>
      <c r="G6" s="73" t="s">
        <v>0</v>
      </c>
      <c r="H6" s="73">
        <v>1</v>
      </c>
      <c r="I6" s="73">
        <v>0.65</v>
      </c>
      <c r="J6" s="73" t="s">
        <v>64</v>
      </c>
      <c r="K6" s="73" t="s">
        <v>65</v>
      </c>
      <c r="L6" s="73">
        <v>198787.03099999999</v>
      </c>
      <c r="M6" s="73">
        <v>1</v>
      </c>
      <c r="N6" s="73">
        <v>22395.581999999999</v>
      </c>
      <c r="O6" s="73">
        <v>8.8761716930999999</v>
      </c>
      <c r="P6" s="73">
        <v>0.74</v>
      </c>
    </row>
    <row r="7" spans="1:19" x14ac:dyDescent="0.2">
      <c r="A7" s="73" t="s">
        <v>68</v>
      </c>
      <c r="F7" s="74">
        <v>0.67842592592592599</v>
      </c>
      <c r="G7" s="73" t="s">
        <v>0</v>
      </c>
      <c r="H7" s="73">
        <v>1</v>
      </c>
      <c r="I7" s="73">
        <v>0.65</v>
      </c>
      <c r="J7" s="73" t="s">
        <v>64</v>
      </c>
      <c r="K7" s="73" t="s">
        <v>65</v>
      </c>
      <c r="L7" s="73">
        <v>177486.609</v>
      </c>
      <c r="M7" s="73">
        <v>1</v>
      </c>
      <c r="N7" s="73">
        <v>21292.113000000001</v>
      </c>
      <c r="O7" s="73">
        <v>8.3357912388000006</v>
      </c>
      <c r="P7" s="73">
        <v>0.74</v>
      </c>
    </row>
    <row r="8" spans="1:19" x14ac:dyDescent="0.2">
      <c r="A8" s="73" t="s">
        <v>69</v>
      </c>
      <c r="F8" s="74">
        <v>0.66271990740740738</v>
      </c>
      <c r="G8" s="73" t="s">
        <v>0</v>
      </c>
      <c r="H8" s="73">
        <v>1</v>
      </c>
      <c r="I8" s="73">
        <v>0.65</v>
      </c>
      <c r="J8" s="73" t="s">
        <v>64</v>
      </c>
      <c r="K8" s="73" t="s">
        <v>65</v>
      </c>
      <c r="L8" s="73">
        <v>209723.28099999999</v>
      </c>
      <c r="M8" s="73">
        <v>1</v>
      </c>
      <c r="N8" s="73">
        <v>23143.879000000001</v>
      </c>
      <c r="O8" s="73">
        <v>9.0617169663000006</v>
      </c>
      <c r="P8" s="73">
        <v>0.74</v>
      </c>
    </row>
    <row r="9" spans="1:19" x14ac:dyDescent="0.2">
      <c r="A9" s="73" t="s">
        <v>70</v>
      </c>
      <c r="F9" s="74">
        <v>0.66467592592592595</v>
      </c>
      <c r="G9" s="73" t="s">
        <v>0</v>
      </c>
      <c r="H9" s="73">
        <v>1</v>
      </c>
      <c r="I9" s="73">
        <v>0.65</v>
      </c>
      <c r="J9" s="73" t="s">
        <v>64</v>
      </c>
      <c r="K9" s="73" t="s">
        <v>65</v>
      </c>
      <c r="L9" s="73">
        <v>183436.016</v>
      </c>
      <c r="M9" s="73">
        <v>1</v>
      </c>
      <c r="N9" s="73">
        <v>19801.57</v>
      </c>
      <c r="O9" s="73">
        <v>9.2637107057999994</v>
      </c>
      <c r="P9" s="73">
        <v>0.74</v>
      </c>
    </row>
    <row r="10" spans="1:19" x14ac:dyDescent="0.2">
      <c r="A10" s="73" t="s">
        <v>71</v>
      </c>
      <c r="F10" s="74">
        <v>0.66664351851851855</v>
      </c>
      <c r="G10" s="73" t="s">
        <v>0</v>
      </c>
      <c r="H10" s="73">
        <v>1</v>
      </c>
      <c r="I10" s="73">
        <v>0.65</v>
      </c>
      <c r="J10" s="73" t="s">
        <v>64</v>
      </c>
      <c r="K10" s="73" t="s">
        <v>65</v>
      </c>
      <c r="L10" s="73">
        <v>186735.25</v>
      </c>
      <c r="M10" s="73">
        <v>1</v>
      </c>
      <c r="N10" s="73">
        <v>21133.098000000002</v>
      </c>
      <c r="O10" s="73">
        <v>8.8361512353999991</v>
      </c>
      <c r="P10" s="73">
        <v>0.74</v>
      </c>
    </row>
    <row r="11" spans="1:19" x14ac:dyDescent="0.2">
      <c r="A11" s="73" t="s">
        <v>72</v>
      </c>
      <c r="F11" s="74">
        <v>0.66861111111111116</v>
      </c>
      <c r="G11" s="73" t="s">
        <v>0</v>
      </c>
      <c r="H11" s="73">
        <v>1</v>
      </c>
      <c r="I11" s="73">
        <v>0.65</v>
      </c>
      <c r="J11" s="73" t="s">
        <v>64</v>
      </c>
      <c r="K11" s="73" t="s">
        <v>65</v>
      </c>
      <c r="L11" s="73">
        <v>280832.78100000002</v>
      </c>
      <c r="M11" s="73">
        <v>1</v>
      </c>
      <c r="N11" s="73">
        <v>30384.6</v>
      </c>
      <c r="O11" s="73">
        <v>9.2426025354999997</v>
      </c>
      <c r="P11" s="73">
        <v>0.74</v>
      </c>
    </row>
    <row r="12" spans="1:19" x14ac:dyDescent="0.2">
      <c r="A12" s="73" t="s">
        <v>73</v>
      </c>
      <c r="F12" s="74">
        <v>0.63923611111111112</v>
      </c>
      <c r="G12" s="73" t="s">
        <v>0</v>
      </c>
      <c r="H12" s="73">
        <v>1</v>
      </c>
      <c r="I12" s="73">
        <v>0.65</v>
      </c>
      <c r="J12" s="73" t="s">
        <v>64</v>
      </c>
      <c r="K12" s="73" t="s">
        <v>74</v>
      </c>
      <c r="L12" s="73">
        <v>8.4160000000000004</v>
      </c>
      <c r="M12" s="73">
        <v>1</v>
      </c>
      <c r="N12" s="73">
        <v>26304.460999999999</v>
      </c>
      <c r="O12" s="73">
        <v>3.199457E-4</v>
      </c>
      <c r="P12" s="73">
        <v>0.78</v>
      </c>
    </row>
    <row r="13" spans="1:19" x14ac:dyDescent="0.2">
      <c r="A13" s="73" t="s">
        <v>75</v>
      </c>
      <c r="F13" s="74">
        <v>0.64120370370370372</v>
      </c>
      <c r="G13" s="73" t="s">
        <v>0</v>
      </c>
      <c r="H13" s="73">
        <v>1</v>
      </c>
      <c r="I13" s="73">
        <v>0.65</v>
      </c>
      <c r="J13" s="73" t="s">
        <v>64</v>
      </c>
      <c r="K13" s="73" t="s">
        <v>65</v>
      </c>
      <c r="L13" s="73">
        <v>4.2939999999999996</v>
      </c>
      <c r="M13" s="73">
        <v>1</v>
      </c>
      <c r="N13" s="73">
        <v>33185.035000000003</v>
      </c>
      <c r="O13" s="73">
        <v>1.293957E-4</v>
      </c>
      <c r="P13" s="73">
        <v>0.73</v>
      </c>
    </row>
    <row r="14" spans="1:19" x14ac:dyDescent="0.2">
      <c r="B14" s="76"/>
      <c r="C14" s="76"/>
      <c r="D14" s="77"/>
      <c r="L14" s="76"/>
      <c r="N14" s="76"/>
      <c r="O14" s="78"/>
    </row>
    <row r="15" spans="1:19" ht="13.5" thickBot="1" x14ac:dyDescent="0.25">
      <c r="B15" s="76"/>
      <c r="C15" s="76"/>
      <c r="D15" s="77"/>
      <c r="L15" s="76"/>
      <c r="N15" s="76"/>
      <c r="O15" s="78"/>
    </row>
    <row r="16" spans="1:19" ht="13.5" thickBot="1" x14ac:dyDescent="0.25">
      <c r="A16" s="79" t="str">
        <f t="shared" ref="A16:A26" si="0">A3</f>
        <v>SampleName</v>
      </c>
      <c r="B16" s="80" t="str">
        <f t="shared" ref="B16:B26" si="1">L3</f>
        <v>Area</v>
      </c>
      <c r="C16" s="80" t="str">
        <f t="shared" ref="C16:D26" si="2">N3</f>
        <v>ISTD Area</v>
      </c>
      <c r="D16" s="81" t="str">
        <f t="shared" si="2"/>
        <v>ISTDResponseRatio</v>
      </c>
      <c r="E16" s="82" t="s">
        <v>76</v>
      </c>
      <c r="F16" s="82" t="s">
        <v>77</v>
      </c>
      <c r="G16" s="83" t="s">
        <v>78</v>
      </c>
      <c r="L16" s="76"/>
      <c r="N16" s="76"/>
      <c r="O16" s="78"/>
    </row>
    <row r="17" spans="1:19" ht="13.5" thickBot="1" x14ac:dyDescent="0.25">
      <c r="A17" s="84" t="str">
        <f t="shared" si="0"/>
        <v xml:space="preserve">Verapamil_Human_Ref Plasma__1_____XP1-A10_Inj EPA_062520_5uM_19  </v>
      </c>
      <c r="B17" s="85">
        <f t="shared" si="1"/>
        <v>226621.17199999999</v>
      </c>
      <c r="C17" s="85">
        <f t="shared" si="2"/>
        <v>26829.728999999999</v>
      </c>
      <c r="D17" s="86">
        <f t="shared" si="2"/>
        <v>8.4466440938999998</v>
      </c>
      <c r="E17" s="87">
        <f>D17-$E$26</f>
        <v>8.4464194232000001</v>
      </c>
      <c r="F17" s="88">
        <f>AVERAGE($E$17:$E$20)/E21</f>
        <v>0.98433180580598845</v>
      </c>
      <c r="G17" s="89">
        <f>(F17-1+$G$24)/$G$24</f>
        <v>0.96082951451497112</v>
      </c>
      <c r="L17" s="76"/>
      <c r="N17" s="76"/>
      <c r="O17" s="78"/>
    </row>
    <row r="18" spans="1:19" ht="13.5" thickBot="1" x14ac:dyDescent="0.25">
      <c r="A18" s="90" t="str">
        <f t="shared" si="0"/>
        <v xml:space="preserve">Verapamil_Human_Ref Plasma__2_____XP1-B10_Inj EPA_062520_5uM_20  </v>
      </c>
      <c r="B18" s="91">
        <f t="shared" si="1"/>
        <v>211821.70300000001</v>
      </c>
      <c r="C18" s="91">
        <f t="shared" si="2"/>
        <v>21139.148000000001</v>
      </c>
      <c r="D18" s="92">
        <f t="shared" si="2"/>
        <v>10.020351955500001</v>
      </c>
      <c r="E18" s="93">
        <f t="shared" ref="E18:E24" si="3">D18-$E$26</f>
        <v>10.020127284800001</v>
      </c>
      <c r="F18" s="94">
        <f t="shared" ref="F18:F20" si="4">AVERAGE($E$17:$E$20)/E22</f>
        <v>0.96286808668230628</v>
      </c>
      <c r="G18" s="89">
        <f t="shared" ref="G18:G20" si="5">(F18-1+$G$24)/$G$24</f>
        <v>0.9071702167057657</v>
      </c>
      <c r="L18" s="76"/>
      <c r="N18" s="76"/>
      <c r="O18" s="78"/>
    </row>
    <row r="19" spans="1:19" ht="13.5" thickBot="1" x14ac:dyDescent="0.25">
      <c r="A19" s="90" t="str">
        <f t="shared" si="0"/>
        <v xml:space="preserve">Verapamil_Human_Ref Plasma__3_____XP1-A6_Inj EPA_062520_5uM_21  </v>
      </c>
      <c r="B19" s="91">
        <f t="shared" si="1"/>
        <v>198787.03099999999</v>
      </c>
      <c r="C19" s="91">
        <f t="shared" si="2"/>
        <v>22395.581999999999</v>
      </c>
      <c r="D19" s="92">
        <f t="shared" si="2"/>
        <v>8.8761716930999999</v>
      </c>
      <c r="E19" s="93">
        <f t="shared" si="3"/>
        <v>8.8759470224000001</v>
      </c>
      <c r="F19" s="94">
        <f t="shared" si="4"/>
        <v>1.0094600729547643</v>
      </c>
      <c r="G19" s="89">
        <f t="shared" si="5"/>
        <v>1.0236501823869106</v>
      </c>
      <c r="L19" s="76"/>
      <c r="N19" s="76"/>
      <c r="O19" s="78"/>
    </row>
    <row r="20" spans="1:19" ht="13.5" thickBot="1" x14ac:dyDescent="0.25">
      <c r="A20" s="90" t="str">
        <f t="shared" si="0"/>
        <v xml:space="preserve">Verapamil_Human_Ref Plasma__4_____XP1F15_Inj EPA_062520_5uM_22  </v>
      </c>
      <c r="B20" s="91">
        <f t="shared" si="1"/>
        <v>177486.609</v>
      </c>
      <c r="C20" s="91">
        <f t="shared" si="2"/>
        <v>21292.113000000001</v>
      </c>
      <c r="D20" s="92">
        <f t="shared" si="2"/>
        <v>8.3357912388000006</v>
      </c>
      <c r="E20" s="93">
        <f t="shared" si="3"/>
        <v>8.3355665681000009</v>
      </c>
      <c r="F20" s="95">
        <f t="shared" si="4"/>
        <v>0.96506712937969819</v>
      </c>
      <c r="G20" s="89">
        <f t="shared" si="5"/>
        <v>0.91266782344924546</v>
      </c>
      <c r="L20" s="76"/>
      <c r="N20" s="76"/>
      <c r="O20" s="78"/>
    </row>
    <row r="21" spans="1:19" ht="13.5" thickBot="1" x14ac:dyDescent="0.25">
      <c r="A21" s="90" t="str">
        <f t="shared" si="0"/>
        <v xml:space="preserve">Verapamil_Human_Plasma__1_____XP1-A10_Inj EPA_062520_5uM_14  </v>
      </c>
      <c r="B21" s="91">
        <f t="shared" si="1"/>
        <v>209723.28099999999</v>
      </c>
      <c r="C21" s="91">
        <f t="shared" si="2"/>
        <v>23143.879000000001</v>
      </c>
      <c r="D21" s="92">
        <f t="shared" si="2"/>
        <v>9.0617169663000006</v>
      </c>
      <c r="E21" s="93">
        <f t="shared" si="3"/>
        <v>9.0614922956000008</v>
      </c>
      <c r="F21" s="96" t="s">
        <v>79</v>
      </c>
      <c r="G21" s="97" t="s">
        <v>79</v>
      </c>
      <c r="L21" s="76"/>
      <c r="N21" s="76"/>
      <c r="O21" s="78"/>
    </row>
    <row r="22" spans="1:19" ht="13.5" thickBot="1" x14ac:dyDescent="0.25">
      <c r="A22" s="90" t="str">
        <f t="shared" si="0"/>
        <v xml:space="preserve">Verapamil_Human_Plasma__2_____XP1-B10_Inj EPA_062520_5uM_15  </v>
      </c>
      <c r="B22" s="91">
        <f t="shared" si="1"/>
        <v>183436.016</v>
      </c>
      <c r="C22" s="91">
        <f t="shared" si="2"/>
        <v>19801.57</v>
      </c>
      <c r="D22" s="92">
        <f t="shared" si="2"/>
        <v>9.2637107057999994</v>
      </c>
      <c r="E22" s="93">
        <f t="shared" si="3"/>
        <v>9.2634860350999997</v>
      </c>
      <c r="F22" s="98">
        <f>AVERAGE(F17:F20)</f>
        <v>0.98043177370568935</v>
      </c>
      <c r="G22" s="99">
        <f>AVERAGE(G17:G20)</f>
        <v>0.95107943426422326</v>
      </c>
      <c r="L22" s="76"/>
      <c r="N22" s="76"/>
      <c r="O22" s="78"/>
    </row>
    <row r="23" spans="1:19" ht="13.5" thickBot="1" x14ac:dyDescent="0.25">
      <c r="A23" s="90" t="str">
        <f t="shared" si="0"/>
        <v xml:space="preserve">Verapamil_Human_Plasma__3_____XP1-A6_Inj EPA_062520_5uM_16  </v>
      </c>
      <c r="B23" s="91">
        <f t="shared" si="1"/>
        <v>186735.25</v>
      </c>
      <c r="C23" s="91">
        <f t="shared" si="2"/>
        <v>21133.098000000002</v>
      </c>
      <c r="D23" s="92">
        <f t="shared" si="2"/>
        <v>8.8361512353999991</v>
      </c>
      <c r="E23" s="93">
        <f t="shared" si="3"/>
        <v>8.8359265646999994</v>
      </c>
      <c r="L23" s="76"/>
      <c r="N23" s="76"/>
      <c r="O23" s="78"/>
    </row>
    <row r="24" spans="1:19" ht="13.5" thickBot="1" x14ac:dyDescent="0.25">
      <c r="A24" s="90" t="str">
        <f t="shared" si="0"/>
        <v xml:space="preserve">Verapamil_Human_Plasma__4_____XP1F15_Inj EPA_062520_5uM_17  </v>
      </c>
      <c r="B24" s="91">
        <f t="shared" si="1"/>
        <v>280832.78100000002</v>
      </c>
      <c r="C24" s="91">
        <f t="shared" si="2"/>
        <v>30384.6</v>
      </c>
      <c r="D24" s="92">
        <f t="shared" si="2"/>
        <v>9.2426025354999997</v>
      </c>
      <c r="E24" s="93">
        <f t="shared" si="3"/>
        <v>9.2423778647999999</v>
      </c>
      <c r="F24" s="96" t="s">
        <v>80</v>
      </c>
      <c r="G24" s="83">
        <v>0.4</v>
      </c>
      <c r="L24" s="76"/>
      <c r="N24" s="76"/>
      <c r="O24" s="78"/>
    </row>
    <row r="25" spans="1:19" x14ac:dyDescent="0.2">
      <c r="A25" s="90" t="str">
        <f t="shared" si="0"/>
        <v xml:space="preserve">BLANK_Human___1_____X_Inj EPA_062520_5uM_2  </v>
      </c>
      <c r="B25" s="91">
        <f t="shared" si="1"/>
        <v>8.4160000000000004</v>
      </c>
      <c r="C25" s="91">
        <f t="shared" si="2"/>
        <v>26304.460999999999</v>
      </c>
      <c r="D25" s="92">
        <f t="shared" si="2"/>
        <v>3.199457E-4</v>
      </c>
      <c r="E25" s="93"/>
      <c r="K25" s="104"/>
      <c r="L25" s="76"/>
      <c r="N25" s="76"/>
      <c r="O25" s="78"/>
    </row>
    <row r="26" spans="1:19" ht="13.5" thickBot="1" x14ac:dyDescent="0.25">
      <c r="A26" s="100" t="str">
        <f t="shared" si="0"/>
        <v xml:space="preserve">BLANK_Human___2_____X_Inj EPA_062520_5uM_3  </v>
      </c>
      <c r="B26" s="102">
        <f t="shared" si="1"/>
        <v>4.2939999999999996</v>
      </c>
      <c r="C26" s="102">
        <f t="shared" si="2"/>
        <v>33185.035000000003</v>
      </c>
      <c r="D26" s="101">
        <f t="shared" si="2"/>
        <v>1.293957E-4</v>
      </c>
      <c r="E26" s="103">
        <f>AVERAGE(D25:D26)</f>
        <v>2.246707E-4</v>
      </c>
      <c r="L26" s="76"/>
      <c r="N26" s="76"/>
      <c r="O26" s="78"/>
    </row>
    <row r="31" spans="1:19" ht="13.5" thickBot="1" x14ac:dyDescent="0.25">
      <c r="A31" s="68" t="s">
        <v>44</v>
      </c>
      <c r="B31" s="69" t="s">
        <v>45</v>
      </c>
      <c r="C31" s="69" t="s">
        <v>46</v>
      </c>
      <c r="D31" s="70" t="s">
        <v>47</v>
      </c>
      <c r="E31" s="68" t="s">
        <v>48</v>
      </c>
      <c r="F31" s="68" t="s">
        <v>49</v>
      </c>
      <c r="G31" s="68" t="s">
        <v>50</v>
      </c>
      <c r="H31" s="68" t="s">
        <v>51</v>
      </c>
      <c r="I31" s="68" t="s">
        <v>52</v>
      </c>
      <c r="J31" s="68" t="s">
        <v>53</v>
      </c>
      <c r="K31" s="68" t="s">
        <v>54</v>
      </c>
      <c r="L31" s="69" t="s">
        <v>55</v>
      </c>
      <c r="M31" s="71" t="s">
        <v>56</v>
      </c>
      <c r="N31" s="69" t="s">
        <v>57</v>
      </c>
      <c r="O31" s="72" t="s">
        <v>58</v>
      </c>
      <c r="P31" s="68" t="s">
        <v>59</v>
      </c>
      <c r="Q31" s="68" t="s">
        <v>60</v>
      </c>
      <c r="R31" s="68" t="s">
        <v>61</v>
      </c>
      <c r="S31" s="68" t="s">
        <v>62</v>
      </c>
    </row>
    <row r="32" spans="1:19" x14ac:dyDescent="0.2">
      <c r="A32" s="73" t="s">
        <v>82</v>
      </c>
      <c r="F32" s="74">
        <v>0.69414351851851863</v>
      </c>
      <c r="G32" s="73" t="s">
        <v>6</v>
      </c>
      <c r="H32" s="73">
        <v>1</v>
      </c>
      <c r="I32" s="73">
        <v>0.65</v>
      </c>
      <c r="J32" s="73" t="s">
        <v>83</v>
      </c>
      <c r="K32" s="73" t="s">
        <v>65</v>
      </c>
      <c r="L32" s="73">
        <v>49615.328000000001</v>
      </c>
      <c r="M32" s="73">
        <v>1</v>
      </c>
      <c r="N32" s="73">
        <v>16795.48</v>
      </c>
      <c r="O32" s="73">
        <v>2.9540881237000001</v>
      </c>
      <c r="P32" s="73">
        <v>0.67</v>
      </c>
    </row>
    <row r="33" spans="1:16" x14ac:dyDescent="0.2">
      <c r="A33" s="73" t="s">
        <v>84</v>
      </c>
      <c r="F33" s="74">
        <v>0.69611111111111112</v>
      </c>
      <c r="G33" s="73" t="s">
        <v>6</v>
      </c>
      <c r="H33" s="73">
        <v>1</v>
      </c>
      <c r="I33" s="73">
        <v>0.65</v>
      </c>
      <c r="J33" s="73" t="s">
        <v>83</v>
      </c>
      <c r="K33" s="73" t="s">
        <v>65</v>
      </c>
      <c r="L33" s="73">
        <v>91708.625</v>
      </c>
      <c r="M33" s="73">
        <v>1</v>
      </c>
      <c r="N33" s="73">
        <v>23211.107</v>
      </c>
      <c r="O33" s="73">
        <v>3.9510664010999998</v>
      </c>
      <c r="P33" s="73">
        <v>0.67</v>
      </c>
    </row>
    <row r="34" spans="1:16" x14ac:dyDescent="0.2">
      <c r="A34" s="73" t="s">
        <v>85</v>
      </c>
      <c r="F34" s="74">
        <v>0.69806712962962969</v>
      </c>
      <c r="G34" s="73" t="s">
        <v>6</v>
      </c>
      <c r="H34" s="73">
        <v>1</v>
      </c>
      <c r="I34" s="73">
        <v>0.65</v>
      </c>
      <c r="J34" s="73" t="s">
        <v>83</v>
      </c>
      <c r="K34" s="73" t="s">
        <v>65</v>
      </c>
      <c r="L34" s="73">
        <v>85036.187999999995</v>
      </c>
      <c r="M34" s="73">
        <v>1</v>
      </c>
      <c r="N34" s="73">
        <v>27597.778999999999</v>
      </c>
      <c r="O34" s="73">
        <v>3.0812692571999998</v>
      </c>
      <c r="P34" s="73">
        <v>0.67</v>
      </c>
    </row>
    <row r="35" spans="1:16" x14ac:dyDescent="0.2">
      <c r="A35" s="73" t="s">
        <v>86</v>
      </c>
      <c r="F35" s="74">
        <v>0.70003472222222218</v>
      </c>
      <c r="G35" s="73" t="s">
        <v>6</v>
      </c>
      <c r="H35" s="73">
        <v>1</v>
      </c>
      <c r="I35" s="73">
        <v>0.65</v>
      </c>
      <c r="J35" s="73" t="s">
        <v>83</v>
      </c>
      <c r="K35" s="73" t="s">
        <v>65</v>
      </c>
      <c r="L35" s="73">
        <v>60052.792999999998</v>
      </c>
      <c r="M35" s="73">
        <v>1</v>
      </c>
      <c r="N35" s="73">
        <v>22835.359</v>
      </c>
      <c r="O35" s="73">
        <v>2.6298160235000001</v>
      </c>
      <c r="P35" s="73">
        <v>0.67</v>
      </c>
    </row>
    <row r="36" spans="1:16" x14ac:dyDescent="0.2">
      <c r="A36" s="73" t="s">
        <v>87</v>
      </c>
      <c r="F36" s="74">
        <v>0.68431712962962965</v>
      </c>
      <c r="G36" s="73" t="s">
        <v>6</v>
      </c>
      <c r="H36" s="73">
        <v>1</v>
      </c>
      <c r="I36" s="73">
        <v>0.65</v>
      </c>
      <c r="J36" s="73" t="s">
        <v>83</v>
      </c>
      <c r="K36" s="73" t="s">
        <v>65</v>
      </c>
      <c r="L36" s="73">
        <v>40522.542999999998</v>
      </c>
      <c r="M36" s="73">
        <v>1</v>
      </c>
      <c r="N36" s="73">
        <v>33131.065999999999</v>
      </c>
      <c r="O36" s="73">
        <v>1.2230980735999999</v>
      </c>
      <c r="P36" s="73">
        <v>0.67</v>
      </c>
    </row>
    <row r="37" spans="1:16" x14ac:dyDescent="0.2">
      <c r="A37" s="73" t="s">
        <v>88</v>
      </c>
      <c r="F37" s="74">
        <v>0.68628472222222225</v>
      </c>
      <c r="G37" s="73" t="s">
        <v>6</v>
      </c>
      <c r="H37" s="73">
        <v>1</v>
      </c>
      <c r="I37" s="73">
        <v>0.65</v>
      </c>
      <c r="J37" s="73" t="s">
        <v>83</v>
      </c>
      <c r="K37" s="73" t="s">
        <v>65</v>
      </c>
      <c r="L37" s="73">
        <v>30675.266</v>
      </c>
      <c r="M37" s="73">
        <v>1</v>
      </c>
      <c r="N37" s="73">
        <v>21880.138999999999</v>
      </c>
      <c r="O37" s="73">
        <v>1.4019685157999999</v>
      </c>
      <c r="P37" s="73">
        <v>0.67</v>
      </c>
    </row>
    <row r="38" spans="1:16" x14ac:dyDescent="0.2">
      <c r="A38" s="73" t="s">
        <v>89</v>
      </c>
      <c r="F38" s="74">
        <v>0.68825231481481486</v>
      </c>
      <c r="G38" s="73" t="s">
        <v>6</v>
      </c>
      <c r="H38" s="73">
        <v>1</v>
      </c>
      <c r="I38" s="73">
        <v>0.65</v>
      </c>
      <c r="J38" s="73" t="s">
        <v>83</v>
      </c>
      <c r="K38" s="73" t="s">
        <v>65</v>
      </c>
      <c r="L38" s="73">
        <v>27860.708999999999</v>
      </c>
      <c r="M38" s="73">
        <v>1</v>
      </c>
      <c r="N38" s="73">
        <v>23865.565999999999</v>
      </c>
      <c r="O38" s="73">
        <v>1.1674019798999999</v>
      </c>
      <c r="P38" s="73">
        <v>0.67</v>
      </c>
    </row>
    <row r="39" spans="1:16" x14ac:dyDescent="0.2">
      <c r="A39" s="73" t="s">
        <v>90</v>
      </c>
      <c r="F39" s="74">
        <v>0.69020833333333342</v>
      </c>
      <c r="G39" s="73" t="s">
        <v>6</v>
      </c>
      <c r="H39" s="73">
        <v>1</v>
      </c>
      <c r="I39" s="73">
        <v>0.65</v>
      </c>
      <c r="J39" s="73" t="s">
        <v>83</v>
      </c>
      <c r="K39" s="73" t="s">
        <v>65</v>
      </c>
      <c r="L39" s="73">
        <v>23804.053</v>
      </c>
      <c r="M39" s="73">
        <v>1</v>
      </c>
      <c r="N39" s="73">
        <v>22339.491999999998</v>
      </c>
      <c r="O39" s="73">
        <v>1.0655592795</v>
      </c>
      <c r="P39" s="73">
        <v>0.67</v>
      </c>
    </row>
    <row r="40" spans="1:16" x14ac:dyDescent="0.2">
      <c r="A40" s="73" t="s">
        <v>73</v>
      </c>
      <c r="F40" s="74">
        <v>0.63923611111111112</v>
      </c>
      <c r="G40" s="73" t="s">
        <v>6</v>
      </c>
      <c r="H40" s="73">
        <v>1</v>
      </c>
      <c r="I40" s="73">
        <v>0.65</v>
      </c>
      <c r="J40" s="73" t="s">
        <v>83</v>
      </c>
      <c r="K40" s="73" t="s">
        <v>65</v>
      </c>
      <c r="L40" s="73">
        <v>0.28399999999999997</v>
      </c>
      <c r="M40" s="73">
        <v>1</v>
      </c>
      <c r="N40" s="73">
        <v>26304.460999999999</v>
      </c>
      <c r="O40" s="73">
        <v>1.0796599999999999E-5</v>
      </c>
      <c r="P40" s="73">
        <v>0.69</v>
      </c>
    </row>
    <row r="41" spans="1:16" x14ac:dyDescent="0.2">
      <c r="A41" s="73" t="s">
        <v>75</v>
      </c>
      <c r="F41" s="74">
        <v>0.64120370370370372</v>
      </c>
      <c r="G41" s="73" t="s">
        <v>6</v>
      </c>
      <c r="H41" s="73">
        <v>1</v>
      </c>
      <c r="I41" s="73">
        <v>0.65</v>
      </c>
      <c r="J41" s="73" t="s">
        <v>83</v>
      </c>
      <c r="K41" s="73" t="s">
        <v>65</v>
      </c>
      <c r="L41" s="73">
        <v>1.8640000000000001</v>
      </c>
      <c r="M41" s="73">
        <v>1</v>
      </c>
      <c r="N41" s="73">
        <v>33185.035000000003</v>
      </c>
      <c r="O41" s="73">
        <v>5.6169899999999999E-5</v>
      </c>
      <c r="P41" s="73">
        <v>0.67</v>
      </c>
    </row>
    <row r="42" spans="1:16" x14ac:dyDescent="0.2">
      <c r="B42" s="76"/>
      <c r="C42" s="76"/>
      <c r="D42" s="77"/>
      <c r="L42" s="76"/>
      <c r="N42" s="76"/>
      <c r="O42" s="78"/>
    </row>
    <row r="43" spans="1:16" ht="13.5" thickBot="1" x14ac:dyDescent="0.25">
      <c r="B43" s="76"/>
      <c r="C43" s="76"/>
      <c r="D43" s="77"/>
      <c r="L43" s="76"/>
      <c r="N43" s="76"/>
      <c r="O43" s="78"/>
    </row>
    <row r="44" spans="1:16" ht="13.5" thickBot="1" x14ac:dyDescent="0.25">
      <c r="A44" s="79" t="str">
        <f>A31</f>
        <v>SampleName</v>
      </c>
      <c r="B44" s="80" t="str">
        <f>L31</f>
        <v>Area</v>
      </c>
      <c r="C44" s="80" t="str">
        <f>N31</f>
        <v>ISTD Area</v>
      </c>
      <c r="D44" s="81" t="str">
        <f>O31</f>
        <v>ISTDResponseRatio</v>
      </c>
      <c r="E44" s="82" t="s">
        <v>76</v>
      </c>
      <c r="F44" s="82" t="s">
        <v>77</v>
      </c>
      <c r="G44" s="83" t="s">
        <v>78</v>
      </c>
      <c r="L44" s="76"/>
      <c r="N44" s="76"/>
      <c r="O44" s="78"/>
    </row>
    <row r="45" spans="1:16" ht="13.5" thickBot="1" x14ac:dyDescent="0.25">
      <c r="A45" s="84" t="str">
        <f t="shared" ref="A45:A54" si="6">A32</f>
        <v xml:space="preserve">Methazolamide_Human_Ref Plasma__1_____XP1-A10_Inj EPA_062520_5uM_30  </v>
      </c>
      <c r="B45" s="85">
        <f t="shared" ref="B45:B54" si="7">L32</f>
        <v>49615.328000000001</v>
      </c>
      <c r="C45" s="85">
        <f t="shared" ref="C45:D54" si="8">N32</f>
        <v>16795.48</v>
      </c>
      <c r="D45" s="86">
        <f t="shared" si="8"/>
        <v>2.9540881237000001</v>
      </c>
      <c r="E45" s="87">
        <f>D45-$E$26</f>
        <v>2.9538634529999999</v>
      </c>
      <c r="F45" s="88">
        <f>AVERAGE($E$17:$E$20)/E49</f>
        <v>7.2938989869864645</v>
      </c>
      <c r="G45" s="89">
        <f>(F45-1+$G$24)/$G$24</f>
        <v>16.73474746746616</v>
      </c>
      <c r="L45" s="76"/>
      <c r="N45" s="76"/>
      <c r="O45" s="78"/>
    </row>
    <row r="46" spans="1:16" ht="13.5" thickBot="1" x14ac:dyDescent="0.25">
      <c r="A46" s="90" t="str">
        <f t="shared" si="6"/>
        <v xml:space="preserve">Methazolamide_Human_Ref Plasma__2_____XP1-B10_Inj EPA_062520_5uM_31  </v>
      </c>
      <c r="B46" s="91">
        <f t="shared" si="7"/>
        <v>91708.625</v>
      </c>
      <c r="C46" s="91">
        <f t="shared" si="8"/>
        <v>23211.107</v>
      </c>
      <c r="D46" s="92">
        <f t="shared" si="8"/>
        <v>3.9510664010999998</v>
      </c>
      <c r="E46" s="93">
        <f t="shared" ref="E46:E52" si="9">D46-$E$26</f>
        <v>3.9508417303999996</v>
      </c>
      <c r="F46" s="94">
        <f t="shared" ref="F46:F48" si="10">AVERAGE($E$17:$E$20)/E50</f>
        <v>6.3631562255860556</v>
      </c>
      <c r="G46" s="89">
        <f t="shared" ref="G46:G48" si="11">(F46-1+$G$24)/$G$24</f>
        <v>14.40789056396514</v>
      </c>
      <c r="L46" s="76"/>
      <c r="N46" s="76"/>
      <c r="O46" s="78"/>
    </row>
    <row r="47" spans="1:16" ht="13.5" thickBot="1" x14ac:dyDescent="0.25">
      <c r="A47" s="90" t="str">
        <f t="shared" si="6"/>
        <v xml:space="preserve">Methazolamide_Human_Ref Plasma__3_____XP1-A6_Inj EPA_062520_5uM_32  </v>
      </c>
      <c r="B47" s="91">
        <f t="shared" si="7"/>
        <v>85036.187999999995</v>
      </c>
      <c r="C47" s="91">
        <f t="shared" si="8"/>
        <v>27597.778999999999</v>
      </c>
      <c r="D47" s="92">
        <f t="shared" si="8"/>
        <v>3.0812692571999998</v>
      </c>
      <c r="E47" s="93">
        <f t="shared" si="9"/>
        <v>3.0810445864999996</v>
      </c>
      <c r="F47" s="94">
        <f t="shared" si="10"/>
        <v>7.64195380112261</v>
      </c>
      <c r="G47" s="89">
        <f t="shared" si="11"/>
        <v>17.604884502806524</v>
      </c>
      <c r="L47" s="76"/>
      <c r="N47" s="76"/>
      <c r="O47" s="78"/>
    </row>
    <row r="48" spans="1:16" ht="13.5" thickBot="1" x14ac:dyDescent="0.25">
      <c r="A48" s="90" t="str">
        <f t="shared" si="6"/>
        <v xml:space="preserve">Methazolamide_Human_Ref Plasma__4_____XP1F15_Inj EPA_062520_5uM_33  </v>
      </c>
      <c r="B48" s="91">
        <f t="shared" si="7"/>
        <v>60052.792999999998</v>
      </c>
      <c r="C48" s="91">
        <f t="shared" si="8"/>
        <v>22835.359</v>
      </c>
      <c r="D48" s="92">
        <f t="shared" si="8"/>
        <v>2.6298160235000001</v>
      </c>
      <c r="E48" s="93">
        <f t="shared" si="9"/>
        <v>2.6295913527999999</v>
      </c>
      <c r="F48" s="95">
        <f t="shared" si="10"/>
        <v>8.3725009972894817</v>
      </c>
      <c r="G48" s="89">
        <f t="shared" si="11"/>
        <v>19.431252493223703</v>
      </c>
      <c r="L48" s="76"/>
      <c r="N48" s="76"/>
      <c r="O48" s="78"/>
    </row>
    <row r="49" spans="1:19" ht="13.5" thickBot="1" x14ac:dyDescent="0.25">
      <c r="A49" s="90" t="str">
        <f t="shared" si="6"/>
        <v xml:space="preserve">Methazolamide_Human_Plasma__1_____XP1-A10_Inj EPA_062520_5uM_25  </v>
      </c>
      <c r="B49" s="91">
        <f t="shared" si="7"/>
        <v>40522.542999999998</v>
      </c>
      <c r="C49" s="91">
        <f t="shared" si="8"/>
        <v>33131.065999999999</v>
      </c>
      <c r="D49" s="92">
        <f>O36</f>
        <v>1.2230980735999999</v>
      </c>
      <c r="E49" s="93">
        <f t="shared" si="9"/>
        <v>1.2228734028999999</v>
      </c>
      <c r="F49" s="96" t="s">
        <v>79</v>
      </c>
      <c r="G49" s="97" t="s">
        <v>79</v>
      </c>
      <c r="L49" s="76"/>
      <c r="N49" s="76"/>
      <c r="O49" s="78"/>
    </row>
    <row r="50" spans="1:19" ht="13.5" thickBot="1" x14ac:dyDescent="0.25">
      <c r="A50" s="90" t="str">
        <f t="shared" si="6"/>
        <v xml:space="preserve">Methazolamide_Human_Plasma__2_____XP1-B10_Inj EPA_062520_5uM_26  </v>
      </c>
      <c r="B50" s="91">
        <f t="shared" si="7"/>
        <v>30675.266</v>
      </c>
      <c r="C50" s="91">
        <f t="shared" si="8"/>
        <v>21880.138999999999</v>
      </c>
      <c r="D50" s="92">
        <f t="shared" si="8"/>
        <v>1.4019685157999999</v>
      </c>
      <c r="E50" s="93">
        <f t="shared" si="9"/>
        <v>1.4017438450999999</v>
      </c>
      <c r="F50" s="98">
        <f>AVERAGE(F45:F48)</f>
        <v>7.417877502746153</v>
      </c>
      <c r="G50" s="99">
        <f>AVERAGE(G45, G47:G48)</f>
        <v>17.923628154498797</v>
      </c>
      <c r="L50" s="76"/>
      <c r="N50" s="76"/>
      <c r="O50" s="78"/>
    </row>
    <row r="51" spans="1:19" ht="13.5" thickBot="1" x14ac:dyDescent="0.25">
      <c r="A51" s="90" t="str">
        <f t="shared" si="6"/>
        <v xml:space="preserve">Methazolamide_Human_Plasma__3_____XP1-A6_Inj EPA_062520_5uM_27  </v>
      </c>
      <c r="B51" s="91">
        <f t="shared" si="7"/>
        <v>27860.708999999999</v>
      </c>
      <c r="C51" s="91">
        <f t="shared" si="8"/>
        <v>23865.565999999999</v>
      </c>
      <c r="D51" s="92">
        <f t="shared" si="8"/>
        <v>1.1674019798999999</v>
      </c>
      <c r="E51" s="93">
        <f t="shared" si="9"/>
        <v>1.1671773092</v>
      </c>
      <c r="L51" s="76"/>
      <c r="N51" s="76"/>
      <c r="O51" s="78"/>
    </row>
    <row r="52" spans="1:19" ht="13.5" thickBot="1" x14ac:dyDescent="0.25">
      <c r="A52" s="90" t="str">
        <f t="shared" si="6"/>
        <v xml:space="preserve">Methazolamide_Human_Plasma__4_____XP1F15_Inj EPA_062520_5uM_28  </v>
      </c>
      <c r="B52" s="91">
        <f t="shared" si="7"/>
        <v>23804.053</v>
      </c>
      <c r="C52" s="91">
        <f t="shared" si="8"/>
        <v>22339.491999999998</v>
      </c>
      <c r="D52" s="92">
        <f t="shared" si="8"/>
        <v>1.0655592795</v>
      </c>
      <c r="E52" s="93">
        <f t="shared" si="9"/>
        <v>1.0653346088</v>
      </c>
      <c r="F52" s="96" t="s">
        <v>80</v>
      </c>
      <c r="G52" s="83">
        <v>0.4</v>
      </c>
      <c r="L52" s="76"/>
      <c r="N52" s="76"/>
      <c r="O52" s="78"/>
    </row>
    <row r="53" spans="1:19" x14ac:dyDescent="0.2">
      <c r="A53" s="90" t="str">
        <f t="shared" si="6"/>
        <v xml:space="preserve">BLANK_Human___1_____X_Inj EPA_062520_5uM_2  </v>
      </c>
      <c r="B53" s="92">
        <f>L40</f>
        <v>0.28399999999999997</v>
      </c>
      <c r="C53" s="91">
        <f t="shared" si="8"/>
        <v>26304.460999999999</v>
      </c>
      <c r="D53" s="92">
        <f>O40</f>
        <v>1.0796599999999999E-5</v>
      </c>
      <c r="E53" s="93"/>
      <c r="L53" s="76"/>
      <c r="N53" s="76"/>
      <c r="O53" s="78"/>
    </row>
    <row r="54" spans="1:19" ht="13.5" thickBot="1" x14ac:dyDescent="0.25">
      <c r="A54" s="100" t="str">
        <f t="shared" si="6"/>
        <v xml:space="preserve">BLANK_Human___2_____X_Inj EPA_062520_5uM_3  </v>
      </c>
      <c r="B54" s="101">
        <f t="shared" si="7"/>
        <v>1.8640000000000001</v>
      </c>
      <c r="C54" s="102">
        <f t="shared" si="8"/>
        <v>33185.035000000003</v>
      </c>
      <c r="D54" s="101">
        <f t="shared" si="8"/>
        <v>5.6169899999999999E-5</v>
      </c>
      <c r="E54" s="103">
        <f>AVERAGE(D53:D54)</f>
        <v>3.3483250000000002E-5</v>
      </c>
      <c r="L54" s="76"/>
      <c r="N54" s="76"/>
      <c r="O54" s="78"/>
    </row>
    <row r="59" spans="1:19" ht="13.5" thickBot="1" x14ac:dyDescent="0.25">
      <c r="A59" s="68" t="s">
        <v>44</v>
      </c>
      <c r="B59" s="69" t="s">
        <v>45</v>
      </c>
      <c r="C59" s="69" t="s">
        <v>46</v>
      </c>
      <c r="D59" s="70" t="s">
        <v>47</v>
      </c>
      <c r="E59" s="68" t="s">
        <v>48</v>
      </c>
      <c r="F59" s="68" t="s">
        <v>49</v>
      </c>
      <c r="G59" s="68" t="s">
        <v>50</v>
      </c>
      <c r="H59" s="68" t="s">
        <v>51</v>
      </c>
      <c r="I59" s="68" t="s">
        <v>52</v>
      </c>
      <c r="J59" s="68" t="s">
        <v>53</v>
      </c>
      <c r="K59" s="68" t="s">
        <v>54</v>
      </c>
      <c r="L59" s="69" t="s">
        <v>55</v>
      </c>
      <c r="M59" s="71" t="s">
        <v>56</v>
      </c>
      <c r="N59" s="69" t="s">
        <v>57</v>
      </c>
      <c r="O59" s="72" t="s">
        <v>58</v>
      </c>
      <c r="P59" s="68" t="s">
        <v>59</v>
      </c>
      <c r="Q59" s="68" t="s">
        <v>60</v>
      </c>
      <c r="R59" s="68" t="s">
        <v>61</v>
      </c>
      <c r="S59" s="68" t="s">
        <v>62</v>
      </c>
    </row>
    <row r="60" spans="1:19" x14ac:dyDescent="0.2">
      <c r="A60" s="73" t="s">
        <v>91</v>
      </c>
      <c r="F60" s="74">
        <v>0.71574074074074068</v>
      </c>
      <c r="G60" s="73" t="s">
        <v>41</v>
      </c>
      <c r="H60" s="73">
        <v>1</v>
      </c>
      <c r="I60" s="73">
        <v>0.65</v>
      </c>
      <c r="J60" s="73" t="s">
        <v>92</v>
      </c>
      <c r="K60" s="73" t="s">
        <v>65</v>
      </c>
      <c r="L60" s="73">
        <v>399.42899999999997</v>
      </c>
      <c r="M60" s="73">
        <v>1</v>
      </c>
      <c r="N60" s="73">
        <v>22906.484</v>
      </c>
      <c r="O60" s="73">
        <v>1.7437377099999998E-2</v>
      </c>
      <c r="P60" s="73">
        <v>1.1200000000000001</v>
      </c>
    </row>
    <row r="61" spans="1:19" x14ac:dyDescent="0.2">
      <c r="A61" s="73" t="s">
        <v>93</v>
      </c>
      <c r="F61" s="74">
        <v>0.71770833333333339</v>
      </c>
      <c r="G61" s="73" t="s">
        <v>41</v>
      </c>
      <c r="H61" s="73">
        <v>1</v>
      </c>
      <c r="I61" s="73">
        <v>0.65</v>
      </c>
      <c r="J61" s="73" t="s">
        <v>92</v>
      </c>
      <c r="K61" s="73" t="s">
        <v>65</v>
      </c>
      <c r="L61" s="73">
        <v>383.12900000000002</v>
      </c>
      <c r="M61" s="73">
        <v>1</v>
      </c>
      <c r="N61" s="73">
        <v>18432.217000000001</v>
      </c>
      <c r="O61" s="73">
        <v>2.07858338E-2</v>
      </c>
      <c r="P61" s="73">
        <v>1.1100000000000001</v>
      </c>
    </row>
    <row r="62" spans="1:19" x14ac:dyDescent="0.2">
      <c r="A62" s="73" t="s">
        <v>94</v>
      </c>
      <c r="F62" s="74">
        <v>0.71967592592592589</v>
      </c>
      <c r="G62" s="73" t="s">
        <v>41</v>
      </c>
      <c r="H62" s="73">
        <v>1</v>
      </c>
      <c r="I62" s="73">
        <v>0.65</v>
      </c>
      <c r="J62" s="73" t="s">
        <v>92</v>
      </c>
      <c r="K62" s="73" t="s">
        <v>65</v>
      </c>
      <c r="L62" s="73">
        <v>358.28500000000003</v>
      </c>
      <c r="M62" s="73">
        <v>1</v>
      </c>
      <c r="N62" s="73">
        <v>21998.690999999999</v>
      </c>
      <c r="O62" s="73">
        <v>1.6286650900000001E-2</v>
      </c>
      <c r="P62" s="73">
        <v>1.1100000000000001</v>
      </c>
    </row>
    <row r="63" spans="1:19" x14ac:dyDescent="0.2">
      <c r="A63" s="73" t="s">
        <v>95</v>
      </c>
      <c r="F63" s="74">
        <v>0.72164351851851849</v>
      </c>
      <c r="G63" s="73" t="s">
        <v>41</v>
      </c>
      <c r="H63" s="73">
        <v>1</v>
      </c>
      <c r="I63" s="73">
        <v>0.65</v>
      </c>
      <c r="J63" s="73" t="s">
        <v>92</v>
      </c>
      <c r="K63" s="73" t="s">
        <v>65</v>
      </c>
      <c r="L63" s="73">
        <v>441.44799999999998</v>
      </c>
      <c r="M63" s="73">
        <v>1</v>
      </c>
      <c r="N63" s="73">
        <v>22476.155999999999</v>
      </c>
      <c r="O63" s="73">
        <v>1.9640725000000001E-2</v>
      </c>
      <c r="P63" s="73">
        <v>1.1100000000000001</v>
      </c>
    </row>
    <row r="64" spans="1:19" x14ac:dyDescent="0.2">
      <c r="A64" s="73" t="s">
        <v>96</v>
      </c>
      <c r="F64" s="74">
        <v>0.70592592592592596</v>
      </c>
      <c r="G64" s="73" t="s">
        <v>41</v>
      </c>
      <c r="H64" s="73">
        <v>1</v>
      </c>
      <c r="I64" s="73">
        <v>0.65</v>
      </c>
      <c r="J64" s="73" t="s">
        <v>92</v>
      </c>
      <c r="K64" s="73" t="s">
        <v>65</v>
      </c>
      <c r="L64" s="73">
        <v>471.084</v>
      </c>
      <c r="M64" s="73">
        <v>1</v>
      </c>
      <c r="N64" s="73">
        <v>21885.127</v>
      </c>
      <c r="O64" s="73">
        <v>2.1525303499999999E-2</v>
      </c>
      <c r="P64" s="73">
        <v>1.1200000000000001</v>
      </c>
    </row>
    <row r="65" spans="1:16" x14ac:dyDescent="0.2">
      <c r="A65" s="73" t="s">
        <v>97</v>
      </c>
      <c r="F65" s="74">
        <v>0.70789351851851856</v>
      </c>
      <c r="G65" s="73" t="s">
        <v>41</v>
      </c>
      <c r="H65" s="73">
        <v>1</v>
      </c>
      <c r="I65" s="73">
        <v>0.65</v>
      </c>
      <c r="J65" s="73" t="s">
        <v>92</v>
      </c>
      <c r="K65" s="73" t="s">
        <v>65</v>
      </c>
      <c r="L65" s="73">
        <v>327.37099999999998</v>
      </c>
      <c r="M65" s="73">
        <v>1</v>
      </c>
      <c r="N65" s="73">
        <v>30973.537</v>
      </c>
      <c r="O65" s="73">
        <v>1.05693773E-2</v>
      </c>
      <c r="P65" s="73">
        <v>1.1100000000000001</v>
      </c>
    </row>
    <row r="66" spans="1:16" x14ac:dyDescent="0.2">
      <c r="A66" s="73" t="s">
        <v>98</v>
      </c>
      <c r="F66" s="74">
        <v>0.70984953703703713</v>
      </c>
      <c r="G66" s="73" t="s">
        <v>41</v>
      </c>
      <c r="H66" s="73">
        <v>1</v>
      </c>
      <c r="I66" s="73">
        <v>0.65</v>
      </c>
      <c r="J66" s="73" t="s">
        <v>92</v>
      </c>
      <c r="K66" s="73" t="s">
        <v>65</v>
      </c>
      <c r="L66" s="73">
        <v>359.714</v>
      </c>
      <c r="M66" s="73">
        <v>1</v>
      </c>
      <c r="N66" s="73">
        <v>22011.184000000001</v>
      </c>
      <c r="O66" s="73">
        <v>1.6342328499999999E-2</v>
      </c>
      <c r="P66" s="73">
        <v>1.1100000000000001</v>
      </c>
    </row>
    <row r="67" spans="1:16" x14ac:dyDescent="0.2">
      <c r="A67" s="73" t="s">
        <v>99</v>
      </c>
      <c r="F67" s="74">
        <v>0.71181712962962962</v>
      </c>
      <c r="G67" s="73" t="s">
        <v>41</v>
      </c>
      <c r="H67" s="73">
        <v>1</v>
      </c>
      <c r="I67" s="73">
        <v>0.65</v>
      </c>
      <c r="J67" s="73" t="s">
        <v>92</v>
      </c>
      <c r="K67" s="73" t="s">
        <v>65</v>
      </c>
      <c r="L67" s="73">
        <v>453.23099999999999</v>
      </c>
      <c r="M67" s="73">
        <v>1</v>
      </c>
      <c r="N67" s="73">
        <v>31490.324000000001</v>
      </c>
      <c r="O67" s="73">
        <v>1.43927068E-2</v>
      </c>
      <c r="P67" s="73">
        <v>1.1100000000000001</v>
      </c>
    </row>
    <row r="68" spans="1:16" x14ac:dyDescent="0.2">
      <c r="A68" s="73" t="s">
        <v>73</v>
      </c>
      <c r="F68" s="74">
        <v>0.63923611111111112</v>
      </c>
      <c r="G68" s="73" t="s">
        <v>41</v>
      </c>
      <c r="H68" s="73">
        <v>1</v>
      </c>
      <c r="I68" s="73">
        <v>0.65</v>
      </c>
      <c r="J68" s="73" t="s">
        <v>92</v>
      </c>
      <c r="K68" s="73" t="s">
        <v>65</v>
      </c>
      <c r="L68" s="73">
        <v>2.9000000000000001E-2</v>
      </c>
      <c r="M68" s="73">
        <v>1</v>
      </c>
      <c r="N68" s="73">
        <v>26304.460999999999</v>
      </c>
      <c r="O68" s="73">
        <v>1.1025E-6</v>
      </c>
      <c r="P68" s="73">
        <v>1.1499999999999999</v>
      </c>
    </row>
    <row r="69" spans="1:16" x14ac:dyDescent="0.2">
      <c r="A69" s="73" t="s">
        <v>75</v>
      </c>
      <c r="F69" s="74">
        <v>0.64120370370370372</v>
      </c>
      <c r="G69" s="73" t="s">
        <v>41</v>
      </c>
      <c r="H69" s="73">
        <v>1</v>
      </c>
      <c r="I69" s="73">
        <v>0.65</v>
      </c>
      <c r="J69" s="73" t="s">
        <v>92</v>
      </c>
      <c r="K69" s="73" t="s">
        <v>65</v>
      </c>
      <c r="L69" s="73">
        <v>1.2569999999999999</v>
      </c>
      <c r="M69" s="73">
        <v>1</v>
      </c>
      <c r="N69" s="73">
        <v>33185.035000000003</v>
      </c>
      <c r="O69" s="73">
        <v>3.78785E-5</v>
      </c>
      <c r="P69" s="73">
        <v>1.1200000000000001</v>
      </c>
    </row>
    <row r="70" spans="1:16" x14ac:dyDescent="0.2">
      <c r="B70" s="76"/>
      <c r="C70" s="76"/>
      <c r="D70" s="77"/>
      <c r="L70" s="76"/>
      <c r="N70" s="76"/>
      <c r="O70" s="78"/>
    </row>
    <row r="71" spans="1:16" ht="13.5" thickBot="1" x14ac:dyDescent="0.25">
      <c r="B71" s="76"/>
      <c r="C71" s="76"/>
      <c r="D71" s="77"/>
      <c r="L71" s="76"/>
      <c r="N71" s="76"/>
      <c r="O71" s="78"/>
    </row>
    <row r="72" spans="1:16" ht="13.5" thickBot="1" x14ac:dyDescent="0.25">
      <c r="A72" s="79" t="str">
        <f t="shared" ref="A72:A82" si="12">A59</f>
        <v>SampleName</v>
      </c>
      <c r="B72" s="80" t="str">
        <f t="shared" ref="B72:B82" si="13">L59</f>
        <v>Area</v>
      </c>
      <c r="C72" s="80" t="str">
        <f t="shared" ref="C72:D82" si="14">N59</f>
        <v>ISTD Area</v>
      </c>
      <c r="D72" s="81" t="str">
        <f t="shared" si="14"/>
        <v>ISTDResponseRatio</v>
      </c>
      <c r="E72" s="82" t="s">
        <v>76</v>
      </c>
      <c r="F72" s="82" t="s">
        <v>77</v>
      </c>
      <c r="G72" s="83" t="s">
        <v>78</v>
      </c>
      <c r="L72" s="76"/>
      <c r="N72" s="76"/>
      <c r="O72" s="78"/>
    </row>
    <row r="73" spans="1:16" ht="13.5" thickBot="1" x14ac:dyDescent="0.25">
      <c r="A73" s="84" t="str">
        <f t="shared" si="12"/>
        <v xml:space="preserve">DTXSID8034324_Human_Ref Plasma__1_____XP1-A10_Inj EPA_062520_5uM_41  </v>
      </c>
      <c r="B73" s="85">
        <f t="shared" si="13"/>
        <v>399.42899999999997</v>
      </c>
      <c r="C73" s="85">
        <f t="shared" si="14"/>
        <v>22906.484</v>
      </c>
      <c r="D73" s="86">
        <f t="shared" si="14"/>
        <v>1.7437377099999998E-2</v>
      </c>
      <c r="E73" s="87">
        <f>D73-$E$26</f>
        <v>1.72127064E-2</v>
      </c>
      <c r="F73" s="88">
        <f>AVERAGE($E$17:$E$20)/E77</f>
        <v>418.7441358373635</v>
      </c>
      <c r="G73" s="89">
        <f>(F73-1+$G$24)/$G$24</f>
        <v>1045.3603395934085</v>
      </c>
      <c r="L73" s="76"/>
      <c r="N73" s="76"/>
      <c r="O73" s="78"/>
    </row>
    <row r="74" spans="1:16" ht="13.5" thickBot="1" x14ac:dyDescent="0.25">
      <c r="A74" s="90" t="str">
        <f t="shared" si="12"/>
        <v xml:space="preserve">DTXSID8034324_Human_Ref Plasma__2_____XP1-B10_Inj EPA_062520_5uM_42  </v>
      </c>
      <c r="B74" s="91">
        <f t="shared" si="13"/>
        <v>383.12900000000002</v>
      </c>
      <c r="C74" s="91">
        <f t="shared" si="14"/>
        <v>18432.217000000001</v>
      </c>
      <c r="D74" s="92">
        <f t="shared" si="14"/>
        <v>2.07858338E-2</v>
      </c>
      <c r="E74" s="93">
        <f t="shared" ref="E74:E80" si="15">D74-$E$26</f>
        <v>2.0561163100000002E-2</v>
      </c>
      <c r="F74" s="94">
        <f t="shared" ref="F74:F76" si="16">AVERAGE($E$17:$E$20)/E78</f>
        <v>862.22987461287687</v>
      </c>
      <c r="G74" s="89">
        <f t="shared" ref="G74:G76" si="17">(F74-1+$G$24)/$G$24</f>
        <v>2154.0746865321921</v>
      </c>
      <c r="L74" s="76"/>
      <c r="N74" s="76"/>
      <c r="O74" s="78"/>
    </row>
    <row r="75" spans="1:16" ht="13.5" thickBot="1" x14ac:dyDescent="0.25">
      <c r="A75" s="90" t="str">
        <f t="shared" si="12"/>
        <v xml:space="preserve">DTXSID8034324_Human_Ref Plasma__3_____XP1-A6_Inj EPA_062520_5uM_43  </v>
      </c>
      <c r="B75" s="91">
        <f t="shared" si="13"/>
        <v>358.28500000000003</v>
      </c>
      <c r="C75" s="91">
        <f t="shared" si="14"/>
        <v>21998.690999999999</v>
      </c>
      <c r="D75" s="92">
        <f t="shared" si="14"/>
        <v>1.6286650900000001E-2</v>
      </c>
      <c r="E75" s="93">
        <f t="shared" si="15"/>
        <v>1.6061980200000003E-2</v>
      </c>
      <c r="F75" s="94">
        <f t="shared" si="16"/>
        <v>553.40020152462841</v>
      </c>
      <c r="G75" s="89">
        <f t="shared" si="17"/>
        <v>1382.000503811571</v>
      </c>
      <c r="L75" s="76"/>
      <c r="N75" s="76"/>
      <c r="O75" s="78"/>
    </row>
    <row r="76" spans="1:16" ht="13.5" thickBot="1" x14ac:dyDescent="0.25">
      <c r="A76" s="90" t="str">
        <f t="shared" si="12"/>
        <v xml:space="preserve">DTXSID8034324_Human_Ref Plasma__4_____XP1F15_Inj EPA_062520_5uM_44  </v>
      </c>
      <c r="B76" s="91">
        <f t="shared" si="13"/>
        <v>441.44799999999998</v>
      </c>
      <c r="C76" s="91">
        <f t="shared" si="14"/>
        <v>22476.155999999999</v>
      </c>
      <c r="D76" s="92">
        <f t="shared" si="14"/>
        <v>1.9640725000000001E-2</v>
      </c>
      <c r="E76" s="93">
        <f t="shared" si="15"/>
        <v>1.9416054300000003E-2</v>
      </c>
      <c r="F76" s="95">
        <f t="shared" si="16"/>
        <v>629.5519726001404</v>
      </c>
      <c r="G76" s="89">
        <f t="shared" si="17"/>
        <v>1572.3799315003509</v>
      </c>
      <c r="L76" s="76"/>
      <c r="N76" s="76"/>
      <c r="O76" s="78"/>
    </row>
    <row r="77" spans="1:16" ht="13.5" thickBot="1" x14ac:dyDescent="0.25">
      <c r="A77" s="90" t="str">
        <f t="shared" si="12"/>
        <v xml:space="preserve">DTXSID8034324_Human_Plasma__1_____XP1-A10_Inj EPA_062520_5uM_36  </v>
      </c>
      <c r="B77" s="91">
        <f t="shared" si="13"/>
        <v>471.084</v>
      </c>
      <c r="C77" s="91">
        <f t="shared" si="14"/>
        <v>21885.127</v>
      </c>
      <c r="D77" s="92">
        <f t="shared" si="14"/>
        <v>2.1525303499999999E-2</v>
      </c>
      <c r="E77" s="93">
        <f t="shared" si="15"/>
        <v>2.13006328E-2</v>
      </c>
      <c r="F77" s="96" t="s">
        <v>79</v>
      </c>
      <c r="G77" s="97" t="s">
        <v>79</v>
      </c>
      <c r="L77" s="76"/>
      <c r="N77" s="76"/>
      <c r="O77" s="78"/>
    </row>
    <row r="78" spans="1:16" ht="13.5" thickBot="1" x14ac:dyDescent="0.25">
      <c r="A78" s="90" t="str">
        <f t="shared" si="12"/>
        <v xml:space="preserve">DTXSID8034324_Human_Plasma__2_____XP1-B10_Inj EPA_062520_5uM_37  </v>
      </c>
      <c r="B78" s="91">
        <f t="shared" si="13"/>
        <v>327.37099999999998</v>
      </c>
      <c r="C78" s="91">
        <f t="shared" si="14"/>
        <v>30973.537</v>
      </c>
      <c r="D78" s="92">
        <f t="shared" si="14"/>
        <v>1.05693773E-2</v>
      </c>
      <c r="E78" s="93">
        <f t="shared" si="15"/>
        <v>1.03447066E-2</v>
      </c>
      <c r="F78" s="98">
        <f>AVERAGE(F73:F76)</f>
        <v>615.98154614375221</v>
      </c>
      <c r="G78" s="99">
        <f>AVERAGE(G73:G76)</f>
        <v>1538.4538653593804</v>
      </c>
      <c r="L78" s="76"/>
      <c r="N78" s="76"/>
      <c r="O78" s="78"/>
    </row>
    <row r="79" spans="1:16" ht="13.5" thickBot="1" x14ac:dyDescent="0.25">
      <c r="A79" s="90" t="str">
        <f t="shared" si="12"/>
        <v xml:space="preserve">DTXSID8034324_Human_Plasma__3_____XP1-A6_Inj EPA_062520_5uM_38  </v>
      </c>
      <c r="B79" s="91">
        <f t="shared" si="13"/>
        <v>359.714</v>
      </c>
      <c r="C79" s="91">
        <f t="shared" si="14"/>
        <v>22011.184000000001</v>
      </c>
      <c r="D79" s="92">
        <f t="shared" si="14"/>
        <v>1.6342328499999999E-2</v>
      </c>
      <c r="E79" s="93">
        <f t="shared" si="15"/>
        <v>1.6117657800000001E-2</v>
      </c>
      <c r="L79" s="76"/>
      <c r="N79" s="76"/>
      <c r="O79" s="78"/>
    </row>
    <row r="80" spans="1:16" ht="13.5" thickBot="1" x14ac:dyDescent="0.25">
      <c r="A80" s="90" t="str">
        <f t="shared" si="12"/>
        <v xml:space="preserve">DTXSID8034324_Human_Plasma__4_____XP1F15_Inj EPA_062520_5uM_39  </v>
      </c>
      <c r="B80" s="91">
        <f t="shared" si="13"/>
        <v>453.23099999999999</v>
      </c>
      <c r="C80" s="91">
        <f t="shared" si="14"/>
        <v>31490.324000000001</v>
      </c>
      <c r="D80" s="92">
        <f t="shared" si="14"/>
        <v>1.43927068E-2</v>
      </c>
      <c r="E80" s="93">
        <f t="shared" si="15"/>
        <v>1.41680361E-2</v>
      </c>
      <c r="F80" s="96" t="s">
        <v>80</v>
      </c>
      <c r="G80" s="83">
        <v>0.4</v>
      </c>
      <c r="L80" s="76"/>
      <c r="N80" s="76"/>
      <c r="O80" s="78"/>
    </row>
    <row r="81" spans="1:19" x14ac:dyDescent="0.2">
      <c r="A81" s="90" t="str">
        <f t="shared" si="12"/>
        <v xml:space="preserve">BLANK_Human___1_____X_Inj EPA_062520_5uM_2  </v>
      </c>
      <c r="B81" s="91">
        <f t="shared" si="13"/>
        <v>2.9000000000000001E-2</v>
      </c>
      <c r="C81" s="91">
        <f t="shared" si="14"/>
        <v>26304.460999999999</v>
      </c>
      <c r="D81" s="92">
        <f t="shared" si="14"/>
        <v>1.1025E-6</v>
      </c>
      <c r="E81" s="93"/>
      <c r="K81" s="104"/>
      <c r="L81" s="76"/>
      <c r="N81" s="76"/>
      <c r="O81" s="78"/>
    </row>
    <row r="82" spans="1:19" ht="13.5" thickBot="1" x14ac:dyDescent="0.25">
      <c r="A82" s="100" t="str">
        <f t="shared" si="12"/>
        <v xml:space="preserve">BLANK_Human___2_____X_Inj EPA_062520_5uM_3  </v>
      </c>
      <c r="B82" s="102">
        <f t="shared" si="13"/>
        <v>1.2569999999999999</v>
      </c>
      <c r="C82" s="102">
        <f t="shared" si="14"/>
        <v>33185.035000000003</v>
      </c>
      <c r="D82" s="101">
        <f t="shared" si="14"/>
        <v>3.78785E-5</v>
      </c>
      <c r="E82" s="103">
        <f>AVERAGE(D81:D82)</f>
        <v>1.9490499999999999E-5</v>
      </c>
      <c r="L82" s="76"/>
      <c r="N82" s="76"/>
      <c r="O82" s="78"/>
    </row>
    <row r="87" spans="1:19" ht="13.5" thickBot="1" x14ac:dyDescent="0.25">
      <c r="A87" s="68" t="s">
        <v>44</v>
      </c>
      <c r="B87" s="69" t="s">
        <v>45</v>
      </c>
      <c r="C87" s="69" t="s">
        <v>46</v>
      </c>
      <c r="D87" s="70" t="s">
        <v>47</v>
      </c>
      <c r="E87" s="68" t="s">
        <v>48</v>
      </c>
      <c r="F87" s="68" t="s">
        <v>49</v>
      </c>
      <c r="G87" s="68" t="s">
        <v>50</v>
      </c>
      <c r="H87" s="68" t="s">
        <v>51</v>
      </c>
      <c r="I87" s="68" t="s">
        <v>52</v>
      </c>
      <c r="J87" s="68" t="s">
        <v>53</v>
      </c>
      <c r="K87" s="68" t="s">
        <v>54</v>
      </c>
      <c r="L87" s="69" t="s">
        <v>55</v>
      </c>
      <c r="M87" s="71" t="s">
        <v>56</v>
      </c>
      <c r="N87" s="69" t="s">
        <v>57</v>
      </c>
      <c r="O87" s="72" t="s">
        <v>58</v>
      </c>
      <c r="P87" s="68" t="s">
        <v>59</v>
      </c>
      <c r="Q87" s="68" t="s">
        <v>60</v>
      </c>
      <c r="R87" s="68" t="s">
        <v>61</v>
      </c>
      <c r="S87" s="68" t="s">
        <v>62</v>
      </c>
    </row>
    <row r="88" spans="1:19" x14ac:dyDescent="0.2">
      <c r="A88" s="73" t="s">
        <v>100</v>
      </c>
      <c r="F88" s="74">
        <v>0.75885416666666661</v>
      </c>
      <c r="G88" s="73" t="s">
        <v>32</v>
      </c>
      <c r="H88" s="73">
        <v>1</v>
      </c>
      <c r="I88" s="73">
        <v>0.65</v>
      </c>
      <c r="J88" s="73" t="s">
        <v>101</v>
      </c>
      <c r="K88" s="73" t="s">
        <v>65</v>
      </c>
      <c r="L88" s="73">
        <v>5861.9960000000001</v>
      </c>
      <c r="M88" s="73">
        <v>1</v>
      </c>
      <c r="N88" s="73">
        <v>23030.184000000001</v>
      </c>
      <c r="O88" s="73">
        <v>0.25453535240000003</v>
      </c>
      <c r="P88" s="73">
        <v>1.17</v>
      </c>
    </row>
    <row r="89" spans="1:19" x14ac:dyDescent="0.2">
      <c r="A89" s="73" t="s">
        <v>102</v>
      </c>
      <c r="F89" s="74">
        <v>0.76082175925925932</v>
      </c>
      <c r="G89" s="73" t="s">
        <v>32</v>
      </c>
      <c r="H89" s="73">
        <v>1</v>
      </c>
      <c r="I89" s="73">
        <v>0.65</v>
      </c>
      <c r="J89" s="73" t="s">
        <v>101</v>
      </c>
      <c r="K89" s="73" t="s">
        <v>65</v>
      </c>
      <c r="L89" s="73">
        <v>5769.259</v>
      </c>
      <c r="M89" s="73">
        <v>1</v>
      </c>
      <c r="N89" s="73">
        <v>20765.43</v>
      </c>
      <c r="O89" s="73">
        <v>0.27782997990000002</v>
      </c>
      <c r="P89" s="73">
        <v>1.1599999999999999</v>
      </c>
    </row>
    <row r="90" spans="1:19" x14ac:dyDescent="0.2">
      <c r="A90" s="73" t="s">
        <v>103</v>
      </c>
      <c r="F90" s="74">
        <v>0.76278935185185182</v>
      </c>
      <c r="G90" s="73" t="s">
        <v>32</v>
      </c>
      <c r="H90" s="73">
        <v>1</v>
      </c>
      <c r="I90" s="73">
        <v>0.65</v>
      </c>
      <c r="J90" s="73" t="s">
        <v>101</v>
      </c>
      <c r="K90" s="73" t="s">
        <v>65</v>
      </c>
      <c r="L90" s="73">
        <v>4679.201</v>
      </c>
      <c r="M90" s="73">
        <v>1</v>
      </c>
      <c r="N90" s="73">
        <v>24820.440999999999</v>
      </c>
      <c r="O90" s="73">
        <v>0.18852207339999999</v>
      </c>
      <c r="P90" s="73">
        <v>1.1599999999999999</v>
      </c>
    </row>
    <row r="91" spans="1:19" x14ac:dyDescent="0.2">
      <c r="A91" s="73" t="s">
        <v>104</v>
      </c>
      <c r="F91" s="74">
        <v>0.76475694444444453</v>
      </c>
      <c r="G91" s="73" t="s">
        <v>32</v>
      </c>
      <c r="H91" s="73">
        <v>1</v>
      </c>
      <c r="I91" s="73">
        <v>0.65</v>
      </c>
      <c r="J91" s="73" t="s">
        <v>101</v>
      </c>
      <c r="K91" s="73" t="s">
        <v>65</v>
      </c>
      <c r="L91" s="73">
        <v>1431.93</v>
      </c>
      <c r="M91" s="73">
        <v>1</v>
      </c>
      <c r="N91" s="73">
        <v>20823.469000000001</v>
      </c>
      <c r="O91" s="73">
        <v>6.8765199499999999E-2</v>
      </c>
      <c r="P91" s="73">
        <v>1.1599999999999999</v>
      </c>
    </row>
    <row r="92" spans="1:19" x14ac:dyDescent="0.2">
      <c r="A92" s="73" t="s">
        <v>105</v>
      </c>
      <c r="F92" s="74">
        <v>0.74913194444444453</v>
      </c>
      <c r="G92" s="73" t="s">
        <v>32</v>
      </c>
      <c r="H92" s="73">
        <v>1</v>
      </c>
      <c r="I92" s="73">
        <v>0.65</v>
      </c>
      <c r="J92" s="73" t="s">
        <v>101</v>
      </c>
      <c r="K92" s="73" t="s">
        <v>65</v>
      </c>
      <c r="L92" s="73">
        <v>5.8079999999999998</v>
      </c>
      <c r="M92" s="73">
        <v>1</v>
      </c>
      <c r="N92" s="73">
        <v>22163.471000000001</v>
      </c>
      <c r="O92" s="73">
        <v>2.6205279999999998E-4</v>
      </c>
      <c r="P92" s="73">
        <v>1.1599999999999999</v>
      </c>
    </row>
    <row r="93" spans="1:19" x14ac:dyDescent="0.2">
      <c r="A93" s="73" t="s">
        <v>106</v>
      </c>
      <c r="F93" s="74">
        <v>0.75109953703703702</v>
      </c>
      <c r="G93" s="73" t="s">
        <v>32</v>
      </c>
      <c r="H93" s="73">
        <v>1</v>
      </c>
      <c r="I93" s="73">
        <v>0.65</v>
      </c>
      <c r="J93" s="73" t="s">
        <v>101</v>
      </c>
      <c r="K93" s="73" t="s">
        <v>74</v>
      </c>
      <c r="L93" s="73">
        <v>0.54300000000000004</v>
      </c>
      <c r="M93" s="73">
        <v>1</v>
      </c>
      <c r="N93" s="73">
        <v>23366.226999999999</v>
      </c>
      <c r="O93" s="73">
        <v>2.3238700000000002E-5</v>
      </c>
      <c r="P93" s="73">
        <v>1.1299999999999999</v>
      </c>
    </row>
    <row r="94" spans="1:19" x14ac:dyDescent="0.2">
      <c r="A94" s="73" t="s">
        <v>107</v>
      </c>
      <c r="F94" s="74">
        <v>0.75306712962962974</v>
      </c>
      <c r="G94" s="73" t="s">
        <v>32</v>
      </c>
      <c r="H94" s="73">
        <v>1</v>
      </c>
      <c r="I94" s="73">
        <v>0.65</v>
      </c>
      <c r="J94" s="73" t="s">
        <v>101</v>
      </c>
      <c r="K94" s="73" t="s">
        <v>74</v>
      </c>
      <c r="L94" s="73">
        <v>0.13200000000000001</v>
      </c>
      <c r="M94" s="73">
        <v>1</v>
      </c>
      <c r="N94" s="73">
        <v>28486.307000000001</v>
      </c>
      <c r="O94" s="73">
        <v>4.6337999999999996E-6</v>
      </c>
      <c r="P94" s="73">
        <v>1.1000000000000001</v>
      </c>
    </row>
    <row r="95" spans="1:19" x14ac:dyDescent="0.2">
      <c r="A95" s="73" t="s">
        <v>108</v>
      </c>
      <c r="F95" s="74">
        <v>0.75503472222222223</v>
      </c>
      <c r="G95" s="73" t="s">
        <v>32</v>
      </c>
      <c r="H95" s="73">
        <v>1</v>
      </c>
      <c r="I95" s="73">
        <v>0.65</v>
      </c>
      <c r="J95" s="73" t="s">
        <v>101</v>
      </c>
      <c r="K95" s="73" t="s">
        <v>65</v>
      </c>
      <c r="L95" s="73">
        <v>8.7789999999999999</v>
      </c>
      <c r="M95" s="73">
        <v>1</v>
      </c>
      <c r="N95" s="73">
        <v>22515.317999999999</v>
      </c>
      <c r="O95" s="73">
        <v>3.8991230000000001E-4</v>
      </c>
      <c r="P95" s="73">
        <v>1.18</v>
      </c>
    </row>
    <row r="96" spans="1:19" x14ac:dyDescent="0.2">
      <c r="A96" s="73" t="s">
        <v>73</v>
      </c>
      <c r="F96" s="74">
        <v>0.63923611111111112</v>
      </c>
      <c r="G96" s="73" t="s">
        <v>32</v>
      </c>
      <c r="H96" s="73">
        <v>1</v>
      </c>
      <c r="I96" s="73">
        <v>0.65</v>
      </c>
      <c r="J96" s="73" t="s">
        <v>101</v>
      </c>
      <c r="K96" s="73" t="s">
        <v>65</v>
      </c>
      <c r="L96" s="73">
        <v>2.0579999999999998</v>
      </c>
      <c r="M96" s="73">
        <v>1</v>
      </c>
      <c r="N96" s="73">
        <v>26304.460999999999</v>
      </c>
      <c r="O96" s="73">
        <v>7.8237699999999998E-5</v>
      </c>
      <c r="P96" s="73">
        <v>1.19</v>
      </c>
    </row>
    <row r="97" spans="1:16" x14ac:dyDescent="0.2">
      <c r="A97" s="73" t="s">
        <v>75</v>
      </c>
      <c r="F97" s="74">
        <v>0.64120370370370372</v>
      </c>
      <c r="G97" s="73" t="s">
        <v>32</v>
      </c>
      <c r="H97" s="73">
        <v>1</v>
      </c>
      <c r="I97" s="73">
        <v>0.65</v>
      </c>
      <c r="J97" s="73" t="s">
        <v>101</v>
      </c>
      <c r="K97" s="73" t="s">
        <v>65</v>
      </c>
      <c r="L97" s="73">
        <v>4.3550000000000004</v>
      </c>
      <c r="M97" s="73">
        <v>1</v>
      </c>
      <c r="N97" s="73">
        <v>33185.035000000003</v>
      </c>
      <c r="O97" s="73">
        <v>1.312339E-4</v>
      </c>
      <c r="P97" s="73">
        <v>1.19</v>
      </c>
    </row>
    <row r="98" spans="1:16" x14ac:dyDescent="0.2">
      <c r="B98" s="76"/>
      <c r="C98" s="76"/>
      <c r="D98" s="77"/>
      <c r="L98" s="76"/>
      <c r="N98" s="76"/>
      <c r="O98" s="78"/>
    </row>
    <row r="99" spans="1:16" ht="13.5" thickBot="1" x14ac:dyDescent="0.25">
      <c r="B99" s="76"/>
      <c r="C99" s="76"/>
      <c r="D99" s="77"/>
      <c r="L99" s="76"/>
      <c r="N99" s="76"/>
      <c r="O99" s="78"/>
    </row>
    <row r="100" spans="1:16" ht="13.5" thickBot="1" x14ac:dyDescent="0.25">
      <c r="A100" s="79" t="str">
        <f>A87</f>
        <v>SampleName</v>
      </c>
      <c r="B100" s="80" t="str">
        <f>L87</f>
        <v>Area</v>
      </c>
      <c r="C100" s="80" t="str">
        <f>N87</f>
        <v>ISTD Area</v>
      </c>
      <c r="D100" s="81" t="str">
        <f>O87</f>
        <v>ISTDResponseRatio</v>
      </c>
      <c r="E100" s="82" t="s">
        <v>76</v>
      </c>
      <c r="F100" s="82" t="s">
        <v>77</v>
      </c>
      <c r="G100" s="83" t="s">
        <v>78</v>
      </c>
      <c r="L100" s="76"/>
      <c r="N100" s="76"/>
      <c r="O100" s="78"/>
    </row>
    <row r="101" spans="1:16" ht="13.5" thickBot="1" x14ac:dyDescent="0.25">
      <c r="A101" s="84" t="str">
        <f t="shared" ref="A101:A110" si="18">A88</f>
        <v xml:space="preserve">DTXSID9023889_Human_Ref Plasma__1_____XP1-A10_Inj EPA_062520_5uM_63  </v>
      </c>
      <c r="B101" s="85">
        <f t="shared" ref="B101:B110" si="19">L88</f>
        <v>5861.9960000000001</v>
      </c>
      <c r="C101" s="85">
        <f t="shared" ref="C101:D110" si="20">N88</f>
        <v>23030.184000000001</v>
      </c>
      <c r="D101" s="86">
        <f t="shared" si="20"/>
        <v>0.25453535240000003</v>
      </c>
      <c r="E101" s="87">
        <f>D101-$E$26</f>
        <v>0.25431068170000004</v>
      </c>
      <c r="F101" s="88">
        <f>AVERAGE($E$17:$E$20)/E105</f>
        <v>238603.90600380942</v>
      </c>
      <c r="G101" s="89">
        <f>(F101-1+$G$24)/$G$24</f>
        <v>596508.26500952349</v>
      </c>
      <c r="L101" s="76"/>
      <c r="N101" s="76"/>
      <c r="O101" s="78"/>
    </row>
    <row r="102" spans="1:16" ht="13.5" thickBot="1" x14ac:dyDescent="0.25">
      <c r="A102" s="90" t="str">
        <f t="shared" si="18"/>
        <v xml:space="preserve">DTXSID9023889_Human_Ref Plasma__2_____XP1-B10_Inj EPA_062520_5uM_64  </v>
      </c>
      <c r="B102" s="91">
        <f t="shared" si="19"/>
        <v>5769.259</v>
      </c>
      <c r="C102" s="91">
        <f t="shared" si="20"/>
        <v>20765.43</v>
      </c>
      <c r="D102" s="92">
        <f t="shared" si="20"/>
        <v>0.27782997990000002</v>
      </c>
      <c r="E102" s="93">
        <f t="shared" ref="E102:E108" si="21">D102-$E$26</f>
        <v>0.27760530920000004</v>
      </c>
      <c r="F102" s="94">
        <f t="shared" ref="F102:F104" si="22">AVERAGE($E$17:$E$20)/E106</f>
        <v>-44280.526801228203</v>
      </c>
      <c r="G102" s="89">
        <f t="shared" ref="G102:G104" si="23">(F102-1+$G$24)/$G$24</f>
        <v>-110702.81700307049</v>
      </c>
      <c r="L102" s="76"/>
      <c r="N102" s="76"/>
      <c r="O102" s="78"/>
    </row>
    <row r="103" spans="1:16" ht="13.5" thickBot="1" x14ac:dyDescent="0.25">
      <c r="A103" s="90" t="str">
        <f t="shared" si="18"/>
        <v xml:space="preserve">DTXSID9023889_Human_Ref Plasma__3_____XP1-A6_Inj EPA_062520_5uM_65  </v>
      </c>
      <c r="B103" s="91">
        <f t="shared" si="19"/>
        <v>4679.201</v>
      </c>
      <c r="C103" s="91">
        <f t="shared" si="20"/>
        <v>24820.440999999999</v>
      </c>
      <c r="D103" s="92">
        <f t="shared" si="20"/>
        <v>0.18852207339999999</v>
      </c>
      <c r="E103" s="93">
        <f t="shared" si="21"/>
        <v>0.18829740269999998</v>
      </c>
      <c r="F103" s="94">
        <f t="shared" si="22"/>
        <v>-40536.451270786856</v>
      </c>
      <c r="G103" s="89">
        <f t="shared" si="23"/>
        <v>-101342.62817696713</v>
      </c>
      <c r="L103" s="76"/>
      <c r="N103" s="76"/>
      <c r="O103" s="78"/>
    </row>
    <row r="104" spans="1:16" ht="13.5" thickBot="1" x14ac:dyDescent="0.25">
      <c r="A104" s="90" t="str">
        <f t="shared" si="18"/>
        <v xml:space="preserve">DTXSID9023889_Human_Ref Plasma__4_____XP1F15_Inj EPA_062520_5uM_66  </v>
      </c>
      <c r="B104" s="91">
        <f t="shared" si="19"/>
        <v>1431.93</v>
      </c>
      <c r="C104" s="91">
        <f t="shared" si="20"/>
        <v>20823.469000000001</v>
      </c>
      <c r="D104" s="92">
        <f t="shared" si="20"/>
        <v>6.8765199499999999E-2</v>
      </c>
      <c r="E104" s="93">
        <f t="shared" si="21"/>
        <v>6.85405288E-2</v>
      </c>
      <c r="F104" s="95">
        <f t="shared" si="22"/>
        <v>53978.629319886757</v>
      </c>
      <c r="G104" s="89">
        <f t="shared" si="23"/>
        <v>134945.0732997169</v>
      </c>
      <c r="L104" s="76"/>
      <c r="N104" s="76"/>
      <c r="O104" s="78"/>
    </row>
    <row r="105" spans="1:16" ht="13.5" thickBot="1" x14ac:dyDescent="0.25">
      <c r="A105" s="90" t="str">
        <f t="shared" si="18"/>
        <v xml:space="preserve">DTXSID9023889_Human_Plasma__1_____XP1-A10_Inj EPA_062520_5uM_58  </v>
      </c>
      <c r="B105" s="91">
        <f t="shared" si="19"/>
        <v>5.8079999999999998</v>
      </c>
      <c r="C105" s="91">
        <f t="shared" si="20"/>
        <v>22163.471000000001</v>
      </c>
      <c r="D105" s="92">
        <f>O92</f>
        <v>2.6205279999999998E-4</v>
      </c>
      <c r="E105" s="93">
        <f t="shared" si="21"/>
        <v>3.7382099999999982E-5</v>
      </c>
      <c r="F105" s="96" t="s">
        <v>79</v>
      </c>
      <c r="G105" s="97" t="s">
        <v>79</v>
      </c>
      <c r="L105" s="76"/>
      <c r="N105" s="76"/>
      <c r="O105" s="78"/>
    </row>
    <row r="106" spans="1:16" ht="13.5" thickBot="1" x14ac:dyDescent="0.25">
      <c r="A106" s="90" t="str">
        <f t="shared" si="18"/>
        <v xml:space="preserve">DTXSID9023889_Human_Plasma__2_____XP1-B10_Inj EPA_062520_5uM_59  </v>
      </c>
      <c r="B106" s="91">
        <f t="shared" si="19"/>
        <v>0.54300000000000004</v>
      </c>
      <c r="C106" s="91">
        <f t="shared" si="20"/>
        <v>23366.226999999999</v>
      </c>
      <c r="D106" s="92">
        <f t="shared" si="20"/>
        <v>2.3238700000000002E-5</v>
      </c>
      <c r="E106" s="93">
        <f t="shared" si="21"/>
        <v>-2.0143200000000001E-4</v>
      </c>
      <c r="F106" s="98">
        <f>AVERAGE(F101:F104)</f>
        <v>51941.389312920284</v>
      </c>
      <c r="G106" s="99">
        <f>AVERAGE(G101, G103:G104)</f>
        <v>210036.90337742443</v>
      </c>
      <c r="L106" s="76"/>
      <c r="N106" s="76"/>
      <c r="O106" s="78"/>
    </row>
    <row r="107" spans="1:16" ht="13.5" thickBot="1" x14ac:dyDescent="0.25">
      <c r="A107" s="90" t="str">
        <f t="shared" si="18"/>
        <v xml:space="preserve">DTXSID9023889_Human_Plasma__3_____XP1-A6_Inj EPA_062520_5uM_60  </v>
      </c>
      <c r="B107" s="91">
        <f t="shared" si="19"/>
        <v>0.13200000000000001</v>
      </c>
      <c r="C107" s="91">
        <f t="shared" si="20"/>
        <v>28486.307000000001</v>
      </c>
      <c r="D107" s="92">
        <f t="shared" si="20"/>
        <v>4.6337999999999996E-6</v>
      </c>
      <c r="E107" s="93">
        <f t="shared" si="21"/>
        <v>-2.2003689999999999E-4</v>
      </c>
      <c r="L107" s="76"/>
      <c r="N107" s="76"/>
      <c r="O107" s="78"/>
    </row>
    <row r="108" spans="1:16" ht="13.5" thickBot="1" x14ac:dyDescent="0.25">
      <c r="A108" s="90" t="str">
        <f t="shared" si="18"/>
        <v xml:space="preserve">DTXSID9023889_Human_Plasma__4_____XP1F15_Inj EPA_062520_5uM_61  </v>
      </c>
      <c r="B108" s="91">
        <f t="shared" si="19"/>
        <v>8.7789999999999999</v>
      </c>
      <c r="C108" s="91">
        <f t="shared" si="20"/>
        <v>22515.317999999999</v>
      </c>
      <c r="D108" s="92">
        <f t="shared" si="20"/>
        <v>3.8991230000000001E-4</v>
      </c>
      <c r="E108" s="93">
        <f t="shared" si="21"/>
        <v>1.6524160000000001E-4</v>
      </c>
      <c r="F108" s="96" t="s">
        <v>80</v>
      </c>
      <c r="G108" s="83">
        <v>0.4</v>
      </c>
      <c r="L108" s="76"/>
      <c r="N108" s="76"/>
      <c r="O108" s="78"/>
    </row>
    <row r="109" spans="1:16" x14ac:dyDescent="0.2">
      <c r="A109" s="90" t="str">
        <f t="shared" si="18"/>
        <v xml:space="preserve">BLANK_Human___1_____X_Inj EPA_062520_5uM_2  </v>
      </c>
      <c r="B109" s="92">
        <f>L96</f>
        <v>2.0579999999999998</v>
      </c>
      <c r="C109" s="91">
        <f t="shared" si="20"/>
        <v>26304.460999999999</v>
      </c>
      <c r="D109" s="92">
        <f>O96</f>
        <v>7.8237699999999998E-5</v>
      </c>
      <c r="E109" s="93"/>
      <c r="L109" s="76"/>
      <c r="N109" s="76"/>
      <c r="O109" s="78"/>
    </row>
    <row r="110" spans="1:16" ht="13.5" thickBot="1" x14ac:dyDescent="0.25">
      <c r="A110" s="100" t="str">
        <f t="shared" si="18"/>
        <v xml:space="preserve">BLANK_Human___2_____X_Inj EPA_062520_5uM_3  </v>
      </c>
      <c r="B110" s="101">
        <f t="shared" si="19"/>
        <v>4.3550000000000004</v>
      </c>
      <c r="C110" s="102">
        <f t="shared" si="20"/>
        <v>33185.035000000003</v>
      </c>
      <c r="D110" s="101">
        <f t="shared" si="20"/>
        <v>1.312339E-4</v>
      </c>
      <c r="E110" s="103">
        <f>AVERAGE(D109:D110)</f>
        <v>1.0473580000000001E-4</v>
      </c>
      <c r="L110" s="76"/>
      <c r="N110" s="76"/>
      <c r="O110" s="78"/>
    </row>
    <row r="115" spans="1:19" ht="13.5" thickBot="1" x14ac:dyDescent="0.25">
      <c r="A115" s="68" t="s">
        <v>44</v>
      </c>
      <c r="B115" s="69" t="s">
        <v>45</v>
      </c>
      <c r="C115" s="69" t="s">
        <v>46</v>
      </c>
      <c r="D115" s="70" t="s">
        <v>47</v>
      </c>
      <c r="E115" s="68" t="s">
        <v>48</v>
      </c>
      <c r="F115" s="68" t="s">
        <v>49</v>
      </c>
      <c r="G115" s="68" t="s">
        <v>50</v>
      </c>
      <c r="H115" s="68" t="s">
        <v>51</v>
      </c>
      <c r="I115" s="68" t="s">
        <v>52</v>
      </c>
      <c r="J115" s="68" t="s">
        <v>53</v>
      </c>
      <c r="K115" s="68" t="s">
        <v>54</v>
      </c>
      <c r="L115" s="69" t="s">
        <v>55</v>
      </c>
      <c r="M115" s="71" t="s">
        <v>56</v>
      </c>
      <c r="N115" s="69" t="s">
        <v>57</v>
      </c>
      <c r="O115" s="72" t="s">
        <v>58</v>
      </c>
      <c r="P115" s="68" t="s">
        <v>59</v>
      </c>
      <c r="Q115" s="68" t="s">
        <v>60</v>
      </c>
      <c r="R115" s="68" t="s">
        <v>61</v>
      </c>
      <c r="S115" s="68" t="s">
        <v>62</v>
      </c>
    </row>
    <row r="116" spans="1:19" x14ac:dyDescent="0.2">
      <c r="A116" s="73" t="s">
        <v>109</v>
      </c>
      <c r="F116" s="74">
        <v>0.82311342592592596</v>
      </c>
      <c r="G116" s="73" t="s">
        <v>33</v>
      </c>
      <c r="H116" s="73">
        <v>1</v>
      </c>
      <c r="I116" s="73">
        <v>0.65</v>
      </c>
      <c r="J116" s="73" t="s">
        <v>110</v>
      </c>
      <c r="K116" s="73" t="s">
        <v>65</v>
      </c>
      <c r="L116" s="73">
        <v>17030.438999999998</v>
      </c>
      <c r="M116" s="73">
        <v>1</v>
      </c>
      <c r="N116" s="73">
        <v>18833.055</v>
      </c>
      <c r="O116" s="73">
        <v>0.90428446149999997</v>
      </c>
      <c r="P116" s="73">
        <v>1.05</v>
      </c>
    </row>
    <row r="117" spans="1:19" x14ac:dyDescent="0.2">
      <c r="A117" s="73" t="s">
        <v>111</v>
      </c>
      <c r="F117" s="74">
        <v>0.82498842592592592</v>
      </c>
      <c r="G117" s="73" t="s">
        <v>33</v>
      </c>
      <c r="H117" s="73">
        <v>1</v>
      </c>
      <c r="I117" s="73">
        <v>0.65</v>
      </c>
      <c r="J117" s="73" t="s">
        <v>110</v>
      </c>
      <c r="K117" s="73" t="s">
        <v>65</v>
      </c>
      <c r="L117" s="73">
        <v>23029.351999999999</v>
      </c>
      <c r="M117" s="73">
        <v>1</v>
      </c>
      <c r="N117" s="73">
        <v>23859.043000000001</v>
      </c>
      <c r="O117" s="73">
        <v>0.96522530259999995</v>
      </c>
      <c r="P117" s="73">
        <v>1.05</v>
      </c>
    </row>
    <row r="118" spans="1:19" x14ac:dyDescent="0.2">
      <c r="A118" s="73" t="s">
        <v>112</v>
      </c>
      <c r="F118" s="74">
        <v>0.82685185185185184</v>
      </c>
      <c r="G118" s="73" t="s">
        <v>33</v>
      </c>
      <c r="H118" s="73">
        <v>1</v>
      </c>
      <c r="I118" s="73">
        <v>0.65</v>
      </c>
      <c r="J118" s="73" t="s">
        <v>110</v>
      </c>
      <c r="K118" s="73" t="s">
        <v>65</v>
      </c>
      <c r="L118" s="73">
        <v>18160.798999999999</v>
      </c>
      <c r="M118" s="73">
        <v>1</v>
      </c>
      <c r="N118" s="73">
        <v>27022.199000000001</v>
      </c>
      <c r="O118" s="73">
        <v>0.67206961949999999</v>
      </c>
      <c r="P118" s="73">
        <v>1.05</v>
      </c>
    </row>
    <row r="119" spans="1:19" x14ac:dyDescent="0.2">
      <c r="A119" s="73" t="s">
        <v>113</v>
      </c>
      <c r="F119" s="74">
        <v>0.82881944444444444</v>
      </c>
      <c r="G119" s="73" t="s">
        <v>33</v>
      </c>
      <c r="H119" s="73">
        <v>1</v>
      </c>
      <c r="I119" s="73">
        <v>0.65</v>
      </c>
      <c r="J119" s="73" t="s">
        <v>110</v>
      </c>
      <c r="K119" s="73" t="s">
        <v>65</v>
      </c>
      <c r="L119" s="73">
        <v>13400.584999999999</v>
      </c>
      <c r="M119" s="73">
        <v>1</v>
      </c>
      <c r="N119" s="73">
        <v>24438.381000000001</v>
      </c>
      <c r="O119" s="73">
        <v>0.54834176619999997</v>
      </c>
      <c r="P119" s="73">
        <v>1.05</v>
      </c>
    </row>
    <row r="120" spans="1:19" x14ac:dyDescent="0.2">
      <c r="A120" s="73" t="s">
        <v>114</v>
      </c>
      <c r="F120" s="74">
        <v>0.81339120370370377</v>
      </c>
      <c r="G120" s="73" t="s">
        <v>33</v>
      </c>
      <c r="H120" s="73">
        <v>1</v>
      </c>
      <c r="I120" s="73">
        <v>0.65</v>
      </c>
      <c r="J120" s="73" t="s">
        <v>110</v>
      </c>
      <c r="K120" s="73" t="s">
        <v>65</v>
      </c>
      <c r="L120" s="73">
        <v>21150.793000000001</v>
      </c>
      <c r="M120" s="73">
        <v>1</v>
      </c>
      <c r="N120" s="73">
        <v>33654.980000000003</v>
      </c>
      <c r="O120" s="73">
        <v>0.62845953259999998</v>
      </c>
      <c r="P120" s="73">
        <v>1.05</v>
      </c>
    </row>
    <row r="121" spans="1:19" x14ac:dyDescent="0.2">
      <c r="A121" s="73" t="s">
        <v>115</v>
      </c>
      <c r="F121" s="74">
        <v>0.81535879629629626</v>
      </c>
      <c r="G121" s="73" t="s">
        <v>33</v>
      </c>
      <c r="H121" s="73">
        <v>1</v>
      </c>
      <c r="I121" s="73">
        <v>0.65</v>
      </c>
      <c r="J121" s="73" t="s">
        <v>110</v>
      </c>
      <c r="K121" s="73" t="s">
        <v>65</v>
      </c>
      <c r="L121" s="73">
        <v>20952.594000000001</v>
      </c>
      <c r="M121" s="73">
        <v>1</v>
      </c>
      <c r="N121" s="73">
        <v>30371.49</v>
      </c>
      <c r="O121" s="73">
        <v>0.68987705249999998</v>
      </c>
      <c r="P121" s="73">
        <v>1.05</v>
      </c>
    </row>
    <row r="122" spans="1:19" x14ac:dyDescent="0.2">
      <c r="A122" s="73" t="s">
        <v>116</v>
      </c>
      <c r="F122" s="74">
        <v>0.81731481481481483</v>
      </c>
      <c r="G122" s="73" t="s">
        <v>33</v>
      </c>
      <c r="H122" s="73">
        <v>1</v>
      </c>
      <c r="I122" s="73">
        <v>0.65</v>
      </c>
      <c r="J122" s="73" t="s">
        <v>110</v>
      </c>
      <c r="K122" s="73" t="s">
        <v>65</v>
      </c>
      <c r="L122" s="73">
        <v>19018.400000000001</v>
      </c>
      <c r="M122" s="73">
        <v>1</v>
      </c>
      <c r="N122" s="73">
        <v>23472.456999999999</v>
      </c>
      <c r="O122" s="73">
        <v>0.81024325659999996</v>
      </c>
      <c r="P122" s="73">
        <v>1.05</v>
      </c>
    </row>
    <row r="123" spans="1:19" x14ac:dyDescent="0.2">
      <c r="A123" s="73" t="s">
        <v>117</v>
      </c>
      <c r="F123" s="74">
        <v>0.81915509259259256</v>
      </c>
      <c r="G123" s="73" t="s">
        <v>33</v>
      </c>
      <c r="H123" s="73">
        <v>1</v>
      </c>
      <c r="I123" s="73">
        <v>0.65</v>
      </c>
      <c r="J123" s="73" t="s">
        <v>110</v>
      </c>
      <c r="K123" s="73" t="s">
        <v>65</v>
      </c>
      <c r="L123" s="73">
        <v>18654.68</v>
      </c>
      <c r="M123" s="73">
        <v>1</v>
      </c>
      <c r="N123" s="73">
        <v>26189.868999999999</v>
      </c>
      <c r="O123" s="73">
        <v>0.71228611340000003</v>
      </c>
      <c r="P123" s="73">
        <v>1.05</v>
      </c>
    </row>
    <row r="124" spans="1:19" x14ac:dyDescent="0.2">
      <c r="A124" s="73" t="s">
        <v>118</v>
      </c>
      <c r="F124" s="74">
        <v>0.64700231481481485</v>
      </c>
      <c r="G124" s="73" t="s">
        <v>33</v>
      </c>
      <c r="H124" s="73">
        <v>1</v>
      </c>
      <c r="I124" s="73">
        <v>0.65</v>
      </c>
      <c r="J124" s="73" t="s">
        <v>110</v>
      </c>
      <c r="K124" s="73" t="s">
        <v>65</v>
      </c>
      <c r="L124" s="73">
        <v>0.92100000000000004</v>
      </c>
      <c r="M124" s="73">
        <v>1</v>
      </c>
      <c r="N124" s="73">
        <v>27230.544999999998</v>
      </c>
      <c r="O124" s="73">
        <v>3.3822300000000003E-5</v>
      </c>
      <c r="P124" s="73">
        <v>1.06</v>
      </c>
      <c r="R124" s="75"/>
      <c r="S124" s="75"/>
    </row>
    <row r="125" spans="1:19" x14ac:dyDescent="0.2">
      <c r="A125" s="73" t="s">
        <v>119</v>
      </c>
      <c r="F125" s="74">
        <v>0.64896990740740745</v>
      </c>
      <c r="G125" s="73" t="s">
        <v>33</v>
      </c>
      <c r="H125" s="73">
        <v>1</v>
      </c>
      <c r="I125" s="73">
        <v>0.64</v>
      </c>
      <c r="J125" s="73" t="s">
        <v>110</v>
      </c>
      <c r="K125" s="73" t="s">
        <v>74</v>
      </c>
      <c r="L125" s="73">
        <v>0.35599999999999998</v>
      </c>
      <c r="M125" s="73">
        <v>1</v>
      </c>
      <c r="N125" s="73">
        <v>24029.857</v>
      </c>
      <c r="O125" s="73">
        <v>1.4814899999999999E-5</v>
      </c>
      <c r="P125" s="73">
        <v>1.1100000000000001</v>
      </c>
      <c r="R125" s="75"/>
      <c r="S125" s="75"/>
    </row>
    <row r="126" spans="1:19" x14ac:dyDescent="0.2">
      <c r="B126" s="76"/>
      <c r="C126" s="76"/>
      <c r="D126" s="77"/>
      <c r="L126" s="76"/>
      <c r="N126" s="76"/>
      <c r="O126" s="78"/>
    </row>
    <row r="127" spans="1:19" ht="13.5" thickBot="1" x14ac:dyDescent="0.25">
      <c r="B127" s="76"/>
      <c r="C127" s="76"/>
      <c r="D127" s="77"/>
      <c r="L127" s="76"/>
      <c r="N127" s="76"/>
      <c r="O127" s="78"/>
    </row>
    <row r="128" spans="1:19" ht="13.5" thickBot="1" x14ac:dyDescent="0.25">
      <c r="A128" s="79" t="str">
        <f t="shared" ref="A128:A138" si="24">A115</f>
        <v>SampleName</v>
      </c>
      <c r="B128" s="80" t="str">
        <f t="shared" ref="B128:B138" si="25">L115</f>
        <v>Area</v>
      </c>
      <c r="C128" s="80" t="str">
        <f t="shared" ref="C128:D138" si="26">N115</f>
        <v>ISTD Area</v>
      </c>
      <c r="D128" s="81" t="str">
        <f t="shared" si="26"/>
        <v>ISTDResponseRatio</v>
      </c>
      <c r="E128" s="82" t="s">
        <v>76</v>
      </c>
      <c r="F128" s="82" t="s">
        <v>77</v>
      </c>
      <c r="G128" s="83" t="s">
        <v>78</v>
      </c>
      <c r="L128" s="76"/>
      <c r="N128" s="76"/>
      <c r="O128" s="78"/>
    </row>
    <row r="129" spans="1:19" ht="13.5" thickBot="1" x14ac:dyDescent="0.25">
      <c r="A129" s="84" t="str">
        <f t="shared" si="24"/>
        <v xml:space="preserve">DTXSID9047542_Human_Ref Plasma__1_____XP1-A10_Inj EPA_062520_5uM_96  </v>
      </c>
      <c r="B129" s="85">
        <f t="shared" si="25"/>
        <v>17030.438999999998</v>
      </c>
      <c r="C129" s="85">
        <f t="shared" si="26"/>
        <v>18833.055</v>
      </c>
      <c r="D129" s="86">
        <f t="shared" si="26"/>
        <v>0.90428446149999997</v>
      </c>
      <c r="E129" s="87">
        <f>D129-$E$26</f>
        <v>0.90405979079999998</v>
      </c>
      <c r="F129" s="88">
        <f>AVERAGE($E$17:$E$20)/E133</f>
        <v>14.197739755557809</v>
      </c>
      <c r="G129" s="89">
        <f>(F129-1+$G$24)/$G$24</f>
        <v>33.99434938889452</v>
      </c>
      <c r="L129" s="76"/>
      <c r="N129" s="76"/>
      <c r="O129" s="78"/>
    </row>
    <row r="130" spans="1:19" ht="13.5" thickBot="1" x14ac:dyDescent="0.25">
      <c r="A130" s="90" t="str">
        <f t="shared" si="24"/>
        <v xml:space="preserve">DTXSID9047542_Human_Ref Plasma__2_____XP1-B10_Inj EPA_062520_5uM_97  </v>
      </c>
      <c r="B130" s="91">
        <f t="shared" si="25"/>
        <v>23029.351999999999</v>
      </c>
      <c r="C130" s="91">
        <f t="shared" si="26"/>
        <v>23859.043000000001</v>
      </c>
      <c r="D130" s="92">
        <f t="shared" si="26"/>
        <v>0.96522530259999995</v>
      </c>
      <c r="E130" s="93">
        <f t="shared" ref="E130:E136" si="27">D130-$E$26</f>
        <v>0.96500063189999996</v>
      </c>
      <c r="F130" s="94">
        <f t="shared" ref="F130:F132" si="28">AVERAGE($E$17:$E$20)/E134</f>
        <v>12.933349191581085</v>
      </c>
      <c r="G130" s="89">
        <f t="shared" ref="G130:G132" si="29">(F130-1+$G$24)/$G$24</f>
        <v>30.833372978952713</v>
      </c>
      <c r="L130" s="76"/>
      <c r="N130" s="76"/>
      <c r="O130" s="78"/>
    </row>
    <row r="131" spans="1:19" ht="13.5" thickBot="1" x14ac:dyDescent="0.25">
      <c r="A131" s="90" t="str">
        <f t="shared" si="24"/>
        <v xml:space="preserve">DTXSID9047542_Human_Ref Plasma__3_____XP1-A6_Inj EPA_062520_5uM_98  </v>
      </c>
      <c r="B131" s="91">
        <f t="shared" si="25"/>
        <v>18160.798999999999</v>
      </c>
      <c r="C131" s="91">
        <f t="shared" si="26"/>
        <v>27022.199000000001</v>
      </c>
      <c r="D131" s="92">
        <f t="shared" si="26"/>
        <v>0.67206961949999999</v>
      </c>
      <c r="E131" s="93">
        <f t="shared" si="27"/>
        <v>0.67184494880000001</v>
      </c>
      <c r="F131" s="94">
        <f t="shared" si="28"/>
        <v>11.011494340854728</v>
      </c>
      <c r="G131" s="89">
        <f t="shared" si="29"/>
        <v>26.028735852136819</v>
      </c>
      <c r="L131" s="76"/>
      <c r="N131" s="76"/>
      <c r="O131" s="78"/>
    </row>
    <row r="132" spans="1:19" ht="13.5" thickBot="1" x14ac:dyDescent="0.25">
      <c r="A132" s="90" t="str">
        <f t="shared" si="24"/>
        <v xml:space="preserve">DTXSID9047542_Human_Ref Plasma__4_____XP1F15_Inj EPA_062520_5uM_99  </v>
      </c>
      <c r="B132" s="91">
        <f t="shared" si="25"/>
        <v>13400.584999999999</v>
      </c>
      <c r="C132" s="91">
        <f t="shared" si="26"/>
        <v>24438.381000000001</v>
      </c>
      <c r="D132" s="92">
        <f t="shared" si="26"/>
        <v>0.54834176619999997</v>
      </c>
      <c r="E132" s="93">
        <f t="shared" si="27"/>
        <v>0.54811709549999998</v>
      </c>
      <c r="F132" s="95">
        <f t="shared" si="28"/>
        <v>12.526327841602987</v>
      </c>
      <c r="G132" s="89">
        <f t="shared" si="29"/>
        <v>29.815819604007466</v>
      </c>
      <c r="L132" s="76"/>
      <c r="N132" s="76"/>
      <c r="O132" s="78"/>
    </row>
    <row r="133" spans="1:19" ht="13.5" thickBot="1" x14ac:dyDescent="0.25">
      <c r="A133" s="90" t="str">
        <f t="shared" si="24"/>
        <v xml:space="preserve">DTXSID9047542_Human_Plasma__1_____XP1-A10_Inj EPA_062520_5uM_91  </v>
      </c>
      <c r="B133" s="91">
        <f t="shared" si="25"/>
        <v>21150.793000000001</v>
      </c>
      <c r="C133" s="91">
        <f t="shared" si="26"/>
        <v>33654.980000000003</v>
      </c>
      <c r="D133" s="92">
        <f t="shared" si="26"/>
        <v>0.62845953259999998</v>
      </c>
      <c r="E133" s="93">
        <f t="shared" si="27"/>
        <v>0.6282348619</v>
      </c>
      <c r="F133" s="96" t="s">
        <v>79</v>
      </c>
      <c r="G133" s="97" t="s">
        <v>79</v>
      </c>
      <c r="L133" s="76"/>
      <c r="N133" s="76"/>
      <c r="O133" s="78"/>
    </row>
    <row r="134" spans="1:19" ht="13.5" thickBot="1" x14ac:dyDescent="0.25">
      <c r="A134" s="90" t="str">
        <f t="shared" si="24"/>
        <v xml:space="preserve">DTXSID9047542_Human_Plasma__2_____XP1-B10_Inj EPA_062520_5uM_92  </v>
      </c>
      <c r="B134" s="91">
        <f t="shared" si="25"/>
        <v>20952.594000000001</v>
      </c>
      <c r="C134" s="91">
        <f t="shared" si="26"/>
        <v>30371.49</v>
      </c>
      <c r="D134" s="92">
        <f t="shared" si="26"/>
        <v>0.68987705249999998</v>
      </c>
      <c r="E134" s="93">
        <f t="shared" si="27"/>
        <v>0.68965238179999999</v>
      </c>
      <c r="F134" s="98">
        <f>AVERAGE(F129:F132)</f>
        <v>12.66722778239915</v>
      </c>
      <c r="G134" s="99">
        <f>AVERAGE(G129:G132)</f>
        <v>30.16806945599788</v>
      </c>
      <c r="L134" s="76"/>
      <c r="N134" s="76"/>
      <c r="O134" s="78"/>
    </row>
    <row r="135" spans="1:19" ht="13.5" thickBot="1" x14ac:dyDescent="0.25">
      <c r="A135" s="90" t="str">
        <f t="shared" si="24"/>
        <v xml:space="preserve">DTXSID9047542_Human_Plasma__3_____XP1-A6_Inj EPA_062520_5uM_93  </v>
      </c>
      <c r="B135" s="91">
        <f t="shared" si="25"/>
        <v>19018.400000000001</v>
      </c>
      <c r="C135" s="91">
        <f t="shared" si="26"/>
        <v>23472.456999999999</v>
      </c>
      <c r="D135" s="92">
        <f t="shared" si="26"/>
        <v>0.81024325659999996</v>
      </c>
      <c r="E135" s="93">
        <f t="shared" si="27"/>
        <v>0.81001858589999998</v>
      </c>
      <c r="L135" s="76"/>
      <c r="N135" s="76"/>
      <c r="O135" s="78"/>
    </row>
    <row r="136" spans="1:19" ht="13.5" thickBot="1" x14ac:dyDescent="0.25">
      <c r="A136" s="90" t="str">
        <f t="shared" si="24"/>
        <v xml:space="preserve">DTXSID9047542_Human_Plasma__4_____XP1F15_Inj EPA_062520_5uM_94  </v>
      </c>
      <c r="B136" s="91">
        <f t="shared" si="25"/>
        <v>18654.68</v>
      </c>
      <c r="C136" s="91">
        <f t="shared" si="26"/>
        <v>26189.868999999999</v>
      </c>
      <c r="D136" s="92">
        <f t="shared" si="26"/>
        <v>0.71228611340000003</v>
      </c>
      <c r="E136" s="93">
        <f t="shared" si="27"/>
        <v>0.71206144270000005</v>
      </c>
      <c r="F136" s="96" t="s">
        <v>80</v>
      </c>
      <c r="G136" s="83">
        <v>0.4</v>
      </c>
      <c r="L136" s="76"/>
      <c r="N136" s="76"/>
      <c r="O136" s="78"/>
    </row>
    <row r="137" spans="1:19" x14ac:dyDescent="0.2">
      <c r="A137" s="90" t="str">
        <f t="shared" si="24"/>
        <v xml:space="preserve">BLANK_Human___1_____X_Inj EPA_062520_5uM_6  </v>
      </c>
      <c r="B137" s="91">
        <f t="shared" si="25"/>
        <v>0.92100000000000004</v>
      </c>
      <c r="C137" s="91">
        <f t="shared" si="26"/>
        <v>27230.544999999998</v>
      </c>
      <c r="D137" s="92">
        <f t="shared" si="26"/>
        <v>3.3822300000000003E-5</v>
      </c>
      <c r="E137" s="93"/>
      <c r="K137" s="104"/>
      <c r="L137" s="76"/>
      <c r="N137" s="76"/>
      <c r="O137" s="78"/>
    </row>
    <row r="138" spans="1:19" ht="13.5" thickBot="1" x14ac:dyDescent="0.25">
      <c r="A138" s="100" t="str">
        <f t="shared" si="24"/>
        <v xml:space="preserve">BLANK_Human___2_____X_Inj EPA_062520_5uM_7  </v>
      </c>
      <c r="B138" s="102">
        <f t="shared" si="25"/>
        <v>0.35599999999999998</v>
      </c>
      <c r="C138" s="102">
        <f t="shared" si="26"/>
        <v>24029.857</v>
      </c>
      <c r="D138" s="101">
        <f t="shared" si="26"/>
        <v>1.4814899999999999E-5</v>
      </c>
      <c r="E138" s="103">
        <f>AVERAGE(D137:D138)</f>
        <v>2.4318600000000001E-5</v>
      </c>
      <c r="L138" s="76"/>
      <c r="N138" s="76"/>
      <c r="O138" s="78"/>
    </row>
    <row r="143" spans="1:19" ht="13.5" thickBot="1" x14ac:dyDescent="0.25">
      <c r="A143" s="68" t="s">
        <v>44</v>
      </c>
      <c r="B143" s="69" t="s">
        <v>45</v>
      </c>
      <c r="C143" s="69" t="s">
        <v>46</v>
      </c>
      <c r="D143" s="70" t="s">
        <v>47</v>
      </c>
      <c r="E143" s="68" t="s">
        <v>48</v>
      </c>
      <c r="F143" s="68" t="s">
        <v>49</v>
      </c>
      <c r="G143" s="68" t="s">
        <v>50</v>
      </c>
      <c r="H143" s="68" t="s">
        <v>51</v>
      </c>
      <c r="I143" s="68" t="s">
        <v>52</v>
      </c>
      <c r="J143" s="68" t="s">
        <v>53</v>
      </c>
      <c r="K143" s="68" t="s">
        <v>54</v>
      </c>
      <c r="L143" s="69" t="s">
        <v>55</v>
      </c>
      <c r="M143" s="71" t="s">
        <v>56</v>
      </c>
      <c r="N143" s="69" t="s">
        <v>57</v>
      </c>
      <c r="O143" s="72" t="s">
        <v>58</v>
      </c>
      <c r="P143" s="68" t="s">
        <v>59</v>
      </c>
      <c r="Q143" s="68" t="s">
        <v>60</v>
      </c>
      <c r="R143" s="68" t="s">
        <v>61</v>
      </c>
      <c r="S143" s="68" t="s">
        <v>62</v>
      </c>
    </row>
    <row r="144" spans="1:19" x14ac:dyDescent="0.2">
      <c r="A144" s="73" t="s">
        <v>120</v>
      </c>
      <c r="F144" s="74">
        <v>0.84444444444444444</v>
      </c>
      <c r="G144" s="73" t="s">
        <v>34</v>
      </c>
      <c r="H144" s="73">
        <v>1</v>
      </c>
      <c r="I144" s="73">
        <v>0.65</v>
      </c>
      <c r="J144" s="73" t="s">
        <v>121</v>
      </c>
      <c r="K144" s="73" t="s">
        <v>65</v>
      </c>
      <c r="L144" s="73">
        <v>137267.125</v>
      </c>
      <c r="M144" s="73">
        <v>1</v>
      </c>
      <c r="N144" s="73">
        <v>32351.486000000001</v>
      </c>
      <c r="O144" s="73">
        <v>4.2429928875999998</v>
      </c>
      <c r="P144" s="73">
        <v>0.78</v>
      </c>
    </row>
    <row r="145" spans="1:19" x14ac:dyDescent="0.2">
      <c r="A145" s="73" t="s">
        <v>122</v>
      </c>
      <c r="F145" s="74">
        <v>0.84641203703703705</v>
      </c>
      <c r="G145" s="73" t="s">
        <v>34</v>
      </c>
      <c r="H145" s="73">
        <v>1</v>
      </c>
      <c r="I145" s="73">
        <v>0.65</v>
      </c>
      <c r="J145" s="73" t="s">
        <v>121</v>
      </c>
      <c r="K145" s="73" t="s">
        <v>65</v>
      </c>
      <c r="L145" s="73">
        <v>126477.57</v>
      </c>
      <c r="M145" s="73">
        <v>1</v>
      </c>
      <c r="N145" s="73">
        <v>28519.27</v>
      </c>
      <c r="O145" s="73">
        <v>4.4348109191000002</v>
      </c>
      <c r="P145" s="73">
        <v>0.78</v>
      </c>
    </row>
    <row r="146" spans="1:19" x14ac:dyDescent="0.2">
      <c r="A146" s="73" t="s">
        <v>123</v>
      </c>
      <c r="F146" s="74">
        <v>0.84837962962962965</v>
      </c>
      <c r="G146" s="73" t="s">
        <v>34</v>
      </c>
      <c r="H146" s="73">
        <v>1</v>
      </c>
      <c r="I146" s="73">
        <v>0.65</v>
      </c>
      <c r="J146" s="73" t="s">
        <v>121</v>
      </c>
      <c r="K146" s="73" t="s">
        <v>65</v>
      </c>
      <c r="L146" s="73">
        <v>104714.18</v>
      </c>
      <c r="M146" s="73">
        <v>1</v>
      </c>
      <c r="N146" s="73">
        <v>23552.506000000001</v>
      </c>
      <c r="O146" s="73">
        <v>4.4459888896999997</v>
      </c>
      <c r="P146" s="73">
        <v>0.78</v>
      </c>
    </row>
    <row r="147" spans="1:19" x14ac:dyDescent="0.2">
      <c r="A147" s="73" t="s">
        <v>124</v>
      </c>
      <c r="F147" s="74">
        <v>0.85033564814814822</v>
      </c>
      <c r="G147" s="73" t="s">
        <v>34</v>
      </c>
      <c r="H147" s="73">
        <v>1</v>
      </c>
      <c r="I147" s="73">
        <v>0.65</v>
      </c>
      <c r="J147" s="73" t="s">
        <v>121</v>
      </c>
      <c r="K147" s="73" t="s">
        <v>65</v>
      </c>
      <c r="L147" s="73">
        <v>86607.062999999995</v>
      </c>
      <c r="M147" s="73">
        <v>1</v>
      </c>
      <c r="N147" s="73">
        <v>17011.447</v>
      </c>
      <c r="O147" s="73">
        <v>5.0911050071000004</v>
      </c>
      <c r="P147" s="73">
        <v>0.78</v>
      </c>
    </row>
    <row r="148" spans="1:19" x14ac:dyDescent="0.2">
      <c r="A148" s="73" t="s">
        <v>125</v>
      </c>
      <c r="F148" s="74">
        <v>0.83467592592592599</v>
      </c>
      <c r="G148" s="73" t="s">
        <v>34</v>
      </c>
      <c r="H148" s="73">
        <v>1</v>
      </c>
      <c r="I148" s="73">
        <v>0.65</v>
      </c>
      <c r="J148" s="73" t="s">
        <v>121</v>
      </c>
      <c r="K148" s="73" t="s">
        <v>65</v>
      </c>
      <c r="L148" s="73">
        <v>101416.156</v>
      </c>
      <c r="M148" s="73">
        <v>1</v>
      </c>
      <c r="N148" s="73">
        <v>17540.076000000001</v>
      </c>
      <c r="O148" s="73">
        <v>5.7819678773999996</v>
      </c>
      <c r="P148" s="73">
        <v>0.78</v>
      </c>
    </row>
    <row r="149" spans="1:19" x14ac:dyDescent="0.2">
      <c r="A149" s="73" t="s">
        <v>126</v>
      </c>
      <c r="F149" s="74">
        <v>0.83658564814814806</v>
      </c>
      <c r="G149" s="73" t="s">
        <v>34</v>
      </c>
      <c r="H149" s="73">
        <v>1</v>
      </c>
      <c r="I149" s="73">
        <v>0.65</v>
      </c>
      <c r="J149" s="73" t="s">
        <v>121</v>
      </c>
      <c r="K149" s="73" t="s">
        <v>65</v>
      </c>
      <c r="L149" s="73">
        <v>126057.82</v>
      </c>
      <c r="M149" s="73">
        <v>1</v>
      </c>
      <c r="N149" s="73">
        <v>25188.5</v>
      </c>
      <c r="O149" s="73">
        <v>5.0045782797999996</v>
      </c>
      <c r="P149" s="73">
        <v>0.78</v>
      </c>
    </row>
    <row r="150" spans="1:19" x14ac:dyDescent="0.2">
      <c r="A150" s="73" t="s">
        <v>127</v>
      </c>
      <c r="F150" s="74">
        <v>0.83855324074074078</v>
      </c>
      <c r="G150" s="73" t="s">
        <v>34</v>
      </c>
      <c r="H150" s="73">
        <v>1</v>
      </c>
      <c r="I150" s="73">
        <v>0.65</v>
      </c>
      <c r="J150" s="73" t="s">
        <v>121</v>
      </c>
      <c r="K150" s="73" t="s">
        <v>65</v>
      </c>
      <c r="L150" s="73">
        <v>109387.891</v>
      </c>
      <c r="M150" s="73">
        <v>1</v>
      </c>
      <c r="N150" s="73">
        <v>23722.197</v>
      </c>
      <c r="O150" s="73">
        <v>4.611204055</v>
      </c>
      <c r="P150" s="73">
        <v>0.78</v>
      </c>
    </row>
    <row r="151" spans="1:19" x14ac:dyDescent="0.2">
      <c r="A151" s="73" t="s">
        <v>128</v>
      </c>
      <c r="F151" s="74">
        <v>0.84052083333333327</v>
      </c>
      <c r="G151" s="73" t="s">
        <v>34</v>
      </c>
      <c r="H151" s="73">
        <v>1</v>
      </c>
      <c r="I151" s="73">
        <v>0.65</v>
      </c>
      <c r="J151" s="73" t="s">
        <v>121</v>
      </c>
      <c r="K151" s="73" t="s">
        <v>65</v>
      </c>
      <c r="L151" s="73">
        <v>119830.32799999999</v>
      </c>
      <c r="M151" s="73">
        <v>1</v>
      </c>
      <c r="N151" s="73">
        <v>24597.998</v>
      </c>
      <c r="O151" s="73">
        <v>4.8715480015999999</v>
      </c>
      <c r="P151" s="73">
        <v>0.78</v>
      </c>
    </row>
    <row r="152" spans="1:19" x14ac:dyDescent="0.2">
      <c r="A152" s="73" t="s">
        <v>118</v>
      </c>
      <c r="F152" s="74">
        <v>0.64700231481481485</v>
      </c>
      <c r="G152" s="73" t="s">
        <v>34</v>
      </c>
      <c r="H152" s="73">
        <v>1</v>
      </c>
      <c r="I152" s="73">
        <v>0.65</v>
      </c>
      <c r="J152" s="73" t="s">
        <v>121</v>
      </c>
      <c r="K152" s="73" t="s">
        <v>65</v>
      </c>
      <c r="L152" s="73">
        <v>4.6539999999999999</v>
      </c>
      <c r="M152" s="73">
        <v>1</v>
      </c>
      <c r="N152" s="73">
        <v>27230.544999999998</v>
      </c>
      <c r="O152" s="73">
        <v>1.7091099999999999E-4</v>
      </c>
      <c r="P152" s="73">
        <v>0.78</v>
      </c>
      <c r="R152" s="75"/>
      <c r="S152" s="75"/>
    </row>
    <row r="153" spans="1:19" x14ac:dyDescent="0.2">
      <c r="A153" s="73" t="s">
        <v>119</v>
      </c>
      <c r="F153" s="74">
        <v>0.64896990740740745</v>
      </c>
      <c r="G153" s="73" t="s">
        <v>34</v>
      </c>
      <c r="H153" s="73">
        <v>1</v>
      </c>
      <c r="I153" s="73">
        <v>0.64</v>
      </c>
      <c r="J153" s="73" t="s">
        <v>121</v>
      </c>
      <c r="K153" s="73" t="s">
        <v>65</v>
      </c>
      <c r="L153" s="73">
        <v>2.9340000000000002</v>
      </c>
      <c r="M153" s="73">
        <v>1</v>
      </c>
      <c r="N153" s="73">
        <v>24029.857</v>
      </c>
      <c r="O153" s="73">
        <v>1.2209809999999999E-4</v>
      </c>
      <c r="P153" s="73">
        <v>0.77</v>
      </c>
      <c r="R153" s="75"/>
      <c r="S153" s="75"/>
    </row>
    <row r="154" spans="1:19" x14ac:dyDescent="0.2">
      <c r="B154" s="76"/>
      <c r="C154" s="76"/>
      <c r="D154" s="77"/>
      <c r="L154" s="76"/>
      <c r="N154" s="76"/>
      <c r="O154" s="78"/>
    </row>
    <row r="155" spans="1:19" ht="13.5" thickBot="1" x14ac:dyDescent="0.25">
      <c r="B155" s="76"/>
      <c r="C155" s="76"/>
      <c r="D155" s="77"/>
      <c r="L155" s="76"/>
      <c r="N155" s="76"/>
      <c r="O155" s="78"/>
    </row>
    <row r="156" spans="1:19" ht="13.5" thickBot="1" x14ac:dyDescent="0.25">
      <c r="A156" s="79" t="str">
        <f>A143</f>
        <v>SampleName</v>
      </c>
      <c r="B156" s="80" t="str">
        <f>L143</f>
        <v>Area</v>
      </c>
      <c r="C156" s="80" t="str">
        <f>N143</f>
        <v>ISTD Area</v>
      </c>
      <c r="D156" s="81" t="str">
        <f>O143</f>
        <v>ISTDResponseRatio</v>
      </c>
      <c r="E156" s="82" t="s">
        <v>76</v>
      </c>
      <c r="F156" s="82" t="s">
        <v>77</v>
      </c>
      <c r="G156" s="83" t="s">
        <v>78</v>
      </c>
      <c r="L156" s="76"/>
      <c r="N156" s="76"/>
      <c r="O156" s="78"/>
    </row>
    <row r="157" spans="1:19" ht="13.5" thickBot="1" x14ac:dyDescent="0.25">
      <c r="A157" s="84" t="str">
        <f t="shared" ref="A157:A166" si="30">A144</f>
        <v xml:space="preserve">DTXSID7021156_Human_Ref Plasma__1_____XP1-A10_Inj EPA_062520_5uM_107  </v>
      </c>
      <c r="B157" s="85">
        <f t="shared" ref="B157:B166" si="31">L144</f>
        <v>137267.125</v>
      </c>
      <c r="C157" s="85">
        <f t="shared" ref="C157:D166" si="32">N144</f>
        <v>32351.486000000001</v>
      </c>
      <c r="D157" s="86">
        <f t="shared" si="32"/>
        <v>4.2429928875999998</v>
      </c>
      <c r="E157" s="87">
        <f>D157-$E$26</f>
        <v>4.2427682169000001</v>
      </c>
      <c r="F157" s="88">
        <f>AVERAGE($E$17:$E$20)/E161</f>
        <v>1.5427034297007323</v>
      </c>
      <c r="G157" s="89">
        <f>(F157-1+$G$24)/$G$24</f>
        <v>2.3567585742518307</v>
      </c>
      <c r="L157" s="76"/>
      <c r="N157" s="76"/>
      <c r="O157" s="78"/>
    </row>
    <row r="158" spans="1:19" ht="13.5" thickBot="1" x14ac:dyDescent="0.25">
      <c r="A158" s="90" t="str">
        <f t="shared" si="30"/>
        <v xml:space="preserve">DTXSID7021156_Human_Ref Plasma__2_____XP1-B10_Inj EPA_062520_5uM_108  </v>
      </c>
      <c r="B158" s="91">
        <f t="shared" si="31"/>
        <v>126477.57</v>
      </c>
      <c r="C158" s="91">
        <f t="shared" si="32"/>
        <v>28519.27</v>
      </c>
      <c r="D158" s="92">
        <f t="shared" si="32"/>
        <v>4.4348109191000002</v>
      </c>
      <c r="E158" s="93">
        <f t="shared" ref="E158:E164" si="33">D158-$E$26</f>
        <v>4.4345862484000005</v>
      </c>
      <c r="F158" s="94">
        <f t="shared" ref="F158:F160" si="34">AVERAGE($E$17:$E$20)/E162</f>
        <v>1.7823510829461782</v>
      </c>
      <c r="G158" s="89">
        <f t="shared" ref="G158:G160" si="35">(F158-1+$G$24)/$G$24</f>
        <v>2.955877707365445</v>
      </c>
      <c r="L158" s="76"/>
      <c r="N158" s="76"/>
      <c r="O158" s="78"/>
    </row>
    <row r="159" spans="1:19" ht="13.5" thickBot="1" x14ac:dyDescent="0.25">
      <c r="A159" s="90" t="str">
        <f t="shared" si="30"/>
        <v xml:space="preserve">DTXSID7021156_Human_Ref Plasma__3_____XP1-A6_Inj EPA_062520_5uM_109  </v>
      </c>
      <c r="B159" s="91">
        <f t="shared" si="31"/>
        <v>104714.18</v>
      </c>
      <c r="C159" s="91">
        <f t="shared" si="32"/>
        <v>23552.506000000001</v>
      </c>
      <c r="D159" s="92">
        <f t="shared" si="32"/>
        <v>4.4459888896999997</v>
      </c>
      <c r="E159" s="93">
        <f t="shared" si="33"/>
        <v>4.445764219</v>
      </c>
      <c r="F159" s="94">
        <f t="shared" si="34"/>
        <v>1.9344079275208221</v>
      </c>
      <c r="G159" s="89">
        <f t="shared" si="35"/>
        <v>3.3360198188020549</v>
      </c>
      <c r="L159" s="76"/>
      <c r="N159" s="76"/>
      <c r="O159" s="78"/>
    </row>
    <row r="160" spans="1:19" ht="13.5" thickBot="1" x14ac:dyDescent="0.25">
      <c r="A160" s="90" t="str">
        <f t="shared" si="30"/>
        <v xml:space="preserve">DTXSID7021156_Human_Ref Plasma__4_____XP1F15_Inj EPA_062520_5uM_110  </v>
      </c>
      <c r="B160" s="91">
        <f t="shared" si="31"/>
        <v>86607.062999999995</v>
      </c>
      <c r="C160" s="91">
        <f t="shared" si="32"/>
        <v>17011.447</v>
      </c>
      <c r="D160" s="92">
        <f t="shared" si="32"/>
        <v>5.0911050071000004</v>
      </c>
      <c r="E160" s="93">
        <f t="shared" si="33"/>
        <v>5.0908803364000006</v>
      </c>
      <c r="F160" s="95">
        <f t="shared" si="34"/>
        <v>1.8310250559732559</v>
      </c>
      <c r="G160" s="89">
        <f t="shared" si="35"/>
        <v>3.0775626399331402</v>
      </c>
      <c r="L160" s="76"/>
      <c r="N160" s="76"/>
      <c r="O160" s="78"/>
    </row>
    <row r="161" spans="1:19" ht="13.5" thickBot="1" x14ac:dyDescent="0.25">
      <c r="A161" s="90" t="str">
        <f t="shared" si="30"/>
        <v xml:space="preserve">DTXSID7021156_Human_Plasma__1_____XP1-A10_Inj EPA_062520_5uM_102  </v>
      </c>
      <c r="B161" s="91">
        <f t="shared" si="31"/>
        <v>101416.156</v>
      </c>
      <c r="C161" s="91">
        <f t="shared" si="32"/>
        <v>17540.076000000001</v>
      </c>
      <c r="D161" s="92">
        <f>O148</f>
        <v>5.7819678773999996</v>
      </c>
      <c r="E161" s="93">
        <f t="shared" si="33"/>
        <v>5.7817432066999999</v>
      </c>
      <c r="F161" s="96" t="s">
        <v>79</v>
      </c>
      <c r="G161" s="97" t="s">
        <v>79</v>
      </c>
      <c r="L161" s="76"/>
      <c r="N161" s="76"/>
      <c r="O161" s="78"/>
    </row>
    <row r="162" spans="1:19" ht="13.5" thickBot="1" x14ac:dyDescent="0.25">
      <c r="A162" s="90" t="str">
        <f t="shared" si="30"/>
        <v xml:space="preserve">DTXSID7021156_Human_Plasma__2_____XP1-B10_Inj EPA_062520_5uM_103  </v>
      </c>
      <c r="B162" s="91">
        <f t="shared" si="31"/>
        <v>126057.82</v>
      </c>
      <c r="C162" s="91">
        <f t="shared" si="32"/>
        <v>25188.5</v>
      </c>
      <c r="D162" s="92">
        <f t="shared" si="32"/>
        <v>5.0045782797999996</v>
      </c>
      <c r="E162" s="93">
        <f t="shared" si="33"/>
        <v>5.0043536090999998</v>
      </c>
      <c r="F162" s="98">
        <f>AVERAGE(F157:F160)</f>
        <v>1.7726218740352471</v>
      </c>
      <c r="G162" s="99">
        <f>AVERAGE(G157, G159:G160)</f>
        <v>2.9234470109956749</v>
      </c>
      <c r="L162" s="76"/>
      <c r="N162" s="76"/>
      <c r="O162" s="78"/>
    </row>
    <row r="163" spans="1:19" ht="13.5" thickBot="1" x14ac:dyDescent="0.25">
      <c r="A163" s="90" t="str">
        <f t="shared" si="30"/>
        <v xml:space="preserve">DTXSID7021156_Human_Plasma__3_____XP1-A6_Inj EPA_062520_5uM_104  </v>
      </c>
      <c r="B163" s="91">
        <f t="shared" si="31"/>
        <v>109387.891</v>
      </c>
      <c r="C163" s="91">
        <f t="shared" si="32"/>
        <v>23722.197</v>
      </c>
      <c r="D163" s="92">
        <f t="shared" si="32"/>
        <v>4.611204055</v>
      </c>
      <c r="E163" s="93">
        <f t="shared" si="33"/>
        <v>4.6109793843000002</v>
      </c>
      <c r="L163" s="76"/>
      <c r="N163" s="76"/>
      <c r="O163" s="78"/>
    </row>
    <row r="164" spans="1:19" ht="13.5" thickBot="1" x14ac:dyDescent="0.25">
      <c r="A164" s="90" t="str">
        <f t="shared" si="30"/>
        <v xml:space="preserve">DTXSID7021156_Human_Plasma__4_____XP1F15_Inj EPA_062520_5uM_105  </v>
      </c>
      <c r="B164" s="91">
        <f t="shared" si="31"/>
        <v>119830.32799999999</v>
      </c>
      <c r="C164" s="91">
        <f t="shared" si="32"/>
        <v>24597.998</v>
      </c>
      <c r="D164" s="92">
        <f t="shared" si="32"/>
        <v>4.8715480015999999</v>
      </c>
      <c r="E164" s="93">
        <f t="shared" si="33"/>
        <v>4.8713233309000001</v>
      </c>
      <c r="F164" s="96" t="s">
        <v>80</v>
      </c>
      <c r="G164" s="83">
        <v>0.4</v>
      </c>
      <c r="L164" s="76"/>
      <c r="N164" s="76"/>
      <c r="O164" s="78"/>
    </row>
    <row r="165" spans="1:19" x14ac:dyDescent="0.2">
      <c r="A165" s="90" t="str">
        <f t="shared" si="30"/>
        <v xml:space="preserve">BLANK_Human___1_____X_Inj EPA_062520_5uM_6  </v>
      </c>
      <c r="B165" s="92">
        <f>L152</f>
        <v>4.6539999999999999</v>
      </c>
      <c r="C165" s="91">
        <f t="shared" si="32"/>
        <v>27230.544999999998</v>
      </c>
      <c r="D165" s="92">
        <f>O152</f>
        <v>1.7091099999999999E-4</v>
      </c>
      <c r="E165" s="93"/>
      <c r="L165" s="76"/>
      <c r="N165" s="76"/>
      <c r="O165" s="78"/>
    </row>
    <row r="166" spans="1:19" ht="13.5" thickBot="1" x14ac:dyDescent="0.25">
      <c r="A166" s="100" t="str">
        <f t="shared" si="30"/>
        <v xml:space="preserve">BLANK_Human___2_____X_Inj EPA_062520_5uM_7  </v>
      </c>
      <c r="B166" s="101">
        <f t="shared" si="31"/>
        <v>2.9340000000000002</v>
      </c>
      <c r="C166" s="102">
        <f t="shared" si="32"/>
        <v>24029.857</v>
      </c>
      <c r="D166" s="101">
        <f t="shared" si="32"/>
        <v>1.2209809999999999E-4</v>
      </c>
      <c r="E166" s="103">
        <f>AVERAGE(D165:D166)</f>
        <v>1.4650454999999999E-4</v>
      </c>
      <c r="L166" s="76"/>
      <c r="N166" s="76"/>
      <c r="O166" s="78"/>
    </row>
    <row r="171" spans="1:19" ht="13.5" thickBot="1" x14ac:dyDescent="0.25">
      <c r="A171" s="68" t="s">
        <v>44</v>
      </c>
      <c r="B171" s="69" t="s">
        <v>45</v>
      </c>
      <c r="C171" s="69" t="s">
        <v>46</v>
      </c>
      <c r="D171" s="70" t="s">
        <v>47</v>
      </c>
      <c r="E171" s="68" t="s">
        <v>48</v>
      </c>
      <c r="F171" s="68" t="s">
        <v>49</v>
      </c>
      <c r="G171" s="68" t="s">
        <v>50</v>
      </c>
      <c r="H171" s="68" t="s">
        <v>51</v>
      </c>
      <c r="I171" s="68" t="s">
        <v>52</v>
      </c>
      <c r="J171" s="68" t="s">
        <v>53</v>
      </c>
      <c r="K171" s="68" t="s">
        <v>54</v>
      </c>
      <c r="L171" s="69" t="s">
        <v>55</v>
      </c>
      <c r="M171" s="71" t="s">
        <v>56</v>
      </c>
      <c r="N171" s="69" t="s">
        <v>57</v>
      </c>
      <c r="O171" s="72" t="s">
        <v>58</v>
      </c>
      <c r="P171" s="68" t="s">
        <v>59</v>
      </c>
      <c r="Q171" s="68" t="s">
        <v>60</v>
      </c>
      <c r="R171" s="68" t="s">
        <v>61</v>
      </c>
      <c r="S171" s="68" t="s">
        <v>62</v>
      </c>
    </row>
    <row r="172" spans="1:19" x14ac:dyDescent="0.2">
      <c r="A172" s="73" t="s">
        <v>129</v>
      </c>
      <c r="F172" s="74">
        <v>0.88766203703703705</v>
      </c>
      <c r="G172" s="73" t="s">
        <v>130</v>
      </c>
      <c r="H172" s="73">
        <v>1</v>
      </c>
      <c r="I172" s="73">
        <v>0.65</v>
      </c>
      <c r="J172" s="73" t="s">
        <v>131</v>
      </c>
      <c r="K172" s="73" t="s">
        <v>65</v>
      </c>
      <c r="L172" s="73">
        <v>9581.7530000000006</v>
      </c>
      <c r="M172" s="73">
        <v>1</v>
      </c>
      <c r="N172" s="73">
        <v>36527.843999999997</v>
      </c>
      <c r="O172" s="73">
        <v>0.26231367500000002</v>
      </c>
      <c r="P172" s="73">
        <v>0.95</v>
      </c>
    </row>
    <row r="173" spans="1:19" x14ac:dyDescent="0.2">
      <c r="A173" s="73" t="s">
        <v>132</v>
      </c>
      <c r="F173" s="74">
        <v>0.88961805555555562</v>
      </c>
      <c r="G173" s="73" t="s">
        <v>130</v>
      </c>
      <c r="H173" s="73">
        <v>1</v>
      </c>
      <c r="I173" s="73">
        <v>0.65</v>
      </c>
      <c r="J173" s="73" t="s">
        <v>131</v>
      </c>
      <c r="K173" s="73" t="s">
        <v>65</v>
      </c>
      <c r="L173" s="73">
        <v>9336.1990000000005</v>
      </c>
      <c r="M173" s="73">
        <v>1</v>
      </c>
      <c r="N173" s="73">
        <v>33087.184000000001</v>
      </c>
      <c r="O173" s="73">
        <v>0.2821696461</v>
      </c>
      <c r="P173" s="73">
        <v>0.95</v>
      </c>
    </row>
    <row r="174" spans="1:19" x14ac:dyDescent="0.2">
      <c r="A174" s="73" t="s">
        <v>133</v>
      </c>
      <c r="F174" s="74">
        <v>0.89158564814814811</v>
      </c>
      <c r="G174" s="73" t="s">
        <v>130</v>
      </c>
      <c r="H174" s="73">
        <v>1</v>
      </c>
      <c r="I174" s="73">
        <v>0.65</v>
      </c>
      <c r="J174" s="73" t="s">
        <v>131</v>
      </c>
      <c r="K174" s="73" t="s">
        <v>65</v>
      </c>
      <c r="L174" s="73">
        <v>6961.3239999999996</v>
      </c>
      <c r="M174" s="73">
        <v>1</v>
      </c>
      <c r="N174" s="73">
        <v>25561.976999999999</v>
      </c>
      <c r="O174" s="73">
        <v>0.27233120509999997</v>
      </c>
      <c r="P174" s="73">
        <v>0.95</v>
      </c>
    </row>
    <row r="175" spans="1:19" x14ac:dyDescent="0.2">
      <c r="A175" s="73" t="s">
        <v>134</v>
      </c>
      <c r="F175" s="74">
        <v>0.89355324074074083</v>
      </c>
      <c r="G175" s="73" t="s">
        <v>130</v>
      </c>
      <c r="H175" s="73">
        <v>1</v>
      </c>
      <c r="I175" s="73">
        <v>0.65</v>
      </c>
      <c r="J175" s="73" t="s">
        <v>131</v>
      </c>
      <c r="K175" s="73" t="s">
        <v>65</v>
      </c>
      <c r="L175" s="73">
        <v>7430.0829999999996</v>
      </c>
      <c r="M175" s="73">
        <v>1</v>
      </c>
      <c r="N175" s="73">
        <v>23747.379000000001</v>
      </c>
      <c r="O175" s="73">
        <v>0.31288012879999999</v>
      </c>
      <c r="P175" s="73">
        <v>0.95</v>
      </c>
    </row>
    <row r="176" spans="1:19" x14ac:dyDescent="0.2">
      <c r="A176" s="73" t="s">
        <v>135</v>
      </c>
      <c r="F176" s="74">
        <v>0.87783564814814818</v>
      </c>
      <c r="G176" s="73" t="s">
        <v>130</v>
      </c>
      <c r="H176" s="73">
        <v>1</v>
      </c>
      <c r="I176" s="73">
        <v>0.65</v>
      </c>
      <c r="J176" s="73" t="s">
        <v>131</v>
      </c>
      <c r="K176" s="73" t="s">
        <v>74</v>
      </c>
      <c r="L176" s="73">
        <v>9609.2099999999991</v>
      </c>
      <c r="M176" s="73">
        <v>1</v>
      </c>
      <c r="N176" s="73">
        <v>34168.188000000002</v>
      </c>
      <c r="O176" s="73">
        <v>0.2812326483</v>
      </c>
      <c r="P176" s="73">
        <v>0.95</v>
      </c>
    </row>
    <row r="177" spans="1:19" x14ac:dyDescent="0.2">
      <c r="A177" s="73" t="s">
        <v>136</v>
      </c>
      <c r="F177" s="74">
        <v>0.87980324074074068</v>
      </c>
      <c r="G177" s="73" t="s">
        <v>130</v>
      </c>
      <c r="H177" s="73">
        <v>1</v>
      </c>
      <c r="I177" s="73">
        <v>0.65</v>
      </c>
      <c r="J177" s="73" t="s">
        <v>131</v>
      </c>
      <c r="K177" s="73" t="s">
        <v>65</v>
      </c>
      <c r="L177" s="73">
        <v>7542.6360000000004</v>
      </c>
      <c r="M177" s="73">
        <v>1</v>
      </c>
      <c r="N177" s="73">
        <v>28222.195</v>
      </c>
      <c r="O177" s="73">
        <v>0.26725901369999999</v>
      </c>
      <c r="P177" s="73">
        <v>0.95</v>
      </c>
    </row>
    <row r="178" spans="1:19" x14ac:dyDescent="0.2">
      <c r="A178" s="73" t="s">
        <v>137</v>
      </c>
      <c r="F178" s="74">
        <v>0.88175925925925924</v>
      </c>
      <c r="G178" s="73" t="s">
        <v>130</v>
      </c>
      <c r="H178" s="73">
        <v>1</v>
      </c>
      <c r="I178" s="73">
        <v>0.65</v>
      </c>
      <c r="J178" s="73" t="s">
        <v>131</v>
      </c>
      <c r="K178" s="73" t="s">
        <v>65</v>
      </c>
      <c r="L178" s="73">
        <v>7676.8609999999999</v>
      </c>
      <c r="M178" s="73">
        <v>1</v>
      </c>
      <c r="N178" s="73">
        <v>25824.544999999998</v>
      </c>
      <c r="O178" s="73">
        <v>0.29726994220000003</v>
      </c>
      <c r="P178" s="73">
        <v>0.95</v>
      </c>
    </row>
    <row r="179" spans="1:19" x14ac:dyDescent="0.2">
      <c r="A179" s="73" t="s">
        <v>138</v>
      </c>
      <c r="F179" s="74">
        <v>0.88372685185185185</v>
      </c>
      <c r="G179" s="73" t="s">
        <v>130</v>
      </c>
      <c r="H179" s="73">
        <v>1</v>
      </c>
      <c r="I179" s="73">
        <v>0.65</v>
      </c>
      <c r="J179" s="73" t="s">
        <v>131</v>
      </c>
      <c r="K179" s="73" t="s">
        <v>74</v>
      </c>
      <c r="L179" s="73">
        <v>8004.2870000000003</v>
      </c>
      <c r="M179" s="73">
        <v>1</v>
      </c>
      <c r="N179" s="73">
        <v>25858.92</v>
      </c>
      <c r="O179" s="73">
        <v>0.30953678649999999</v>
      </c>
      <c r="P179" s="73">
        <v>0.95</v>
      </c>
    </row>
    <row r="180" spans="1:19" x14ac:dyDescent="0.2">
      <c r="A180" s="73" t="s">
        <v>118</v>
      </c>
      <c r="F180" s="74">
        <v>0.64700231481481485</v>
      </c>
      <c r="G180" s="73" t="s">
        <v>130</v>
      </c>
      <c r="H180" s="73">
        <v>1</v>
      </c>
      <c r="I180" s="73">
        <v>0.65</v>
      </c>
      <c r="J180" s="73" t="s">
        <v>131</v>
      </c>
      <c r="K180" s="73" t="s">
        <v>65</v>
      </c>
      <c r="L180" s="73">
        <v>6964.1120000000001</v>
      </c>
      <c r="M180" s="73">
        <v>1</v>
      </c>
      <c r="N180" s="73">
        <v>27230.544999999998</v>
      </c>
      <c r="O180" s="73">
        <v>0.25574633190000001</v>
      </c>
      <c r="P180" s="73">
        <v>0.95</v>
      </c>
      <c r="R180" s="75"/>
      <c r="S180" s="75"/>
    </row>
    <row r="181" spans="1:19" x14ac:dyDescent="0.2">
      <c r="A181" s="73" t="s">
        <v>119</v>
      </c>
      <c r="F181" s="74">
        <v>0.64896990740740745</v>
      </c>
      <c r="G181" s="73" t="s">
        <v>130</v>
      </c>
      <c r="H181" s="73">
        <v>1</v>
      </c>
      <c r="I181" s="73">
        <v>0.64</v>
      </c>
      <c r="J181" s="73" t="s">
        <v>131</v>
      </c>
      <c r="K181" s="73" t="s">
        <v>65</v>
      </c>
      <c r="L181" s="73">
        <v>7897.9880000000003</v>
      </c>
      <c r="M181" s="73">
        <v>1</v>
      </c>
      <c r="N181" s="73">
        <v>24029.857</v>
      </c>
      <c r="O181" s="73">
        <v>0.32867394919999998</v>
      </c>
      <c r="P181" s="73">
        <v>0.95</v>
      </c>
      <c r="R181" s="75"/>
      <c r="S181" s="75"/>
    </row>
    <row r="182" spans="1:19" x14ac:dyDescent="0.2">
      <c r="B182" s="76"/>
      <c r="C182" s="76"/>
      <c r="D182" s="77"/>
      <c r="L182" s="76"/>
      <c r="N182" s="76"/>
      <c r="O182" s="78"/>
    </row>
    <row r="183" spans="1:19" ht="13.5" thickBot="1" x14ac:dyDescent="0.25">
      <c r="B183" s="76"/>
      <c r="C183" s="76"/>
      <c r="D183" s="77"/>
      <c r="L183" s="76"/>
      <c r="N183" s="76"/>
      <c r="O183" s="78"/>
    </row>
    <row r="184" spans="1:19" ht="13.5" thickBot="1" x14ac:dyDescent="0.25">
      <c r="A184" s="79" t="str">
        <f t="shared" ref="A184:A194" si="36">A171</f>
        <v>SampleName</v>
      </c>
      <c r="B184" s="80" t="str">
        <f t="shared" ref="B184:B194" si="37">L171</f>
        <v>Area</v>
      </c>
      <c r="C184" s="80" t="str">
        <f t="shared" ref="C184:D194" si="38">N171</f>
        <v>ISTD Area</v>
      </c>
      <c r="D184" s="81" t="str">
        <f t="shared" si="38"/>
        <v>ISTDResponseRatio</v>
      </c>
      <c r="E184" s="82" t="s">
        <v>76</v>
      </c>
      <c r="F184" s="82" t="s">
        <v>77</v>
      </c>
      <c r="G184" s="83" t="s">
        <v>78</v>
      </c>
      <c r="L184" s="76"/>
      <c r="N184" s="76"/>
      <c r="O184" s="78"/>
    </row>
    <row r="185" spans="1:19" ht="13.5" thickBot="1" x14ac:dyDescent="0.25">
      <c r="A185" s="84" t="str">
        <f t="shared" si="36"/>
        <v xml:space="preserve">DTXSID5037028_Human_Ref Plasma__1_____XP1-A10_Inj EPA_062520_5uM_129  </v>
      </c>
      <c r="B185" s="85">
        <f t="shared" si="37"/>
        <v>9581.7530000000006</v>
      </c>
      <c r="C185" s="85">
        <f t="shared" si="38"/>
        <v>36527.843999999997</v>
      </c>
      <c r="D185" s="86">
        <f t="shared" si="38"/>
        <v>0.26231367500000002</v>
      </c>
      <c r="E185" s="87">
        <f>D185-$E$26</f>
        <v>0.26208900430000004</v>
      </c>
      <c r="F185" s="88">
        <f>AVERAGE($E$17:$E$20)/E189</f>
        <v>31.7411453966672</v>
      </c>
      <c r="G185" s="89">
        <f>(F185-1+$G$24)/$G$24</f>
        <v>77.852863491667989</v>
      </c>
      <c r="L185" s="76"/>
      <c r="N185" s="76"/>
      <c r="O185" s="78"/>
    </row>
    <row r="186" spans="1:19" ht="13.5" thickBot="1" x14ac:dyDescent="0.25">
      <c r="A186" s="90" t="str">
        <f t="shared" si="36"/>
        <v xml:space="preserve">DTXSID5037028_Human_Ref Plasma__2_____XP1-B10_Inj EPA_062520_5uM_130  </v>
      </c>
      <c r="B186" s="91">
        <f t="shared" si="37"/>
        <v>9336.1990000000005</v>
      </c>
      <c r="C186" s="91">
        <f t="shared" si="38"/>
        <v>33087.184000000001</v>
      </c>
      <c r="D186" s="92">
        <f t="shared" si="38"/>
        <v>0.2821696461</v>
      </c>
      <c r="E186" s="93">
        <f t="shared" ref="E186:E192" si="39">D186-$E$26</f>
        <v>0.28194497540000002</v>
      </c>
      <c r="F186" s="94">
        <f t="shared" ref="F186:F188" si="40">AVERAGE($E$17:$E$20)/E190</f>
        <v>33.40212713622757</v>
      </c>
      <c r="G186" s="89">
        <f t="shared" ref="G186:G188" si="41">(F186-1+$G$24)/$G$24</f>
        <v>82.005317840568921</v>
      </c>
      <c r="L186" s="76"/>
      <c r="N186" s="76"/>
      <c r="O186" s="78"/>
    </row>
    <row r="187" spans="1:19" ht="13.5" thickBot="1" x14ac:dyDescent="0.25">
      <c r="A187" s="90" t="str">
        <f t="shared" si="36"/>
        <v xml:space="preserve">DTXSID5037028_Human_Ref Plasma__3_____XP1-A6_Inj EPA_062520_5uM_131  </v>
      </c>
      <c r="B187" s="91">
        <f t="shared" si="37"/>
        <v>6961.3239999999996</v>
      </c>
      <c r="C187" s="91">
        <f t="shared" si="38"/>
        <v>25561.976999999999</v>
      </c>
      <c r="D187" s="92">
        <f t="shared" si="38"/>
        <v>0.27233120509999997</v>
      </c>
      <c r="E187" s="93">
        <f t="shared" si="39"/>
        <v>0.27210653439999999</v>
      </c>
      <c r="F187" s="94">
        <f t="shared" si="40"/>
        <v>30.027460223769289</v>
      </c>
      <c r="G187" s="89">
        <f t="shared" si="41"/>
        <v>73.568650559423219</v>
      </c>
      <c r="L187" s="76"/>
      <c r="N187" s="76"/>
      <c r="O187" s="78"/>
    </row>
    <row r="188" spans="1:19" ht="13.5" thickBot="1" x14ac:dyDescent="0.25">
      <c r="A188" s="90" t="str">
        <f t="shared" si="36"/>
        <v xml:space="preserve">DTXSID5037028_Human_Ref Plasma__4_____XP1F15_Inj EPA_062520_5uM_132  </v>
      </c>
      <c r="B188" s="91">
        <f t="shared" si="37"/>
        <v>7430.0829999999996</v>
      </c>
      <c r="C188" s="91">
        <f t="shared" si="38"/>
        <v>23747.379000000001</v>
      </c>
      <c r="D188" s="92">
        <f t="shared" si="38"/>
        <v>0.31288012879999999</v>
      </c>
      <c r="E188" s="93">
        <f t="shared" si="39"/>
        <v>0.31265545810000001</v>
      </c>
      <c r="F188" s="95">
        <f t="shared" si="40"/>
        <v>28.836617186998012</v>
      </c>
      <c r="G188" s="89">
        <f t="shared" si="41"/>
        <v>70.591542967495016</v>
      </c>
      <c r="L188" s="76"/>
      <c r="N188" s="76"/>
      <c r="O188" s="78"/>
    </row>
    <row r="189" spans="1:19" ht="13.5" thickBot="1" x14ac:dyDescent="0.25">
      <c r="A189" s="90" t="str">
        <f t="shared" si="36"/>
        <v xml:space="preserve">DTXSID5037028_Human_Plasma__1_____XP1-A10_Inj EPA_062520_5uM_124  </v>
      </c>
      <c r="B189" s="91">
        <f t="shared" si="37"/>
        <v>9609.2099999999991</v>
      </c>
      <c r="C189" s="91">
        <f t="shared" si="38"/>
        <v>34168.188000000002</v>
      </c>
      <c r="D189" s="92">
        <f t="shared" si="38"/>
        <v>0.2812326483</v>
      </c>
      <c r="E189" s="93">
        <f t="shared" si="39"/>
        <v>0.28100797760000001</v>
      </c>
      <c r="F189" s="96" t="s">
        <v>79</v>
      </c>
      <c r="G189" s="97" t="s">
        <v>79</v>
      </c>
      <c r="L189" s="76"/>
      <c r="N189" s="76"/>
      <c r="O189" s="78"/>
    </row>
    <row r="190" spans="1:19" ht="13.5" thickBot="1" x14ac:dyDescent="0.25">
      <c r="A190" s="90" t="str">
        <f t="shared" si="36"/>
        <v xml:space="preserve">DTXSID5037028_Human_Plasma__2_____XP1-B10_Inj EPA_062520_5uM_125  </v>
      </c>
      <c r="B190" s="91">
        <f t="shared" si="37"/>
        <v>7542.6360000000004</v>
      </c>
      <c r="C190" s="91">
        <f t="shared" si="38"/>
        <v>28222.195</v>
      </c>
      <c r="D190" s="92">
        <f t="shared" si="38"/>
        <v>0.26725901369999999</v>
      </c>
      <c r="E190" s="93">
        <f t="shared" si="39"/>
        <v>0.26703434300000001</v>
      </c>
      <c r="F190" s="98">
        <f>AVERAGE(F185:F188)</f>
        <v>31.001837485915516</v>
      </c>
      <c r="G190" s="99">
        <f>AVERAGE(G185:G188)</f>
        <v>76.004593714788783</v>
      </c>
      <c r="L190" s="76"/>
      <c r="N190" s="76"/>
      <c r="O190" s="78"/>
    </row>
    <row r="191" spans="1:19" ht="13.5" thickBot="1" x14ac:dyDescent="0.25">
      <c r="A191" s="90" t="str">
        <f t="shared" si="36"/>
        <v xml:space="preserve">DTXSID5037028_Human_Plasma__3_____XP1-A6_Inj EPA_062520_5uM_126  </v>
      </c>
      <c r="B191" s="91">
        <f t="shared" si="37"/>
        <v>7676.8609999999999</v>
      </c>
      <c r="C191" s="91">
        <f t="shared" si="38"/>
        <v>25824.544999999998</v>
      </c>
      <c r="D191" s="92">
        <f t="shared" si="38"/>
        <v>0.29726994220000003</v>
      </c>
      <c r="E191" s="93">
        <f t="shared" si="39"/>
        <v>0.29704527150000004</v>
      </c>
      <c r="L191" s="76"/>
      <c r="N191" s="76"/>
      <c r="O191" s="78"/>
    </row>
    <row r="192" spans="1:19" ht="13.5" thickBot="1" x14ac:dyDescent="0.25">
      <c r="A192" s="90" t="str">
        <f t="shared" si="36"/>
        <v xml:space="preserve">DTXSID5037028_Human_Plasma__4_____XP1F15_Inj EPA_062520_5uM_127  </v>
      </c>
      <c r="B192" s="91">
        <f t="shared" si="37"/>
        <v>8004.2870000000003</v>
      </c>
      <c r="C192" s="91">
        <f t="shared" si="38"/>
        <v>25858.92</v>
      </c>
      <c r="D192" s="92">
        <f t="shared" si="38"/>
        <v>0.30953678649999999</v>
      </c>
      <c r="E192" s="93">
        <f t="shared" si="39"/>
        <v>0.30931211580000001</v>
      </c>
      <c r="F192" s="96" t="s">
        <v>80</v>
      </c>
      <c r="G192" s="83">
        <v>0.4</v>
      </c>
      <c r="L192" s="76"/>
      <c r="N192" s="76"/>
      <c r="O192" s="78"/>
    </row>
    <row r="193" spans="1:19" x14ac:dyDescent="0.2">
      <c r="A193" s="90" t="str">
        <f t="shared" si="36"/>
        <v xml:space="preserve">BLANK_Human___1_____X_Inj EPA_062520_5uM_6  </v>
      </c>
      <c r="B193" s="91">
        <f t="shared" si="37"/>
        <v>6964.1120000000001</v>
      </c>
      <c r="C193" s="91">
        <f t="shared" si="38"/>
        <v>27230.544999999998</v>
      </c>
      <c r="D193" s="92">
        <f t="shared" si="38"/>
        <v>0.25574633190000001</v>
      </c>
      <c r="E193" s="93"/>
      <c r="K193" s="104"/>
      <c r="L193" s="76"/>
      <c r="N193" s="76"/>
      <c r="O193" s="78"/>
    </row>
    <row r="194" spans="1:19" ht="13.5" thickBot="1" x14ac:dyDescent="0.25">
      <c r="A194" s="100" t="str">
        <f t="shared" si="36"/>
        <v xml:space="preserve">BLANK_Human___2_____X_Inj EPA_062520_5uM_7  </v>
      </c>
      <c r="B194" s="102">
        <f t="shared" si="37"/>
        <v>7897.9880000000003</v>
      </c>
      <c r="C194" s="102">
        <f t="shared" si="38"/>
        <v>24029.857</v>
      </c>
      <c r="D194" s="101">
        <f t="shared" si="38"/>
        <v>0.32867394919999998</v>
      </c>
      <c r="E194" s="103">
        <f>AVERAGE(D193:D194)</f>
        <v>0.29221014055</v>
      </c>
      <c r="L194" s="76"/>
      <c r="N194" s="76"/>
      <c r="O194" s="78"/>
    </row>
    <row r="199" spans="1:19" ht="13.5" thickBot="1" x14ac:dyDescent="0.25">
      <c r="A199" s="68" t="s">
        <v>44</v>
      </c>
      <c r="B199" s="69" t="s">
        <v>45</v>
      </c>
      <c r="C199" s="69" t="s">
        <v>46</v>
      </c>
      <c r="D199" s="70" t="s">
        <v>47</v>
      </c>
      <c r="E199" s="68" t="s">
        <v>48</v>
      </c>
      <c r="F199" s="68" t="s">
        <v>49</v>
      </c>
      <c r="G199" s="68" t="s">
        <v>50</v>
      </c>
      <c r="H199" s="68" t="s">
        <v>51</v>
      </c>
      <c r="I199" s="68" t="s">
        <v>52</v>
      </c>
      <c r="J199" s="68" t="s">
        <v>53</v>
      </c>
      <c r="K199" s="68" t="s">
        <v>54</v>
      </c>
      <c r="L199" s="69" t="s">
        <v>55</v>
      </c>
      <c r="M199" s="71" t="s">
        <v>56</v>
      </c>
      <c r="N199" s="69" t="s">
        <v>57</v>
      </c>
      <c r="O199" s="72" t="s">
        <v>58</v>
      </c>
      <c r="P199" s="68" t="s">
        <v>59</v>
      </c>
      <c r="Q199" s="68" t="s">
        <v>60</v>
      </c>
      <c r="R199" s="68" t="s">
        <v>61</v>
      </c>
      <c r="S199" s="68" t="s">
        <v>62</v>
      </c>
    </row>
    <row r="200" spans="1:19" x14ac:dyDescent="0.2">
      <c r="A200" s="73" t="s">
        <v>139</v>
      </c>
      <c r="F200" s="74">
        <v>0.93078703703703702</v>
      </c>
      <c r="G200" s="73" t="s">
        <v>35</v>
      </c>
      <c r="H200" s="73">
        <v>1</v>
      </c>
      <c r="I200" s="73">
        <v>0.65</v>
      </c>
      <c r="J200" s="73" t="s">
        <v>140</v>
      </c>
      <c r="K200" s="73" t="s">
        <v>65</v>
      </c>
      <c r="L200" s="73">
        <v>49.372</v>
      </c>
      <c r="M200" s="73">
        <v>1</v>
      </c>
      <c r="N200" s="73">
        <v>30481.756000000001</v>
      </c>
      <c r="O200" s="73">
        <v>1.619723E-3</v>
      </c>
      <c r="P200" s="73">
        <v>1.1399999999999999</v>
      </c>
    </row>
    <row r="201" spans="1:19" x14ac:dyDescent="0.2">
      <c r="A201" s="73" t="s">
        <v>141</v>
      </c>
      <c r="F201" s="74">
        <v>0.93275462962962974</v>
      </c>
      <c r="G201" s="73" t="s">
        <v>35</v>
      </c>
      <c r="H201" s="73">
        <v>1</v>
      </c>
      <c r="I201" s="73">
        <v>0.65</v>
      </c>
      <c r="J201" s="73" t="s">
        <v>140</v>
      </c>
      <c r="K201" s="73" t="s">
        <v>65</v>
      </c>
      <c r="L201" s="73">
        <v>15.064</v>
      </c>
      <c r="M201" s="73">
        <v>1</v>
      </c>
      <c r="N201" s="73">
        <v>17896.326000000001</v>
      </c>
      <c r="O201" s="73">
        <v>8.4173699999999995E-4</v>
      </c>
      <c r="P201" s="73">
        <v>1.1399999999999999</v>
      </c>
    </row>
    <row r="202" spans="1:19" x14ac:dyDescent="0.2">
      <c r="A202" s="73" t="s">
        <v>142</v>
      </c>
      <c r="F202" s="74">
        <v>0.93471064814814808</v>
      </c>
      <c r="G202" s="73" t="s">
        <v>35</v>
      </c>
      <c r="H202" s="73">
        <v>1</v>
      </c>
      <c r="I202" s="73">
        <v>0.65</v>
      </c>
      <c r="J202" s="73" t="s">
        <v>140</v>
      </c>
      <c r="K202" s="73" t="s">
        <v>65</v>
      </c>
      <c r="L202" s="73">
        <v>28.774999999999999</v>
      </c>
      <c r="M202" s="73">
        <v>1</v>
      </c>
      <c r="N202" s="73">
        <v>20550.484</v>
      </c>
      <c r="O202" s="73">
        <v>1.4002102999999999E-3</v>
      </c>
      <c r="P202" s="73">
        <v>1.1399999999999999</v>
      </c>
    </row>
    <row r="203" spans="1:19" x14ac:dyDescent="0.2">
      <c r="A203" s="73" t="s">
        <v>143</v>
      </c>
      <c r="F203" s="74">
        <v>0.9366782407407408</v>
      </c>
      <c r="G203" s="73" t="s">
        <v>35</v>
      </c>
      <c r="H203" s="73">
        <v>1</v>
      </c>
      <c r="I203" s="73">
        <v>0.65</v>
      </c>
      <c r="J203" s="73" t="s">
        <v>140</v>
      </c>
      <c r="K203" s="73" t="s">
        <v>65</v>
      </c>
      <c r="L203" s="73">
        <v>13.763999999999999</v>
      </c>
      <c r="M203" s="73">
        <v>1</v>
      </c>
      <c r="N203" s="73">
        <v>18048.903999999999</v>
      </c>
      <c r="O203" s="73">
        <v>7.6259479999999996E-4</v>
      </c>
      <c r="P203" s="73">
        <v>1.1399999999999999</v>
      </c>
    </row>
    <row r="204" spans="1:19" x14ac:dyDescent="0.2">
      <c r="A204" s="73" t="s">
        <v>144</v>
      </c>
      <c r="F204" s="74">
        <v>0.9210532407407408</v>
      </c>
      <c r="G204" s="73" t="s">
        <v>35</v>
      </c>
      <c r="H204" s="73">
        <v>1</v>
      </c>
      <c r="I204" s="73">
        <v>0.65</v>
      </c>
      <c r="J204" s="73" t="s">
        <v>140</v>
      </c>
      <c r="K204" s="73" t="s">
        <v>65</v>
      </c>
      <c r="L204" s="73">
        <v>39.826000000000001</v>
      </c>
      <c r="M204" s="73">
        <v>1</v>
      </c>
      <c r="N204" s="73">
        <v>29939.285</v>
      </c>
      <c r="O204" s="73">
        <v>1.3302254999999999E-3</v>
      </c>
      <c r="P204" s="73">
        <v>1.1399999999999999</v>
      </c>
    </row>
    <row r="205" spans="1:19" x14ac:dyDescent="0.2">
      <c r="A205" s="73" t="s">
        <v>145</v>
      </c>
      <c r="F205" s="74">
        <v>0.92291666666666661</v>
      </c>
      <c r="G205" s="73" t="s">
        <v>35</v>
      </c>
      <c r="H205" s="73">
        <v>1</v>
      </c>
      <c r="I205" s="73">
        <v>0.65</v>
      </c>
      <c r="J205" s="73" t="s">
        <v>140</v>
      </c>
      <c r="K205" s="73" t="s">
        <v>65</v>
      </c>
      <c r="L205" s="73">
        <v>28.273</v>
      </c>
      <c r="M205" s="73">
        <v>1</v>
      </c>
      <c r="N205" s="73">
        <v>23700.271000000001</v>
      </c>
      <c r="O205" s="73">
        <v>1.1929398999999999E-3</v>
      </c>
      <c r="P205" s="73">
        <v>1.1399999999999999</v>
      </c>
    </row>
    <row r="206" spans="1:19" x14ac:dyDescent="0.2">
      <c r="A206" s="73" t="s">
        <v>146</v>
      </c>
      <c r="F206" s="74">
        <v>0.92489583333333336</v>
      </c>
      <c r="G206" s="73" t="s">
        <v>35</v>
      </c>
      <c r="H206" s="73">
        <v>1</v>
      </c>
      <c r="I206" s="73">
        <v>0.65</v>
      </c>
      <c r="J206" s="73" t="s">
        <v>140</v>
      </c>
      <c r="K206" s="73" t="s">
        <v>65</v>
      </c>
      <c r="L206" s="73">
        <v>40.997</v>
      </c>
      <c r="M206" s="73">
        <v>1</v>
      </c>
      <c r="N206" s="73">
        <v>21405.785</v>
      </c>
      <c r="O206" s="73">
        <v>1.9152298999999999E-3</v>
      </c>
      <c r="P206" s="73">
        <v>1.1399999999999999</v>
      </c>
    </row>
    <row r="207" spans="1:19" x14ac:dyDescent="0.2">
      <c r="A207" s="73" t="s">
        <v>147</v>
      </c>
      <c r="F207" s="74">
        <v>0.92681712962962959</v>
      </c>
      <c r="G207" s="73" t="s">
        <v>35</v>
      </c>
      <c r="H207" s="73">
        <v>1</v>
      </c>
      <c r="I207" s="73">
        <v>0.65</v>
      </c>
      <c r="J207" s="73" t="s">
        <v>140</v>
      </c>
      <c r="K207" s="73" t="s">
        <v>65</v>
      </c>
      <c r="L207" s="73">
        <v>46.286999999999999</v>
      </c>
      <c r="M207" s="73">
        <v>1</v>
      </c>
      <c r="N207" s="73">
        <v>24778.234</v>
      </c>
      <c r="O207" s="73">
        <v>1.8680508000000001E-3</v>
      </c>
      <c r="P207" s="73">
        <v>1.1399999999999999</v>
      </c>
    </row>
    <row r="208" spans="1:19" x14ac:dyDescent="0.2">
      <c r="A208" s="73" t="s">
        <v>148</v>
      </c>
      <c r="F208" s="74">
        <v>0.65486111111111112</v>
      </c>
      <c r="G208" s="73" t="s">
        <v>35</v>
      </c>
      <c r="H208" s="73">
        <v>1</v>
      </c>
      <c r="I208" s="73">
        <v>0.65</v>
      </c>
      <c r="J208" s="73" t="s">
        <v>140</v>
      </c>
      <c r="K208" s="73" t="s">
        <v>74</v>
      </c>
      <c r="L208" s="73">
        <v>0.311</v>
      </c>
      <c r="M208" s="73">
        <v>1</v>
      </c>
      <c r="N208" s="73">
        <v>17949.891</v>
      </c>
      <c r="O208" s="73">
        <v>1.7326E-5</v>
      </c>
      <c r="P208" s="73">
        <v>1.08</v>
      </c>
      <c r="R208" s="75"/>
      <c r="S208" s="75"/>
    </row>
    <row r="209" spans="1:19" x14ac:dyDescent="0.2">
      <c r="A209" s="73" t="s">
        <v>149</v>
      </c>
      <c r="F209" s="74">
        <v>0.65681712962962957</v>
      </c>
      <c r="G209" s="73" t="s">
        <v>35</v>
      </c>
      <c r="H209" s="73">
        <v>1</v>
      </c>
      <c r="I209" s="73">
        <v>0.65</v>
      </c>
      <c r="J209" s="73" t="s">
        <v>140</v>
      </c>
      <c r="K209" s="73" t="s">
        <v>65</v>
      </c>
      <c r="L209" s="73">
        <v>0.64900000000000002</v>
      </c>
      <c r="M209" s="73">
        <v>1</v>
      </c>
      <c r="N209" s="73">
        <v>25677.923999999999</v>
      </c>
      <c r="O209" s="73">
        <v>2.52746E-5</v>
      </c>
      <c r="P209" s="73">
        <v>1.1499999999999999</v>
      </c>
      <c r="R209" s="75"/>
      <c r="S209" s="75"/>
    </row>
    <row r="210" spans="1:19" x14ac:dyDescent="0.2">
      <c r="B210" s="76"/>
      <c r="C210" s="76"/>
      <c r="D210" s="77"/>
      <c r="L210" s="76"/>
      <c r="N210" s="76"/>
      <c r="O210" s="78"/>
    </row>
    <row r="211" spans="1:19" ht="13.5" thickBot="1" x14ac:dyDescent="0.25">
      <c r="B211" s="76"/>
      <c r="C211" s="76"/>
      <c r="D211" s="77"/>
      <c r="L211" s="76"/>
      <c r="N211" s="76"/>
      <c r="O211" s="78"/>
    </row>
    <row r="212" spans="1:19" ht="13.5" thickBot="1" x14ac:dyDescent="0.25">
      <c r="A212" s="79" t="str">
        <f t="shared" ref="A212:A222" si="42">A199</f>
        <v>SampleName</v>
      </c>
      <c r="B212" s="80" t="str">
        <f t="shared" ref="B212:B222" si="43">L199</f>
        <v>Area</v>
      </c>
      <c r="C212" s="80" t="str">
        <f t="shared" ref="C212:D222" si="44">N199</f>
        <v>ISTD Area</v>
      </c>
      <c r="D212" s="81" t="str">
        <f t="shared" si="44"/>
        <v>ISTDResponseRatio</v>
      </c>
      <c r="E212" s="82" t="s">
        <v>76</v>
      </c>
      <c r="F212" s="82" t="s">
        <v>77</v>
      </c>
      <c r="G212" s="83" t="s">
        <v>78</v>
      </c>
      <c r="L212" s="76"/>
      <c r="N212" s="76"/>
      <c r="O212" s="78"/>
    </row>
    <row r="213" spans="1:19" ht="13.5" thickBot="1" x14ac:dyDescent="0.25">
      <c r="A213" s="84" t="str">
        <f t="shared" si="42"/>
        <v xml:space="preserve">DTXSID0037522_Human_Ref Plasma__1_____XP1-A10_Inj EPA_062520_5uM_151  </v>
      </c>
      <c r="B213" s="85">
        <f t="shared" si="43"/>
        <v>49.372</v>
      </c>
      <c r="C213" s="85">
        <f t="shared" si="44"/>
        <v>30481.756000000001</v>
      </c>
      <c r="D213" s="86">
        <f t="shared" si="44"/>
        <v>1.619723E-3</v>
      </c>
      <c r="E213" s="87">
        <f>D213-$E$26</f>
        <v>1.3950523E-3</v>
      </c>
      <c r="F213" s="88">
        <f>AVERAGE($E$17:$E$20)/E217</f>
        <v>8067.9085963219559</v>
      </c>
      <c r="G213" s="89">
        <f>(F213-1+$G$24)/$G$24</f>
        <v>20168.271490804887</v>
      </c>
      <c r="L213" s="76"/>
      <c r="N213" s="76"/>
      <c r="O213" s="78"/>
    </row>
    <row r="214" spans="1:19" ht="13.5" thickBot="1" x14ac:dyDescent="0.25">
      <c r="A214" s="90" t="str">
        <f t="shared" si="42"/>
        <v xml:space="preserve">DTXSID0037522_Human_Ref Plasma__2_____XP1-B10_Inj EPA_062520_5uM_152  </v>
      </c>
      <c r="B214" s="91">
        <f t="shared" si="43"/>
        <v>15.064</v>
      </c>
      <c r="C214" s="91">
        <f t="shared" si="44"/>
        <v>17896.326000000001</v>
      </c>
      <c r="D214" s="92">
        <f t="shared" si="44"/>
        <v>8.4173699999999995E-4</v>
      </c>
      <c r="E214" s="93">
        <f t="shared" ref="E214:E220" si="45">D214-$E$26</f>
        <v>6.1706629999999998E-4</v>
      </c>
      <c r="F214" s="94">
        <f t="shared" ref="F214:F216" si="46">AVERAGE($E$17:$E$20)/E218</f>
        <v>9211.8132794320009</v>
      </c>
      <c r="G214" s="89">
        <f t="shared" ref="G214:G216" si="47">(F214-1+$G$24)/$G$24</f>
        <v>23028.03319858</v>
      </c>
      <c r="L214" s="76"/>
      <c r="N214" s="76"/>
      <c r="O214" s="78"/>
    </row>
    <row r="215" spans="1:19" ht="13.5" thickBot="1" x14ac:dyDescent="0.25">
      <c r="A215" s="90" t="str">
        <f t="shared" si="42"/>
        <v xml:space="preserve">DTXSID0037522_Human_Ref Plasma__3_____XP1-A6_Inj EPA_062520_5uM_153  </v>
      </c>
      <c r="B215" s="91">
        <f t="shared" si="43"/>
        <v>28.774999999999999</v>
      </c>
      <c r="C215" s="91">
        <f t="shared" si="44"/>
        <v>20550.484</v>
      </c>
      <c r="D215" s="92">
        <f t="shared" si="44"/>
        <v>1.4002102999999999E-3</v>
      </c>
      <c r="E215" s="93">
        <f t="shared" si="45"/>
        <v>1.1755396E-3</v>
      </c>
      <c r="F215" s="94">
        <f t="shared" si="46"/>
        <v>5276.0737835297341</v>
      </c>
      <c r="G215" s="89">
        <f t="shared" si="47"/>
        <v>13188.684458824333</v>
      </c>
      <c r="L215" s="76"/>
      <c r="N215" s="76"/>
      <c r="O215" s="78"/>
    </row>
    <row r="216" spans="1:19" ht="13.5" thickBot="1" x14ac:dyDescent="0.25">
      <c r="A216" s="90" t="str">
        <f t="shared" si="42"/>
        <v xml:space="preserve">DTXSID0037522_Human_Ref Plasma__4_____XP1F15_Inj EPA_062520_5uM_154  </v>
      </c>
      <c r="B216" s="91">
        <f t="shared" si="43"/>
        <v>13.763999999999999</v>
      </c>
      <c r="C216" s="91">
        <f t="shared" si="44"/>
        <v>18048.903999999999</v>
      </c>
      <c r="D216" s="92">
        <f t="shared" si="44"/>
        <v>7.6259479999999996E-4</v>
      </c>
      <c r="E216" s="93">
        <f t="shared" si="45"/>
        <v>5.3792409999999999E-4</v>
      </c>
      <c r="F216" s="95">
        <f t="shared" si="46"/>
        <v>5427.5423407068147</v>
      </c>
      <c r="G216" s="89">
        <f t="shared" si="47"/>
        <v>13567.355851767035</v>
      </c>
      <c r="L216" s="76"/>
      <c r="N216" s="76"/>
      <c r="O216" s="78"/>
    </row>
    <row r="217" spans="1:19" ht="13.5" thickBot="1" x14ac:dyDescent="0.25">
      <c r="A217" s="90" t="str">
        <f t="shared" si="42"/>
        <v xml:space="preserve">DTXSID0037522_Human_Plasma__1_____XP1-A10_Inj EPA_062520_5uM_146  </v>
      </c>
      <c r="B217" s="91">
        <f t="shared" si="43"/>
        <v>39.826000000000001</v>
      </c>
      <c r="C217" s="91">
        <f t="shared" si="44"/>
        <v>29939.285</v>
      </c>
      <c r="D217" s="92">
        <f t="shared" si="44"/>
        <v>1.3302254999999999E-3</v>
      </c>
      <c r="E217" s="93">
        <f t="shared" si="45"/>
        <v>1.1055548E-3</v>
      </c>
      <c r="F217" s="96" t="s">
        <v>79</v>
      </c>
      <c r="G217" s="97" t="s">
        <v>79</v>
      </c>
      <c r="L217" s="76"/>
      <c r="N217" s="76"/>
      <c r="O217" s="78"/>
    </row>
    <row r="218" spans="1:19" ht="13.5" thickBot="1" x14ac:dyDescent="0.25">
      <c r="A218" s="90" t="str">
        <f t="shared" si="42"/>
        <v xml:space="preserve">DTXSID0037522_Human_Plasma__2_____XP1-B10_Inj EPA_062520_5uM_147  </v>
      </c>
      <c r="B218" s="91">
        <f t="shared" si="43"/>
        <v>28.273</v>
      </c>
      <c r="C218" s="91">
        <f t="shared" si="44"/>
        <v>23700.271000000001</v>
      </c>
      <c r="D218" s="92">
        <f t="shared" si="44"/>
        <v>1.1929398999999999E-3</v>
      </c>
      <c r="E218" s="93">
        <f t="shared" si="45"/>
        <v>9.6826919999999997E-4</v>
      </c>
      <c r="F218" s="98">
        <f>AVERAGE(F213:F216)</f>
        <v>6995.8344999976262</v>
      </c>
      <c r="G218" s="99">
        <f>AVERAGE(G213:G216)</f>
        <v>17488.086249994063</v>
      </c>
      <c r="L218" s="76"/>
      <c r="N218" s="76"/>
      <c r="O218" s="78"/>
    </row>
    <row r="219" spans="1:19" ht="13.5" thickBot="1" x14ac:dyDescent="0.25">
      <c r="A219" s="90" t="str">
        <f t="shared" si="42"/>
        <v xml:space="preserve">DTXSID0037522_Human_Plasma__3_____XP1-A6_Inj EPA_062520_5uM_148  </v>
      </c>
      <c r="B219" s="91">
        <f t="shared" si="43"/>
        <v>40.997</v>
      </c>
      <c r="C219" s="91">
        <f t="shared" si="44"/>
        <v>21405.785</v>
      </c>
      <c r="D219" s="92">
        <f t="shared" si="44"/>
        <v>1.9152298999999999E-3</v>
      </c>
      <c r="E219" s="93">
        <f t="shared" si="45"/>
        <v>1.6905592E-3</v>
      </c>
      <c r="L219" s="76"/>
      <c r="N219" s="76"/>
      <c r="O219" s="78"/>
    </row>
    <row r="220" spans="1:19" ht="13.5" thickBot="1" x14ac:dyDescent="0.25">
      <c r="A220" s="90" t="str">
        <f t="shared" si="42"/>
        <v xml:space="preserve">DTXSID0037522_Human_Plasma__4_____XP1F15_Inj EPA_062520_5uM_149  </v>
      </c>
      <c r="B220" s="91">
        <f t="shared" si="43"/>
        <v>46.286999999999999</v>
      </c>
      <c r="C220" s="91">
        <f t="shared" si="44"/>
        <v>24778.234</v>
      </c>
      <c r="D220" s="92">
        <f t="shared" si="44"/>
        <v>1.8680508000000001E-3</v>
      </c>
      <c r="E220" s="93">
        <f t="shared" si="45"/>
        <v>1.6433801000000001E-3</v>
      </c>
      <c r="F220" s="96" t="s">
        <v>80</v>
      </c>
      <c r="G220" s="83">
        <v>0.4</v>
      </c>
      <c r="L220" s="76"/>
      <c r="N220" s="76"/>
      <c r="O220" s="78"/>
    </row>
    <row r="221" spans="1:19" x14ac:dyDescent="0.2">
      <c r="A221" s="90" t="str">
        <f t="shared" si="42"/>
        <v>BLANK_Human___1_____X_Inj EPA_062520_5uM_10</v>
      </c>
      <c r="B221" s="91">
        <f t="shared" si="43"/>
        <v>0.311</v>
      </c>
      <c r="C221" s="91">
        <f t="shared" si="44"/>
        <v>17949.891</v>
      </c>
      <c r="D221" s="92">
        <f t="shared" si="44"/>
        <v>1.7326E-5</v>
      </c>
      <c r="E221" s="93"/>
      <c r="K221" s="104"/>
      <c r="L221" s="76"/>
      <c r="N221" s="76"/>
      <c r="O221" s="78"/>
    </row>
    <row r="222" spans="1:19" ht="13.5" thickBot="1" x14ac:dyDescent="0.25">
      <c r="A222" s="100" t="str">
        <f t="shared" si="42"/>
        <v>BLANK_Human___2_____X_Inj EPA_062520_5uM_11</v>
      </c>
      <c r="B222" s="102">
        <f t="shared" si="43"/>
        <v>0.64900000000000002</v>
      </c>
      <c r="C222" s="102">
        <f t="shared" si="44"/>
        <v>25677.923999999999</v>
      </c>
      <c r="D222" s="101">
        <f t="shared" si="44"/>
        <v>2.52746E-5</v>
      </c>
      <c r="E222" s="103">
        <f>AVERAGE(D221:D222)</f>
        <v>2.13003E-5</v>
      </c>
      <c r="L222" s="76"/>
      <c r="N222" s="76"/>
      <c r="O222" s="78"/>
    </row>
    <row r="227" spans="1:19" ht="13.5" thickBot="1" x14ac:dyDescent="0.25">
      <c r="A227" s="68" t="s">
        <v>44</v>
      </c>
      <c r="B227" s="69" t="s">
        <v>45</v>
      </c>
      <c r="C227" s="69" t="s">
        <v>46</v>
      </c>
      <c r="D227" s="70" t="s">
        <v>47</v>
      </c>
      <c r="E227" s="68" t="s">
        <v>48</v>
      </c>
      <c r="F227" s="68" t="s">
        <v>49</v>
      </c>
      <c r="G227" s="68" t="s">
        <v>50</v>
      </c>
      <c r="H227" s="68" t="s">
        <v>51</v>
      </c>
      <c r="I227" s="68" t="s">
        <v>52</v>
      </c>
      <c r="J227" s="68" t="s">
        <v>53</v>
      </c>
      <c r="K227" s="68" t="s">
        <v>54</v>
      </c>
      <c r="L227" s="69" t="s">
        <v>55</v>
      </c>
      <c r="M227" s="71" t="s">
        <v>56</v>
      </c>
      <c r="N227" s="69" t="s">
        <v>57</v>
      </c>
      <c r="O227" s="72" t="s">
        <v>58</v>
      </c>
      <c r="P227" s="68" t="s">
        <v>59</v>
      </c>
      <c r="Q227" s="68" t="s">
        <v>60</v>
      </c>
      <c r="R227" s="68" t="s">
        <v>61</v>
      </c>
      <c r="S227" s="68" t="s">
        <v>62</v>
      </c>
    </row>
    <row r="228" spans="1:19" x14ac:dyDescent="0.2">
      <c r="A228" s="73" t="s">
        <v>150</v>
      </c>
      <c r="F228" s="74">
        <v>0.95238425925925929</v>
      </c>
      <c r="G228" s="73" t="s">
        <v>36</v>
      </c>
      <c r="H228" s="73">
        <v>1</v>
      </c>
      <c r="I228" s="73">
        <v>0.65</v>
      </c>
      <c r="J228" s="73" t="s">
        <v>151</v>
      </c>
      <c r="K228" s="73" t="s">
        <v>65</v>
      </c>
      <c r="L228" s="73">
        <v>15880.942999999999</v>
      </c>
      <c r="M228" s="73">
        <v>1</v>
      </c>
      <c r="N228" s="73">
        <v>30012.458999999999</v>
      </c>
      <c r="O228" s="73">
        <v>0.52914501270000003</v>
      </c>
      <c r="P228" s="73">
        <v>1.1100000000000001</v>
      </c>
    </row>
    <row r="229" spans="1:19" x14ac:dyDescent="0.2">
      <c r="A229" s="73" t="s">
        <v>152</v>
      </c>
      <c r="F229" s="74">
        <v>0.95435185185185178</v>
      </c>
      <c r="G229" s="73" t="s">
        <v>36</v>
      </c>
      <c r="H229" s="73">
        <v>1</v>
      </c>
      <c r="I229" s="73">
        <v>0.65</v>
      </c>
      <c r="J229" s="73" t="s">
        <v>151</v>
      </c>
      <c r="K229" s="73" t="s">
        <v>65</v>
      </c>
      <c r="L229" s="73">
        <v>20158.877</v>
      </c>
      <c r="M229" s="73">
        <v>1</v>
      </c>
      <c r="N229" s="73">
        <v>32317.101999999999</v>
      </c>
      <c r="O229" s="73">
        <v>0.62378356199999996</v>
      </c>
      <c r="P229" s="73">
        <v>1.1100000000000001</v>
      </c>
    </row>
    <row r="230" spans="1:19" x14ac:dyDescent="0.2">
      <c r="A230" s="73" t="s">
        <v>153</v>
      </c>
      <c r="F230" s="74">
        <v>0.9563194444444445</v>
      </c>
      <c r="G230" s="73" t="s">
        <v>36</v>
      </c>
      <c r="H230" s="73">
        <v>1</v>
      </c>
      <c r="I230" s="73">
        <v>0.65</v>
      </c>
      <c r="J230" s="73" t="s">
        <v>151</v>
      </c>
      <c r="K230" s="73" t="s">
        <v>65</v>
      </c>
      <c r="L230" s="73">
        <v>12994.373</v>
      </c>
      <c r="M230" s="73">
        <v>1</v>
      </c>
      <c r="N230" s="73">
        <v>21644.41</v>
      </c>
      <c r="O230" s="73">
        <v>0.60035699750000004</v>
      </c>
      <c r="P230" s="73">
        <v>1.1100000000000001</v>
      </c>
    </row>
    <row r="231" spans="1:19" x14ac:dyDescent="0.2">
      <c r="A231" s="73" t="s">
        <v>154</v>
      </c>
      <c r="F231" s="74">
        <v>0.95828703703703699</v>
      </c>
      <c r="G231" s="73" t="s">
        <v>36</v>
      </c>
      <c r="H231" s="73">
        <v>1</v>
      </c>
      <c r="I231" s="73">
        <v>0.65</v>
      </c>
      <c r="J231" s="73" t="s">
        <v>151</v>
      </c>
      <c r="K231" s="73" t="s">
        <v>65</v>
      </c>
      <c r="L231" s="73">
        <v>14638.817999999999</v>
      </c>
      <c r="M231" s="73">
        <v>1</v>
      </c>
      <c r="N231" s="73">
        <v>23423.050999999999</v>
      </c>
      <c r="O231" s="73">
        <v>0.62497485919999995</v>
      </c>
      <c r="P231" s="73">
        <v>1.1000000000000001</v>
      </c>
    </row>
    <row r="232" spans="1:19" x14ac:dyDescent="0.2">
      <c r="A232" s="73" t="s">
        <v>155</v>
      </c>
      <c r="F232" s="74">
        <v>0.94256944444444446</v>
      </c>
      <c r="G232" s="73" t="s">
        <v>36</v>
      </c>
      <c r="H232" s="73">
        <v>1</v>
      </c>
      <c r="I232" s="73">
        <v>0.65</v>
      </c>
      <c r="J232" s="73" t="s">
        <v>151</v>
      </c>
      <c r="K232" s="73" t="s">
        <v>65</v>
      </c>
      <c r="L232" s="73">
        <v>13766.619000000001</v>
      </c>
      <c r="M232" s="73">
        <v>1</v>
      </c>
      <c r="N232" s="73">
        <v>32455.868999999999</v>
      </c>
      <c r="O232" s="73">
        <v>0.42416423980000001</v>
      </c>
      <c r="P232" s="73">
        <v>1.1000000000000001</v>
      </c>
    </row>
    <row r="233" spans="1:19" x14ac:dyDescent="0.2">
      <c r="A233" s="73" t="s">
        <v>156</v>
      </c>
      <c r="F233" s="74">
        <v>0.94453703703703706</v>
      </c>
      <c r="G233" s="73" t="s">
        <v>36</v>
      </c>
      <c r="H233" s="73">
        <v>1</v>
      </c>
      <c r="I233" s="73">
        <v>0.65</v>
      </c>
      <c r="J233" s="73" t="s">
        <v>151</v>
      </c>
      <c r="K233" s="73" t="s">
        <v>65</v>
      </c>
      <c r="L233" s="73">
        <v>8910.3469999999998</v>
      </c>
      <c r="M233" s="73">
        <v>1</v>
      </c>
      <c r="N233" s="73">
        <v>21725.07</v>
      </c>
      <c r="O233" s="73">
        <v>0.4101412331</v>
      </c>
      <c r="P233" s="73">
        <v>1.1100000000000001</v>
      </c>
    </row>
    <row r="234" spans="1:19" x14ac:dyDescent="0.2">
      <c r="A234" s="73" t="s">
        <v>157</v>
      </c>
      <c r="F234" s="74">
        <v>0.94650462962962967</v>
      </c>
      <c r="G234" s="73" t="s">
        <v>36</v>
      </c>
      <c r="H234" s="73">
        <v>1</v>
      </c>
      <c r="I234" s="73">
        <v>0.65</v>
      </c>
      <c r="J234" s="73" t="s">
        <v>151</v>
      </c>
      <c r="K234" s="73" t="s">
        <v>65</v>
      </c>
      <c r="L234" s="73">
        <v>11713.682000000001</v>
      </c>
      <c r="M234" s="73">
        <v>1</v>
      </c>
      <c r="N234" s="73">
        <v>24082.846000000001</v>
      </c>
      <c r="O234" s="73">
        <v>0.4863911018</v>
      </c>
      <c r="P234" s="73">
        <v>1.1000000000000001</v>
      </c>
    </row>
    <row r="235" spans="1:19" x14ac:dyDescent="0.2">
      <c r="A235" s="73" t="s">
        <v>158</v>
      </c>
      <c r="F235" s="74">
        <v>0.94846064814814823</v>
      </c>
      <c r="G235" s="73" t="s">
        <v>36</v>
      </c>
      <c r="H235" s="73">
        <v>1</v>
      </c>
      <c r="I235" s="73">
        <v>0.65</v>
      </c>
      <c r="J235" s="73" t="s">
        <v>151</v>
      </c>
      <c r="K235" s="73" t="s">
        <v>65</v>
      </c>
      <c r="L235" s="73">
        <v>12714.494000000001</v>
      </c>
      <c r="M235" s="73">
        <v>1</v>
      </c>
      <c r="N235" s="73">
        <v>26893.252</v>
      </c>
      <c r="O235" s="73">
        <v>0.47277636779999999</v>
      </c>
      <c r="P235" s="73">
        <v>1.1100000000000001</v>
      </c>
    </row>
    <row r="236" spans="1:19" x14ac:dyDescent="0.2">
      <c r="A236" s="73" t="s">
        <v>148</v>
      </c>
      <c r="F236" s="74">
        <v>0.65486111111111112</v>
      </c>
      <c r="G236" s="73" t="s">
        <v>36</v>
      </c>
      <c r="H236" s="73">
        <v>1</v>
      </c>
      <c r="I236" s="73">
        <v>0.65</v>
      </c>
      <c r="J236" s="73" t="s">
        <v>151</v>
      </c>
      <c r="K236" s="73" t="s">
        <v>65</v>
      </c>
      <c r="L236" s="73">
        <v>7.9169999999999998</v>
      </c>
      <c r="M236" s="73">
        <v>1</v>
      </c>
      <c r="N236" s="73">
        <v>17949.891</v>
      </c>
      <c r="O236" s="73">
        <v>4.4106119999999998E-4</v>
      </c>
      <c r="P236" s="73">
        <v>1.07</v>
      </c>
      <c r="R236" s="75"/>
      <c r="S236" s="75"/>
    </row>
    <row r="237" spans="1:19" x14ac:dyDescent="0.2">
      <c r="A237" s="73" t="s">
        <v>149</v>
      </c>
      <c r="F237" s="74">
        <v>0.65681712962962957</v>
      </c>
      <c r="G237" s="73" t="s">
        <v>36</v>
      </c>
      <c r="H237" s="73">
        <v>1</v>
      </c>
      <c r="I237" s="73">
        <v>0.65</v>
      </c>
      <c r="J237" s="73" t="s">
        <v>151</v>
      </c>
      <c r="K237" s="73" t="s">
        <v>65</v>
      </c>
      <c r="L237" s="73">
        <v>34.543999999999997</v>
      </c>
      <c r="M237" s="73">
        <v>1</v>
      </c>
      <c r="N237" s="73">
        <v>25677.923999999999</v>
      </c>
      <c r="O237" s="73">
        <v>1.3452800999999999E-3</v>
      </c>
      <c r="P237" s="73">
        <v>1.08</v>
      </c>
      <c r="R237" s="75"/>
      <c r="S237" s="75"/>
    </row>
    <row r="238" spans="1:19" x14ac:dyDescent="0.2">
      <c r="B238" s="76"/>
      <c r="C238" s="76"/>
      <c r="D238" s="77"/>
      <c r="L238" s="76"/>
      <c r="N238" s="76"/>
      <c r="O238" s="78"/>
    </row>
    <row r="239" spans="1:19" ht="13.5" thickBot="1" x14ac:dyDescent="0.25">
      <c r="B239" s="76"/>
      <c r="C239" s="76"/>
      <c r="D239" s="77"/>
      <c r="L239" s="76"/>
      <c r="N239" s="76"/>
      <c r="O239" s="78"/>
    </row>
    <row r="240" spans="1:19" ht="13.5" thickBot="1" x14ac:dyDescent="0.25">
      <c r="A240" s="79" t="str">
        <f>A227</f>
        <v>SampleName</v>
      </c>
      <c r="B240" s="80" t="str">
        <f>L227</f>
        <v>Area</v>
      </c>
      <c r="C240" s="80" t="str">
        <f>N227</f>
        <v>ISTD Area</v>
      </c>
      <c r="D240" s="81" t="str">
        <f>O227</f>
        <v>ISTDResponseRatio</v>
      </c>
      <c r="E240" s="82" t="s">
        <v>76</v>
      </c>
      <c r="F240" s="82" t="s">
        <v>77</v>
      </c>
      <c r="G240" s="83" t="s">
        <v>78</v>
      </c>
      <c r="L240" s="76"/>
      <c r="N240" s="76"/>
      <c r="O240" s="78"/>
    </row>
    <row r="241" spans="1:19" ht="13.5" thickBot="1" x14ac:dyDescent="0.25">
      <c r="A241" s="84" t="str">
        <f t="shared" ref="A241:A250" si="48">A228</f>
        <v xml:space="preserve">DTXSID7041964_Human_Ref Plasma__1_____XP1-A10_Inj EPA_062520_5uM_162  </v>
      </c>
      <c r="B241" s="85">
        <f t="shared" ref="B241:B250" si="49">L228</f>
        <v>15880.942999999999</v>
      </c>
      <c r="C241" s="85">
        <f t="shared" ref="C241:D250" si="50">N228</f>
        <v>30012.458999999999</v>
      </c>
      <c r="D241" s="86">
        <f t="shared" si="50"/>
        <v>0.52914501270000003</v>
      </c>
      <c r="E241" s="87">
        <f>D241-$E$26</f>
        <v>0.52892034200000004</v>
      </c>
      <c r="F241" s="88">
        <f>AVERAGE($E$17:$E$20)/E245</f>
        <v>21.039590839705365</v>
      </c>
      <c r="G241" s="89">
        <f>(F241-1+$G$24)/$G$24</f>
        <v>51.098977099263408</v>
      </c>
      <c r="L241" s="76"/>
      <c r="N241" s="76"/>
      <c r="O241" s="78"/>
    </row>
    <row r="242" spans="1:19" ht="13.5" thickBot="1" x14ac:dyDescent="0.25">
      <c r="A242" s="90" t="str">
        <f t="shared" si="48"/>
        <v xml:space="preserve">DTXSID7041964_Human_Ref Plasma__2_____XP1-B10_Inj EPA_062520_5uM_163  </v>
      </c>
      <c r="B242" s="91">
        <f t="shared" si="49"/>
        <v>20158.877</v>
      </c>
      <c r="C242" s="91">
        <f t="shared" si="50"/>
        <v>32317.101999999999</v>
      </c>
      <c r="D242" s="92">
        <f t="shared" si="50"/>
        <v>0.62378356199999996</v>
      </c>
      <c r="E242" s="93">
        <f t="shared" ref="E242:E248" si="51">D242-$E$26</f>
        <v>0.62355889129999997</v>
      </c>
      <c r="F242" s="94">
        <f t="shared" ref="F242:F244" si="52">AVERAGE($E$17:$E$20)/E246</f>
        <v>21.759342980441133</v>
      </c>
      <c r="G242" s="89">
        <f t="shared" ref="G242:G244" si="53">(F242-1+$G$24)/$G$24</f>
        <v>52.898357451102825</v>
      </c>
      <c r="L242" s="76"/>
      <c r="N242" s="76"/>
      <c r="O242" s="78"/>
    </row>
    <row r="243" spans="1:19" ht="13.5" thickBot="1" x14ac:dyDescent="0.25">
      <c r="A243" s="90" t="str">
        <f t="shared" si="48"/>
        <v xml:space="preserve">DTXSID7041964_Human_Ref Plasma__3_____XP1-A6_Inj EPA_062520_5uM_164  </v>
      </c>
      <c r="B243" s="91">
        <f t="shared" si="49"/>
        <v>12994.373</v>
      </c>
      <c r="C243" s="91">
        <f t="shared" si="50"/>
        <v>21644.41</v>
      </c>
      <c r="D243" s="92">
        <f t="shared" si="50"/>
        <v>0.60035699750000004</v>
      </c>
      <c r="E243" s="93">
        <f t="shared" si="51"/>
        <v>0.60013232680000006</v>
      </c>
      <c r="F243" s="94">
        <f t="shared" si="52"/>
        <v>18.346628858030588</v>
      </c>
      <c r="G243" s="89">
        <f t="shared" si="53"/>
        <v>44.366572145076461</v>
      </c>
      <c r="L243" s="76"/>
      <c r="N243" s="76"/>
      <c r="O243" s="78"/>
    </row>
    <row r="244" spans="1:19" ht="13.5" thickBot="1" x14ac:dyDescent="0.25">
      <c r="A244" s="90" t="str">
        <f t="shared" si="48"/>
        <v xml:space="preserve">DTXSID7041964_Human_Ref Plasma__4_____XP1F15_Inj EPA_062520_5uM_165  </v>
      </c>
      <c r="B244" s="91">
        <f t="shared" si="49"/>
        <v>14638.817999999999</v>
      </c>
      <c r="C244" s="91">
        <f t="shared" si="50"/>
        <v>23423.050999999999</v>
      </c>
      <c r="D244" s="92">
        <f t="shared" si="50"/>
        <v>0.62497485919999995</v>
      </c>
      <c r="E244" s="93">
        <f t="shared" si="51"/>
        <v>0.62475018849999997</v>
      </c>
      <c r="F244" s="95">
        <f t="shared" si="52"/>
        <v>18.875215408944936</v>
      </c>
      <c r="G244" s="89">
        <f t="shared" si="53"/>
        <v>45.688038522362334</v>
      </c>
      <c r="L244" s="76"/>
      <c r="N244" s="76"/>
      <c r="O244" s="78"/>
    </row>
    <row r="245" spans="1:19" ht="13.5" thickBot="1" x14ac:dyDescent="0.25">
      <c r="A245" s="90" t="str">
        <f t="shared" si="48"/>
        <v xml:space="preserve">DTXSID7041964_Human_Plasma__1_____XP1-A10_Inj EPA_062520_5uM_157  </v>
      </c>
      <c r="B245" s="91">
        <f t="shared" si="49"/>
        <v>13766.619000000001</v>
      </c>
      <c r="C245" s="91">
        <f t="shared" si="50"/>
        <v>32455.868999999999</v>
      </c>
      <c r="D245" s="92">
        <f>O232</f>
        <v>0.42416423980000001</v>
      </c>
      <c r="E245" s="93">
        <f t="shared" si="51"/>
        <v>0.42393956910000002</v>
      </c>
      <c r="F245" s="96" t="s">
        <v>79</v>
      </c>
      <c r="G245" s="97" t="s">
        <v>79</v>
      </c>
      <c r="L245" s="76"/>
      <c r="N245" s="76"/>
      <c r="O245" s="78"/>
    </row>
    <row r="246" spans="1:19" ht="13.5" thickBot="1" x14ac:dyDescent="0.25">
      <c r="A246" s="90" t="str">
        <f t="shared" si="48"/>
        <v xml:space="preserve">DTXSID7041964_Human_Plasma__2_____XP1-B10_Inj EPA_062520_5uM_158  </v>
      </c>
      <c r="B246" s="91">
        <f t="shared" si="49"/>
        <v>8910.3469999999998</v>
      </c>
      <c r="C246" s="91">
        <f t="shared" si="50"/>
        <v>21725.07</v>
      </c>
      <c r="D246" s="92">
        <f t="shared" si="50"/>
        <v>0.4101412331</v>
      </c>
      <c r="E246" s="93">
        <f t="shared" si="51"/>
        <v>0.40991656240000002</v>
      </c>
      <c r="F246" s="98">
        <f>AVERAGE(F241:F244)</f>
        <v>20.005194521780506</v>
      </c>
      <c r="G246" s="99">
        <f>AVERAGE(G241, G243:G244)</f>
        <v>47.051195922234065</v>
      </c>
      <c r="L246" s="76"/>
      <c r="N246" s="76"/>
      <c r="O246" s="78"/>
    </row>
    <row r="247" spans="1:19" ht="13.5" thickBot="1" x14ac:dyDescent="0.25">
      <c r="A247" s="90" t="str">
        <f t="shared" si="48"/>
        <v xml:space="preserve">DTXSID7041964_Human_Plasma__3_____XP1-A6_Inj EPA_062520_5uM_159  </v>
      </c>
      <c r="B247" s="91">
        <f t="shared" si="49"/>
        <v>11713.682000000001</v>
      </c>
      <c r="C247" s="91">
        <f t="shared" si="50"/>
        <v>24082.846000000001</v>
      </c>
      <c r="D247" s="92">
        <f t="shared" si="50"/>
        <v>0.4863911018</v>
      </c>
      <c r="E247" s="93">
        <f t="shared" si="51"/>
        <v>0.48616643110000002</v>
      </c>
      <c r="L247" s="76"/>
      <c r="N247" s="76"/>
      <c r="O247" s="78"/>
    </row>
    <row r="248" spans="1:19" ht="13.5" thickBot="1" x14ac:dyDescent="0.25">
      <c r="A248" s="90" t="str">
        <f t="shared" si="48"/>
        <v xml:space="preserve">DTXSID7041964_Human_Plasma__4_____XP1F15_Inj EPA_062520_5uM_160  </v>
      </c>
      <c r="B248" s="91">
        <f t="shared" si="49"/>
        <v>12714.494000000001</v>
      </c>
      <c r="C248" s="91">
        <f t="shared" si="50"/>
        <v>26893.252</v>
      </c>
      <c r="D248" s="92">
        <f t="shared" si="50"/>
        <v>0.47277636779999999</v>
      </c>
      <c r="E248" s="93">
        <f t="shared" si="51"/>
        <v>0.4725516971</v>
      </c>
      <c r="F248" s="96" t="s">
        <v>80</v>
      </c>
      <c r="G248" s="83">
        <v>0.4</v>
      </c>
      <c r="L248" s="76"/>
      <c r="N248" s="76"/>
      <c r="O248" s="78"/>
    </row>
    <row r="249" spans="1:19" x14ac:dyDescent="0.2">
      <c r="A249" s="90" t="str">
        <f t="shared" si="48"/>
        <v>BLANK_Human___1_____X_Inj EPA_062520_5uM_10</v>
      </c>
      <c r="B249" s="92">
        <f>L236</f>
        <v>7.9169999999999998</v>
      </c>
      <c r="C249" s="91">
        <f t="shared" si="50"/>
        <v>17949.891</v>
      </c>
      <c r="D249" s="92">
        <f>O236</f>
        <v>4.4106119999999998E-4</v>
      </c>
      <c r="E249" s="93"/>
      <c r="L249" s="76"/>
      <c r="N249" s="76"/>
      <c r="O249" s="78"/>
    </row>
    <row r="250" spans="1:19" ht="13.5" thickBot="1" x14ac:dyDescent="0.25">
      <c r="A250" s="100" t="str">
        <f t="shared" si="48"/>
        <v>BLANK_Human___2_____X_Inj EPA_062520_5uM_11</v>
      </c>
      <c r="B250" s="101">
        <f t="shared" si="49"/>
        <v>34.543999999999997</v>
      </c>
      <c r="C250" s="102">
        <f t="shared" si="50"/>
        <v>25677.923999999999</v>
      </c>
      <c r="D250" s="101">
        <f t="shared" si="50"/>
        <v>1.3452800999999999E-3</v>
      </c>
      <c r="E250" s="103">
        <f>AVERAGE(D249:D250)</f>
        <v>8.9317064999999999E-4</v>
      </c>
      <c r="L250" s="76"/>
      <c r="N250" s="76"/>
      <c r="O250" s="78"/>
    </row>
    <row r="255" spans="1:19" ht="13.5" thickBot="1" x14ac:dyDescent="0.25">
      <c r="A255" s="68" t="s">
        <v>44</v>
      </c>
      <c r="B255" s="69" t="s">
        <v>45</v>
      </c>
      <c r="C255" s="69" t="s">
        <v>46</v>
      </c>
      <c r="D255" s="70" t="s">
        <v>47</v>
      </c>
      <c r="E255" s="68" t="s">
        <v>48</v>
      </c>
      <c r="F255" s="68" t="s">
        <v>49</v>
      </c>
      <c r="G255" s="68" t="s">
        <v>50</v>
      </c>
      <c r="H255" s="68" t="s">
        <v>51</v>
      </c>
      <c r="I255" s="68" t="s">
        <v>52</v>
      </c>
      <c r="J255" s="68" t="s">
        <v>53</v>
      </c>
      <c r="K255" s="68" t="s">
        <v>54</v>
      </c>
      <c r="L255" s="69" t="s">
        <v>55</v>
      </c>
      <c r="M255" s="71" t="s">
        <v>56</v>
      </c>
      <c r="N255" s="69" t="s">
        <v>57</v>
      </c>
      <c r="O255" s="72" t="s">
        <v>58</v>
      </c>
      <c r="P255" s="68" t="s">
        <v>59</v>
      </c>
      <c r="Q255" s="68" t="s">
        <v>60</v>
      </c>
      <c r="R255" s="68" t="s">
        <v>61</v>
      </c>
      <c r="S255" s="68" t="s">
        <v>62</v>
      </c>
    </row>
    <row r="256" spans="1:19" x14ac:dyDescent="0.2">
      <c r="A256" s="73" t="s">
        <v>159</v>
      </c>
      <c r="F256" s="74">
        <v>0.97400462962962964</v>
      </c>
      <c r="G256" s="73" t="s">
        <v>37</v>
      </c>
      <c r="H256" s="73">
        <v>1</v>
      </c>
      <c r="I256" s="73">
        <v>0.65</v>
      </c>
      <c r="J256" s="73" t="s">
        <v>160</v>
      </c>
      <c r="K256" s="73" t="s">
        <v>65</v>
      </c>
      <c r="L256" s="73">
        <v>6653.6570000000002</v>
      </c>
      <c r="M256" s="73">
        <v>1</v>
      </c>
      <c r="N256" s="73">
        <v>23812.192999999999</v>
      </c>
      <c r="O256" s="73">
        <v>0.27942226910000001</v>
      </c>
      <c r="P256" s="73">
        <v>1.08</v>
      </c>
    </row>
    <row r="257" spans="1:19" x14ac:dyDescent="0.2">
      <c r="A257" s="73" t="s">
        <v>161</v>
      </c>
      <c r="F257" s="74">
        <v>0.97597222222222213</v>
      </c>
      <c r="G257" s="73" t="s">
        <v>37</v>
      </c>
      <c r="H257" s="73">
        <v>1</v>
      </c>
      <c r="I257" s="73">
        <v>0.65</v>
      </c>
      <c r="J257" s="73" t="s">
        <v>160</v>
      </c>
      <c r="K257" s="73" t="s">
        <v>65</v>
      </c>
      <c r="L257" s="73">
        <v>6083.0290000000005</v>
      </c>
      <c r="M257" s="73">
        <v>1</v>
      </c>
      <c r="N257" s="73">
        <v>21622.921999999999</v>
      </c>
      <c r="O257" s="73">
        <v>0.28132317179999999</v>
      </c>
      <c r="P257" s="73">
        <v>1.08</v>
      </c>
    </row>
    <row r="258" spans="1:19" x14ac:dyDescent="0.2">
      <c r="A258" s="73" t="s">
        <v>162</v>
      </c>
      <c r="F258" s="74">
        <v>0.9779282407407407</v>
      </c>
      <c r="G258" s="73" t="s">
        <v>37</v>
      </c>
      <c r="H258" s="73">
        <v>1</v>
      </c>
      <c r="I258" s="73">
        <v>0.65</v>
      </c>
      <c r="J258" s="73" t="s">
        <v>160</v>
      </c>
      <c r="K258" s="73" t="s">
        <v>65</v>
      </c>
      <c r="L258" s="73">
        <v>5887.2330000000002</v>
      </c>
      <c r="M258" s="73">
        <v>1</v>
      </c>
      <c r="N258" s="73">
        <v>23363.405999999999</v>
      </c>
      <c r="O258" s="73">
        <v>0.25198522000000001</v>
      </c>
      <c r="P258" s="73">
        <v>1.08</v>
      </c>
    </row>
    <row r="259" spans="1:19" x14ac:dyDescent="0.2">
      <c r="A259" s="73" t="s">
        <v>163</v>
      </c>
      <c r="F259" s="74">
        <v>0.9798958333333333</v>
      </c>
      <c r="G259" s="73" t="s">
        <v>37</v>
      </c>
      <c r="H259" s="73">
        <v>1</v>
      </c>
      <c r="I259" s="73">
        <v>0.65</v>
      </c>
      <c r="J259" s="73" t="s">
        <v>160</v>
      </c>
      <c r="K259" s="73" t="s">
        <v>65</v>
      </c>
      <c r="L259" s="73">
        <v>5730.01</v>
      </c>
      <c r="M259" s="73">
        <v>1</v>
      </c>
      <c r="N259" s="73">
        <v>21557.437999999998</v>
      </c>
      <c r="O259" s="73">
        <v>0.26580199370000002</v>
      </c>
      <c r="P259" s="73">
        <v>1.08</v>
      </c>
    </row>
    <row r="260" spans="1:19" x14ac:dyDescent="0.2">
      <c r="A260" s="73" t="s">
        <v>164</v>
      </c>
      <c r="F260" s="74">
        <v>0.96417824074074077</v>
      </c>
      <c r="G260" s="73" t="s">
        <v>37</v>
      </c>
      <c r="H260" s="73">
        <v>1</v>
      </c>
      <c r="I260" s="73">
        <v>0.65</v>
      </c>
      <c r="J260" s="73" t="s">
        <v>160</v>
      </c>
      <c r="K260" s="73" t="s">
        <v>65</v>
      </c>
      <c r="L260" s="73">
        <v>9449.0259999999998</v>
      </c>
      <c r="M260" s="73">
        <v>1</v>
      </c>
      <c r="N260" s="73">
        <v>21631.263999999999</v>
      </c>
      <c r="O260" s="73">
        <v>0.43682264710000002</v>
      </c>
      <c r="P260" s="73">
        <v>1.08</v>
      </c>
    </row>
    <row r="261" spans="1:19" x14ac:dyDescent="0.2">
      <c r="A261" s="73" t="s">
        <v>165</v>
      </c>
      <c r="F261" s="74">
        <v>0.96609953703703699</v>
      </c>
      <c r="G261" s="73" t="s">
        <v>37</v>
      </c>
      <c r="H261" s="73">
        <v>1</v>
      </c>
      <c r="I261" s="73">
        <v>0.65</v>
      </c>
      <c r="J261" s="73" t="s">
        <v>160</v>
      </c>
      <c r="K261" s="73" t="s">
        <v>65</v>
      </c>
      <c r="L261" s="73">
        <v>9260.3870000000006</v>
      </c>
      <c r="M261" s="73">
        <v>1</v>
      </c>
      <c r="N261" s="73">
        <v>19107.886999999999</v>
      </c>
      <c r="O261" s="73">
        <v>0.48463689370000002</v>
      </c>
      <c r="P261" s="73">
        <v>1.08</v>
      </c>
    </row>
    <row r="262" spans="1:19" x14ac:dyDescent="0.2">
      <c r="A262" s="73" t="s">
        <v>166</v>
      </c>
      <c r="F262" s="74">
        <v>0.96810185185185194</v>
      </c>
      <c r="G262" s="73" t="s">
        <v>37</v>
      </c>
      <c r="H262" s="73">
        <v>1</v>
      </c>
      <c r="I262" s="73">
        <v>0.65</v>
      </c>
      <c r="J262" s="73" t="s">
        <v>160</v>
      </c>
      <c r="K262" s="73" t="s">
        <v>65</v>
      </c>
      <c r="L262" s="73">
        <v>11462.382</v>
      </c>
      <c r="M262" s="73">
        <v>1</v>
      </c>
      <c r="N262" s="73">
        <v>20698.673999999999</v>
      </c>
      <c r="O262" s="73">
        <v>0.5537737345</v>
      </c>
      <c r="P262" s="73">
        <v>1.08</v>
      </c>
    </row>
    <row r="263" spans="1:19" x14ac:dyDescent="0.2">
      <c r="A263" s="73" t="s">
        <v>167</v>
      </c>
      <c r="F263" s="74">
        <v>0.97008101851851858</v>
      </c>
      <c r="G263" s="73" t="s">
        <v>37</v>
      </c>
      <c r="H263" s="73">
        <v>1</v>
      </c>
      <c r="I263" s="73">
        <v>0.65</v>
      </c>
      <c r="J263" s="73" t="s">
        <v>160</v>
      </c>
      <c r="K263" s="73" t="s">
        <v>65</v>
      </c>
      <c r="L263" s="73">
        <v>11188.946</v>
      </c>
      <c r="M263" s="73">
        <v>1</v>
      </c>
      <c r="N263" s="73">
        <v>24233.445</v>
      </c>
      <c r="O263" s="73">
        <v>0.46171503889999999</v>
      </c>
      <c r="P263" s="73">
        <v>1.08</v>
      </c>
    </row>
    <row r="264" spans="1:19" x14ac:dyDescent="0.2">
      <c r="A264" s="73" t="s">
        <v>148</v>
      </c>
      <c r="F264" s="74">
        <v>0.65486111111111112</v>
      </c>
      <c r="G264" s="73" t="s">
        <v>37</v>
      </c>
      <c r="H264" s="73">
        <v>1</v>
      </c>
      <c r="I264" s="73">
        <v>0.65</v>
      </c>
      <c r="J264" s="73" t="s">
        <v>160</v>
      </c>
      <c r="K264" s="73" t="s">
        <v>74</v>
      </c>
      <c r="L264" s="73">
        <v>0.47599999999999998</v>
      </c>
      <c r="M264" s="73">
        <v>1</v>
      </c>
      <c r="N264" s="73">
        <v>17949.891</v>
      </c>
      <c r="O264" s="73">
        <v>2.65183E-5</v>
      </c>
      <c r="P264" s="73">
        <v>1.05</v>
      </c>
      <c r="R264" s="75"/>
      <c r="S264" s="75"/>
    </row>
    <row r="265" spans="1:19" x14ac:dyDescent="0.2">
      <c r="A265" s="73" t="s">
        <v>149</v>
      </c>
      <c r="F265" s="74">
        <v>0.65681712962962957</v>
      </c>
      <c r="G265" s="73" t="s">
        <v>37</v>
      </c>
      <c r="H265" s="73">
        <v>1</v>
      </c>
      <c r="I265" s="73">
        <v>0.65</v>
      </c>
      <c r="J265" s="73" t="s">
        <v>160</v>
      </c>
      <c r="K265" s="73" t="s">
        <v>74</v>
      </c>
      <c r="L265" s="73">
        <v>1.198</v>
      </c>
      <c r="M265" s="73">
        <v>1</v>
      </c>
      <c r="N265" s="73">
        <v>25677.923999999999</v>
      </c>
      <c r="O265" s="73">
        <v>4.6654899999999999E-5</v>
      </c>
      <c r="P265" s="73">
        <v>0.98</v>
      </c>
      <c r="R265" s="75"/>
      <c r="S265" s="75"/>
    </row>
    <row r="266" spans="1:19" x14ac:dyDescent="0.2">
      <c r="B266" s="76"/>
      <c r="C266" s="76"/>
      <c r="D266" s="77"/>
      <c r="L266" s="76"/>
      <c r="N266" s="76"/>
      <c r="O266" s="78"/>
    </row>
    <row r="267" spans="1:19" ht="13.5" thickBot="1" x14ac:dyDescent="0.25">
      <c r="B267" s="76"/>
      <c r="C267" s="76"/>
      <c r="D267" s="77"/>
      <c r="L267" s="76"/>
      <c r="N267" s="76"/>
      <c r="O267" s="78"/>
    </row>
    <row r="268" spans="1:19" ht="13.5" thickBot="1" x14ac:dyDescent="0.25">
      <c r="A268" s="79" t="str">
        <f t="shared" ref="A268:A278" si="54">A255</f>
        <v>SampleName</v>
      </c>
      <c r="B268" s="80" t="str">
        <f t="shared" ref="B268:B278" si="55">L255</f>
        <v>Area</v>
      </c>
      <c r="C268" s="80" t="str">
        <f t="shared" ref="C268:D278" si="56">N255</f>
        <v>ISTD Area</v>
      </c>
      <c r="D268" s="81" t="str">
        <f t="shared" si="56"/>
        <v>ISTDResponseRatio</v>
      </c>
      <c r="E268" s="82" t="s">
        <v>76</v>
      </c>
      <c r="F268" s="82" t="s">
        <v>77</v>
      </c>
      <c r="G268" s="83" t="s">
        <v>78</v>
      </c>
      <c r="L268" s="76"/>
      <c r="N268" s="76"/>
      <c r="O268" s="78"/>
    </row>
    <row r="269" spans="1:19" ht="13.5" thickBot="1" x14ac:dyDescent="0.25">
      <c r="A269" s="84" t="str">
        <f t="shared" si="54"/>
        <v xml:space="preserve">DTXSID7024291_Human_Ref Plasma__1_____XP1-A10_Inj EPA_062520_5uM_173  </v>
      </c>
      <c r="B269" s="85">
        <f t="shared" si="55"/>
        <v>6653.6570000000002</v>
      </c>
      <c r="C269" s="85">
        <f t="shared" si="56"/>
        <v>23812.192999999999</v>
      </c>
      <c r="D269" s="86">
        <f t="shared" si="56"/>
        <v>0.27942226910000001</v>
      </c>
      <c r="E269" s="87">
        <f>D269-$E$26</f>
        <v>0.27919759840000002</v>
      </c>
      <c r="F269" s="88">
        <f>AVERAGE($E$17:$E$20)/E273</f>
        <v>20.42958409512454</v>
      </c>
      <c r="G269" s="89">
        <f>(F269-1+$G$24)/$G$24</f>
        <v>49.573960237811342</v>
      </c>
      <c r="L269" s="76"/>
      <c r="N269" s="76"/>
      <c r="O269" s="78"/>
    </row>
    <row r="270" spans="1:19" ht="13.5" thickBot="1" x14ac:dyDescent="0.25">
      <c r="A270" s="90" t="str">
        <f t="shared" si="54"/>
        <v xml:space="preserve">DTXSID7024291_Human_Ref Plasma__2_____XP1-B10_Inj EPA_062520_5uM_174  </v>
      </c>
      <c r="B270" s="91">
        <f t="shared" si="55"/>
        <v>6083.0290000000005</v>
      </c>
      <c r="C270" s="91">
        <f t="shared" si="56"/>
        <v>21622.921999999999</v>
      </c>
      <c r="D270" s="92">
        <f t="shared" si="56"/>
        <v>0.28132317179999999</v>
      </c>
      <c r="E270" s="93">
        <f t="shared" ref="E270:E276" si="57">D270-$E$26</f>
        <v>0.28109850110000001</v>
      </c>
      <c r="F270" s="94">
        <f t="shared" ref="F270:F272" si="58">AVERAGE($E$17:$E$20)/E274</f>
        <v>18.413067736783759</v>
      </c>
      <c r="G270" s="89">
        <f t="shared" ref="G270:G272" si="59">(F270-1+$G$24)/$G$24</f>
        <v>44.532669341959391</v>
      </c>
      <c r="L270" s="76"/>
      <c r="N270" s="76"/>
      <c r="O270" s="78"/>
    </row>
    <row r="271" spans="1:19" ht="13.5" thickBot="1" x14ac:dyDescent="0.25">
      <c r="A271" s="90" t="str">
        <f t="shared" si="54"/>
        <v xml:space="preserve">DTXSID7024291_Human_Ref Plasma__3_____XP1-A6_Inj EPA_062520_5uM_175  </v>
      </c>
      <c r="B271" s="91">
        <f t="shared" si="55"/>
        <v>5887.2330000000002</v>
      </c>
      <c r="C271" s="91">
        <f t="shared" si="56"/>
        <v>23363.405999999999</v>
      </c>
      <c r="D271" s="92">
        <f t="shared" si="56"/>
        <v>0.25198522000000001</v>
      </c>
      <c r="E271" s="93">
        <f t="shared" si="57"/>
        <v>0.25176054930000002</v>
      </c>
      <c r="F271" s="94">
        <f t="shared" si="58"/>
        <v>16.113323385273873</v>
      </c>
      <c r="G271" s="89">
        <f t="shared" si="59"/>
        <v>38.783308463184682</v>
      </c>
      <c r="L271" s="76"/>
      <c r="N271" s="76"/>
      <c r="O271" s="78"/>
    </row>
    <row r="272" spans="1:19" ht="13.5" thickBot="1" x14ac:dyDescent="0.25">
      <c r="A272" s="90" t="str">
        <f t="shared" si="54"/>
        <v xml:space="preserve">DTXSID7024291_Human_Ref Plasma__4_____XP1F15_Inj EPA_062520_5uM_176  </v>
      </c>
      <c r="B272" s="91">
        <f t="shared" si="55"/>
        <v>5730.01</v>
      </c>
      <c r="C272" s="91">
        <f t="shared" si="56"/>
        <v>21557.437999999998</v>
      </c>
      <c r="D272" s="92">
        <f t="shared" si="56"/>
        <v>0.26580199370000002</v>
      </c>
      <c r="E272" s="93">
        <f t="shared" si="57"/>
        <v>0.26557732300000003</v>
      </c>
      <c r="F272" s="95">
        <f t="shared" si="58"/>
        <v>19.327629977229503</v>
      </c>
      <c r="G272" s="89">
        <f t="shared" si="59"/>
        <v>46.819074943073751</v>
      </c>
      <c r="L272" s="76"/>
      <c r="N272" s="76"/>
      <c r="O272" s="78"/>
    </row>
    <row r="273" spans="1:19" ht="13.5" thickBot="1" x14ac:dyDescent="0.25">
      <c r="A273" s="90" t="str">
        <f t="shared" si="54"/>
        <v xml:space="preserve">DTXSID7024291_Human_Plasma__1_____XP1-A10_Inj EPA_062520_5uM_168  </v>
      </c>
      <c r="B273" s="91">
        <f t="shared" si="55"/>
        <v>9449.0259999999998</v>
      </c>
      <c r="C273" s="91">
        <f t="shared" si="56"/>
        <v>21631.263999999999</v>
      </c>
      <c r="D273" s="92">
        <f t="shared" si="56"/>
        <v>0.43682264710000002</v>
      </c>
      <c r="E273" s="93">
        <f t="shared" si="57"/>
        <v>0.43659797640000003</v>
      </c>
      <c r="F273" s="96" t="s">
        <v>79</v>
      </c>
      <c r="G273" s="97" t="s">
        <v>79</v>
      </c>
      <c r="L273" s="76"/>
      <c r="N273" s="76"/>
      <c r="O273" s="78"/>
    </row>
    <row r="274" spans="1:19" ht="13.5" thickBot="1" x14ac:dyDescent="0.25">
      <c r="A274" s="90" t="str">
        <f t="shared" si="54"/>
        <v xml:space="preserve">DTXSID7024291_Human_Plasma__2_____XP1-B10_Inj EPA_062520_5uM_169  </v>
      </c>
      <c r="B274" s="91">
        <f t="shared" si="55"/>
        <v>9260.3870000000006</v>
      </c>
      <c r="C274" s="91">
        <f t="shared" si="56"/>
        <v>19107.886999999999</v>
      </c>
      <c r="D274" s="92">
        <f t="shared" si="56"/>
        <v>0.48463689370000002</v>
      </c>
      <c r="E274" s="93">
        <f t="shared" si="57"/>
        <v>0.48441222300000003</v>
      </c>
      <c r="F274" s="98">
        <f>AVERAGE(F269:F272)</f>
        <v>18.570901298602919</v>
      </c>
      <c r="G274" s="99">
        <f>AVERAGE(G269:G272)</f>
        <v>44.927253246507291</v>
      </c>
      <c r="L274" s="76"/>
      <c r="N274" s="76"/>
      <c r="O274" s="78"/>
    </row>
    <row r="275" spans="1:19" ht="13.5" thickBot="1" x14ac:dyDescent="0.25">
      <c r="A275" s="90" t="str">
        <f t="shared" si="54"/>
        <v xml:space="preserve">DTXSID7024291_Human_Plasma__3_____XP1-A6_Inj EPA_062520_5uM_170  </v>
      </c>
      <c r="B275" s="91">
        <f t="shared" si="55"/>
        <v>11462.382</v>
      </c>
      <c r="C275" s="91">
        <f t="shared" si="56"/>
        <v>20698.673999999999</v>
      </c>
      <c r="D275" s="92">
        <f t="shared" si="56"/>
        <v>0.5537737345</v>
      </c>
      <c r="E275" s="93">
        <f t="shared" si="57"/>
        <v>0.55354906380000002</v>
      </c>
      <c r="L275" s="76"/>
      <c r="N275" s="76"/>
      <c r="O275" s="78"/>
    </row>
    <row r="276" spans="1:19" ht="13.5" thickBot="1" x14ac:dyDescent="0.25">
      <c r="A276" s="90" t="str">
        <f t="shared" si="54"/>
        <v xml:space="preserve">DTXSID7024291_Human_Plasma__4_____XP1F15_Inj EPA_062520_5uM_171  </v>
      </c>
      <c r="B276" s="91">
        <f t="shared" si="55"/>
        <v>11188.946</v>
      </c>
      <c r="C276" s="91">
        <f t="shared" si="56"/>
        <v>24233.445</v>
      </c>
      <c r="D276" s="92">
        <f t="shared" si="56"/>
        <v>0.46171503889999999</v>
      </c>
      <c r="E276" s="93">
        <f t="shared" si="57"/>
        <v>0.4614903682</v>
      </c>
      <c r="F276" s="96" t="s">
        <v>80</v>
      </c>
      <c r="G276" s="83">
        <v>0.4</v>
      </c>
      <c r="L276" s="76"/>
      <c r="N276" s="76"/>
      <c r="O276" s="78"/>
    </row>
    <row r="277" spans="1:19" x14ac:dyDescent="0.2">
      <c r="A277" s="90" t="str">
        <f t="shared" si="54"/>
        <v>BLANK_Human___1_____X_Inj EPA_062520_5uM_10</v>
      </c>
      <c r="B277" s="91">
        <f t="shared" si="55"/>
        <v>0.47599999999999998</v>
      </c>
      <c r="C277" s="91">
        <f t="shared" si="56"/>
        <v>17949.891</v>
      </c>
      <c r="D277" s="92">
        <f t="shared" si="56"/>
        <v>2.65183E-5</v>
      </c>
      <c r="E277" s="93"/>
      <c r="K277" s="104"/>
      <c r="L277" s="76"/>
      <c r="N277" s="76"/>
      <c r="O277" s="78"/>
    </row>
    <row r="278" spans="1:19" ht="13.5" thickBot="1" x14ac:dyDescent="0.25">
      <c r="A278" s="100" t="str">
        <f t="shared" si="54"/>
        <v>BLANK_Human___2_____X_Inj EPA_062520_5uM_11</v>
      </c>
      <c r="B278" s="102">
        <f t="shared" si="55"/>
        <v>1.198</v>
      </c>
      <c r="C278" s="102">
        <f t="shared" si="56"/>
        <v>25677.923999999999</v>
      </c>
      <c r="D278" s="101">
        <f t="shared" si="56"/>
        <v>4.6654899999999999E-5</v>
      </c>
      <c r="E278" s="103">
        <f>AVERAGE(D277:D278)</f>
        <v>3.65866E-5</v>
      </c>
      <c r="L278" s="76"/>
      <c r="N278" s="76"/>
      <c r="O278" s="78"/>
    </row>
    <row r="283" spans="1:19" ht="13.5" thickBot="1" x14ac:dyDescent="0.25">
      <c r="A283" s="68" t="s">
        <v>44</v>
      </c>
      <c r="B283" s="69" t="s">
        <v>45</v>
      </c>
      <c r="C283" s="69" t="s">
        <v>46</v>
      </c>
      <c r="D283" s="70" t="s">
        <v>47</v>
      </c>
      <c r="E283" s="68" t="s">
        <v>48</v>
      </c>
      <c r="F283" s="68" t="s">
        <v>49</v>
      </c>
      <c r="G283" s="68" t="s">
        <v>50</v>
      </c>
      <c r="H283" s="68" t="s">
        <v>51</v>
      </c>
      <c r="I283" s="68" t="s">
        <v>52</v>
      </c>
      <c r="J283" s="68" t="s">
        <v>53</v>
      </c>
      <c r="K283" s="68" t="s">
        <v>54</v>
      </c>
      <c r="L283" s="69" t="s">
        <v>55</v>
      </c>
      <c r="M283" s="71" t="s">
        <v>56</v>
      </c>
      <c r="N283" s="69" t="s">
        <v>57</v>
      </c>
      <c r="O283" s="72" t="s">
        <v>58</v>
      </c>
      <c r="P283" s="68" t="s">
        <v>59</v>
      </c>
      <c r="Q283" s="68" t="s">
        <v>60</v>
      </c>
      <c r="R283" s="68" t="s">
        <v>61</v>
      </c>
      <c r="S283" s="68" t="s">
        <v>62</v>
      </c>
    </row>
    <row r="284" spans="1:19" x14ac:dyDescent="0.2">
      <c r="A284" s="73" t="s">
        <v>168</v>
      </c>
      <c r="F284" s="74">
        <v>1.7210648148148149E-2</v>
      </c>
      <c r="G284" s="73" t="s">
        <v>38</v>
      </c>
      <c r="H284" s="73">
        <v>1</v>
      </c>
      <c r="I284" s="73">
        <v>0.65</v>
      </c>
      <c r="J284" s="73" t="s">
        <v>169</v>
      </c>
      <c r="K284" s="73" t="s">
        <v>65</v>
      </c>
      <c r="L284" s="73">
        <v>33543.391000000003</v>
      </c>
      <c r="M284" s="73">
        <v>1</v>
      </c>
      <c r="N284" s="73">
        <v>23281.511999999999</v>
      </c>
      <c r="O284" s="73">
        <v>1.4407737350000001</v>
      </c>
      <c r="P284" s="73">
        <v>0.91</v>
      </c>
    </row>
    <row r="285" spans="1:19" x14ac:dyDescent="0.2">
      <c r="A285" s="73" t="s">
        <v>170</v>
      </c>
      <c r="F285" s="74">
        <v>1.9178240740740742E-2</v>
      </c>
      <c r="G285" s="73" t="s">
        <v>38</v>
      </c>
      <c r="H285" s="73">
        <v>1</v>
      </c>
      <c r="I285" s="73">
        <v>0.65</v>
      </c>
      <c r="J285" s="73" t="s">
        <v>169</v>
      </c>
      <c r="K285" s="73" t="s">
        <v>65</v>
      </c>
      <c r="L285" s="73">
        <v>24863.442999999999</v>
      </c>
      <c r="M285" s="73">
        <v>1</v>
      </c>
      <c r="N285" s="73">
        <v>19840.900000000001</v>
      </c>
      <c r="O285" s="73">
        <v>1.2531408856999999</v>
      </c>
      <c r="P285" s="73">
        <v>0.91</v>
      </c>
    </row>
    <row r="286" spans="1:19" x14ac:dyDescent="0.2">
      <c r="A286" s="73" t="s">
        <v>171</v>
      </c>
      <c r="F286" s="74">
        <v>2.1145833333333332E-2</v>
      </c>
      <c r="G286" s="73" t="s">
        <v>38</v>
      </c>
      <c r="H286" s="73">
        <v>1</v>
      </c>
      <c r="I286" s="73">
        <v>0.65</v>
      </c>
      <c r="J286" s="73" t="s">
        <v>169</v>
      </c>
      <c r="K286" s="73" t="s">
        <v>65</v>
      </c>
      <c r="L286" s="73">
        <v>38942.527000000002</v>
      </c>
      <c r="M286" s="73">
        <v>1</v>
      </c>
      <c r="N286" s="73">
        <v>30174.516</v>
      </c>
      <c r="O286" s="73">
        <v>1.2905766906</v>
      </c>
      <c r="P286" s="73">
        <v>0.91</v>
      </c>
    </row>
    <row r="287" spans="1:19" x14ac:dyDescent="0.2">
      <c r="A287" s="73" t="s">
        <v>172</v>
      </c>
      <c r="F287" s="74">
        <v>2.3067129629629632E-2</v>
      </c>
      <c r="G287" s="73" t="s">
        <v>38</v>
      </c>
      <c r="H287" s="73">
        <v>1</v>
      </c>
      <c r="I287" s="73">
        <v>0.65</v>
      </c>
      <c r="J287" s="73" t="s">
        <v>169</v>
      </c>
      <c r="K287" s="73" t="s">
        <v>65</v>
      </c>
      <c r="L287" s="73">
        <v>36661.703000000001</v>
      </c>
      <c r="M287" s="73">
        <v>1</v>
      </c>
      <c r="N287" s="73">
        <v>24854.423999999999</v>
      </c>
      <c r="O287" s="73">
        <v>1.4750574384999999</v>
      </c>
      <c r="P287" s="73">
        <v>0.91</v>
      </c>
    </row>
    <row r="288" spans="1:19" x14ac:dyDescent="0.2">
      <c r="A288" s="73" t="s">
        <v>173</v>
      </c>
      <c r="F288" s="74">
        <v>7.3958333333333341E-3</v>
      </c>
      <c r="G288" s="73" t="s">
        <v>38</v>
      </c>
      <c r="H288" s="73">
        <v>1</v>
      </c>
      <c r="I288" s="73">
        <v>0.65</v>
      </c>
      <c r="J288" s="73" t="s">
        <v>169</v>
      </c>
      <c r="K288" s="73" t="s">
        <v>65</v>
      </c>
      <c r="L288" s="73">
        <v>28768.851999999999</v>
      </c>
      <c r="M288" s="73">
        <v>1</v>
      </c>
      <c r="N288" s="73">
        <v>25358.563999999998</v>
      </c>
      <c r="O288" s="73">
        <v>1.1344826938999999</v>
      </c>
      <c r="P288" s="73">
        <v>0.91</v>
      </c>
    </row>
    <row r="289" spans="1:19" x14ac:dyDescent="0.2">
      <c r="A289" s="73" t="s">
        <v>174</v>
      </c>
      <c r="F289" s="74">
        <v>9.3634259259259261E-3</v>
      </c>
      <c r="G289" s="73" t="s">
        <v>38</v>
      </c>
      <c r="H289" s="73">
        <v>1</v>
      </c>
      <c r="I289" s="73">
        <v>0.65</v>
      </c>
      <c r="J289" s="73" t="s">
        <v>169</v>
      </c>
      <c r="K289" s="73" t="s">
        <v>65</v>
      </c>
      <c r="L289" s="73">
        <v>38900.266000000003</v>
      </c>
      <c r="M289" s="73">
        <v>1</v>
      </c>
      <c r="N289" s="73">
        <v>22725.044999999998</v>
      </c>
      <c r="O289" s="73">
        <v>1.7117794926000001</v>
      </c>
      <c r="P289" s="73">
        <v>0.91</v>
      </c>
    </row>
    <row r="290" spans="1:19" x14ac:dyDescent="0.2">
      <c r="A290" s="73" t="s">
        <v>175</v>
      </c>
      <c r="F290" s="74">
        <v>1.1319444444444444E-2</v>
      </c>
      <c r="G290" s="73" t="s">
        <v>38</v>
      </c>
      <c r="H290" s="73">
        <v>1</v>
      </c>
      <c r="I290" s="73">
        <v>0.65</v>
      </c>
      <c r="J290" s="73" t="s">
        <v>169</v>
      </c>
      <c r="K290" s="73" t="s">
        <v>65</v>
      </c>
      <c r="L290" s="73">
        <v>31192.773000000001</v>
      </c>
      <c r="M290" s="73">
        <v>1</v>
      </c>
      <c r="N290" s="73">
        <v>21634.879000000001</v>
      </c>
      <c r="O290" s="73">
        <v>1.4417817174000001</v>
      </c>
      <c r="P290" s="73">
        <v>0.91</v>
      </c>
    </row>
    <row r="291" spans="1:19" x14ac:dyDescent="0.2">
      <c r="A291" s="73" t="s">
        <v>176</v>
      </c>
      <c r="F291" s="74">
        <v>1.3287037037037036E-2</v>
      </c>
      <c r="G291" s="73" t="s">
        <v>38</v>
      </c>
      <c r="H291" s="73">
        <v>1</v>
      </c>
      <c r="I291" s="73">
        <v>0.65</v>
      </c>
      <c r="J291" s="73" t="s">
        <v>169</v>
      </c>
      <c r="K291" s="73" t="s">
        <v>65</v>
      </c>
      <c r="L291" s="73">
        <v>29416.713</v>
      </c>
      <c r="M291" s="73">
        <v>1</v>
      </c>
      <c r="N291" s="73">
        <v>21394.891</v>
      </c>
      <c r="O291" s="73">
        <v>1.3749410081</v>
      </c>
      <c r="P291" s="73">
        <v>0.91</v>
      </c>
    </row>
    <row r="292" spans="1:19" x14ac:dyDescent="0.2">
      <c r="A292" s="73" t="s">
        <v>148</v>
      </c>
      <c r="F292" s="74">
        <v>0.65486111111111112</v>
      </c>
      <c r="G292" s="73" t="s">
        <v>38</v>
      </c>
      <c r="H292" s="73">
        <v>1</v>
      </c>
      <c r="I292" s="73">
        <v>0.65</v>
      </c>
      <c r="J292" s="73" t="s">
        <v>169</v>
      </c>
      <c r="K292" s="73" t="s">
        <v>65</v>
      </c>
      <c r="L292" s="73">
        <v>0.89800000000000002</v>
      </c>
      <c r="M292" s="73">
        <v>1</v>
      </c>
      <c r="N292" s="73">
        <v>17949.891</v>
      </c>
      <c r="O292" s="73">
        <v>5.0028200000000003E-5</v>
      </c>
      <c r="P292" s="73">
        <v>0.92</v>
      </c>
      <c r="R292" s="75"/>
      <c r="S292" s="75"/>
    </row>
    <row r="293" spans="1:19" x14ac:dyDescent="0.2">
      <c r="A293" s="73" t="s">
        <v>149</v>
      </c>
      <c r="F293" s="74">
        <v>0.65681712962962957</v>
      </c>
      <c r="G293" s="73" t="s">
        <v>38</v>
      </c>
      <c r="H293" s="73">
        <v>1</v>
      </c>
      <c r="I293" s="73">
        <v>0.65</v>
      </c>
      <c r="J293" s="73" t="s">
        <v>169</v>
      </c>
      <c r="K293" s="73" t="s">
        <v>74</v>
      </c>
      <c r="L293" s="73">
        <v>0.51900000000000002</v>
      </c>
      <c r="M293" s="73">
        <v>1</v>
      </c>
      <c r="N293" s="73">
        <v>25677.923999999999</v>
      </c>
      <c r="O293" s="73">
        <v>2.0211899999999999E-5</v>
      </c>
      <c r="P293" s="73">
        <v>0.88</v>
      </c>
      <c r="R293" s="75"/>
      <c r="S293" s="75"/>
    </row>
    <row r="294" spans="1:19" x14ac:dyDescent="0.2">
      <c r="B294" s="76"/>
      <c r="C294" s="76"/>
      <c r="D294" s="77"/>
      <c r="L294" s="76"/>
      <c r="N294" s="76"/>
      <c r="O294" s="78"/>
    </row>
    <row r="295" spans="1:19" ht="13.5" thickBot="1" x14ac:dyDescent="0.25">
      <c r="B295" s="76"/>
      <c r="C295" s="76"/>
      <c r="D295" s="77"/>
      <c r="L295" s="76"/>
      <c r="N295" s="76"/>
      <c r="O295" s="78"/>
    </row>
    <row r="296" spans="1:19" ht="13.5" thickBot="1" x14ac:dyDescent="0.25">
      <c r="A296" s="79" t="str">
        <f>A283</f>
        <v>SampleName</v>
      </c>
      <c r="B296" s="80" t="str">
        <f>L283</f>
        <v>Area</v>
      </c>
      <c r="C296" s="80" t="str">
        <f>N283</f>
        <v>ISTD Area</v>
      </c>
      <c r="D296" s="81" t="str">
        <f>O283</f>
        <v>ISTDResponseRatio</v>
      </c>
      <c r="E296" s="82" t="s">
        <v>76</v>
      </c>
      <c r="F296" s="82" t="s">
        <v>77</v>
      </c>
      <c r="G296" s="83" t="s">
        <v>78</v>
      </c>
      <c r="L296" s="76"/>
      <c r="N296" s="76"/>
      <c r="O296" s="78"/>
    </row>
    <row r="297" spans="1:19" ht="13.5" thickBot="1" x14ac:dyDescent="0.25">
      <c r="A297" s="84" t="str">
        <f t="shared" ref="A297:A306" si="60">A284</f>
        <v xml:space="preserve">DTXSID3020625_Human_Ref Plasma__1_____XP1-A10_Inj EPA_062520_5uM_195  </v>
      </c>
      <c r="B297" s="85">
        <f t="shared" ref="B297:B306" si="61">L284</f>
        <v>33543.391000000003</v>
      </c>
      <c r="C297" s="85">
        <f t="shared" ref="C297:D306" si="62">N284</f>
        <v>23281.511999999999</v>
      </c>
      <c r="D297" s="86">
        <f t="shared" si="62"/>
        <v>1.4407737350000001</v>
      </c>
      <c r="E297" s="87">
        <f>D297-$E$26</f>
        <v>1.4405490643000001</v>
      </c>
      <c r="F297" s="88">
        <f>AVERAGE($E$17:$E$20)/E301</f>
        <v>7.8637443087781902</v>
      </c>
      <c r="G297" s="89">
        <f>(F297-1+$G$24)/$G$24</f>
        <v>18.159360771945476</v>
      </c>
      <c r="L297" s="76"/>
      <c r="N297" s="76"/>
      <c r="O297" s="78"/>
    </row>
    <row r="298" spans="1:19" ht="13.5" thickBot="1" x14ac:dyDescent="0.25">
      <c r="A298" s="90" t="str">
        <f t="shared" si="60"/>
        <v xml:space="preserve">DTXSID3020625_Human_Ref Plasma__2_____XP1-B10_Inj EPA_062520_5uM_196  </v>
      </c>
      <c r="B298" s="91">
        <f t="shared" si="61"/>
        <v>24863.442999999999</v>
      </c>
      <c r="C298" s="91">
        <f t="shared" si="62"/>
        <v>19840.900000000001</v>
      </c>
      <c r="D298" s="92">
        <f t="shared" si="62"/>
        <v>1.2531408856999999</v>
      </c>
      <c r="E298" s="93">
        <f t="shared" ref="E298:E304" si="63">D298-$E$26</f>
        <v>1.2529162149999999</v>
      </c>
      <c r="F298" s="94">
        <f t="shared" ref="F298:F300" si="64">AVERAGE($E$17:$E$20)/E302</f>
        <v>5.2113522514712267</v>
      </c>
      <c r="G298" s="89">
        <f t="shared" ref="G298:G300" si="65">(F298-1+$G$24)/$G$24</f>
        <v>11.528380628678066</v>
      </c>
      <c r="L298" s="76"/>
      <c r="N298" s="76"/>
      <c r="O298" s="78"/>
    </row>
    <row r="299" spans="1:19" ht="13.5" thickBot="1" x14ac:dyDescent="0.25">
      <c r="A299" s="90" t="str">
        <f t="shared" si="60"/>
        <v xml:space="preserve">DTXSID3020625_Human_Ref Plasma__3_____XP1-A6_Inj EPA_062520_5uM_197  </v>
      </c>
      <c r="B299" s="91">
        <f t="shared" si="61"/>
        <v>38942.527000000002</v>
      </c>
      <c r="C299" s="91">
        <f t="shared" si="62"/>
        <v>30174.516</v>
      </c>
      <c r="D299" s="92">
        <f t="shared" si="62"/>
        <v>1.2905766906</v>
      </c>
      <c r="E299" s="93">
        <f t="shared" si="63"/>
        <v>1.2903520199</v>
      </c>
      <c r="F299" s="94">
        <f t="shared" si="64"/>
        <v>6.1874173450460921</v>
      </c>
      <c r="G299" s="89">
        <f t="shared" si="65"/>
        <v>13.968543362615231</v>
      </c>
      <c r="L299" s="76"/>
      <c r="N299" s="76"/>
      <c r="O299" s="78"/>
    </row>
    <row r="300" spans="1:19" ht="13.5" thickBot="1" x14ac:dyDescent="0.25">
      <c r="A300" s="90" t="str">
        <f t="shared" si="60"/>
        <v xml:space="preserve">DTXSID3020625_Human_Ref Plasma__4_____XP1F15_Inj EPA_062520_5uM_198  </v>
      </c>
      <c r="B300" s="91">
        <f t="shared" si="61"/>
        <v>36661.703000000001</v>
      </c>
      <c r="C300" s="91">
        <f t="shared" si="62"/>
        <v>24854.423999999999</v>
      </c>
      <c r="D300" s="92">
        <f t="shared" si="62"/>
        <v>1.4750574384999999</v>
      </c>
      <c r="E300" s="93">
        <f t="shared" si="63"/>
        <v>1.4748327677999999</v>
      </c>
      <c r="F300" s="95">
        <f t="shared" si="64"/>
        <v>6.4882585824901682</v>
      </c>
      <c r="G300" s="89">
        <f t="shared" si="65"/>
        <v>14.72064645622542</v>
      </c>
      <c r="L300" s="76"/>
      <c r="N300" s="76"/>
      <c r="O300" s="78"/>
    </row>
    <row r="301" spans="1:19" ht="13.5" thickBot="1" x14ac:dyDescent="0.25">
      <c r="A301" s="90" t="str">
        <f t="shared" si="60"/>
        <v xml:space="preserve">DTXSID3020625_Human_Plasma__1_____XP1-A10_Inj EPA_062520_5uM_190  </v>
      </c>
      <c r="B301" s="91">
        <f t="shared" si="61"/>
        <v>28768.851999999999</v>
      </c>
      <c r="C301" s="91">
        <f t="shared" si="62"/>
        <v>25358.563999999998</v>
      </c>
      <c r="D301" s="92">
        <f>O288</f>
        <v>1.1344826938999999</v>
      </c>
      <c r="E301" s="93">
        <f t="shared" si="63"/>
        <v>1.1342580231999999</v>
      </c>
      <c r="F301" s="96" t="s">
        <v>79</v>
      </c>
      <c r="G301" s="97" t="s">
        <v>79</v>
      </c>
      <c r="L301" s="76"/>
      <c r="N301" s="76"/>
      <c r="O301" s="78"/>
    </row>
    <row r="302" spans="1:19" ht="13.5" thickBot="1" x14ac:dyDescent="0.25">
      <c r="A302" s="90" t="str">
        <f t="shared" si="60"/>
        <v xml:space="preserve">DTXSID3020625_Human_Plasma__2_____XP1-B10_Inj EPA_062520_5uM_191  </v>
      </c>
      <c r="B302" s="91">
        <f t="shared" si="61"/>
        <v>38900.266000000003</v>
      </c>
      <c r="C302" s="91">
        <f t="shared" si="62"/>
        <v>22725.044999999998</v>
      </c>
      <c r="D302" s="92">
        <f t="shared" si="62"/>
        <v>1.7117794926000001</v>
      </c>
      <c r="E302" s="93">
        <f t="shared" si="63"/>
        <v>1.7115548219000001</v>
      </c>
      <c r="F302" s="98">
        <f>AVERAGE(F297:F300)</f>
        <v>6.4376931219464195</v>
      </c>
      <c r="G302" s="99">
        <f>AVERAGE(G297, G299:G300)</f>
        <v>15.616183530262044</v>
      </c>
      <c r="L302" s="76"/>
      <c r="N302" s="76"/>
      <c r="O302" s="78"/>
    </row>
    <row r="303" spans="1:19" ht="13.5" thickBot="1" x14ac:dyDescent="0.25">
      <c r="A303" s="90" t="str">
        <f t="shared" si="60"/>
        <v xml:space="preserve">DTXSID3020625_Human_Plasma__3_____XP1-A6_Inj EPA_062520_5uM_192  </v>
      </c>
      <c r="B303" s="91">
        <f t="shared" si="61"/>
        <v>31192.773000000001</v>
      </c>
      <c r="C303" s="91">
        <f t="shared" si="62"/>
        <v>21634.879000000001</v>
      </c>
      <c r="D303" s="92">
        <f t="shared" si="62"/>
        <v>1.4417817174000001</v>
      </c>
      <c r="E303" s="93">
        <f t="shared" si="63"/>
        <v>1.4415570467000001</v>
      </c>
      <c r="L303" s="76"/>
      <c r="N303" s="76"/>
      <c r="O303" s="78"/>
    </row>
    <row r="304" spans="1:19" ht="13.5" thickBot="1" x14ac:dyDescent="0.25">
      <c r="A304" s="90" t="str">
        <f t="shared" si="60"/>
        <v xml:space="preserve">DTXSID3020625_Human_Plasma__4_____XP1F15_Inj EPA_062520_5uM_193  </v>
      </c>
      <c r="B304" s="91">
        <f t="shared" si="61"/>
        <v>29416.713</v>
      </c>
      <c r="C304" s="91">
        <f t="shared" si="62"/>
        <v>21394.891</v>
      </c>
      <c r="D304" s="92">
        <f t="shared" si="62"/>
        <v>1.3749410081</v>
      </c>
      <c r="E304" s="93">
        <f t="shared" si="63"/>
        <v>1.3747163374</v>
      </c>
      <c r="F304" s="96" t="s">
        <v>80</v>
      </c>
      <c r="G304" s="83">
        <v>0.4</v>
      </c>
      <c r="L304" s="76"/>
      <c r="N304" s="76"/>
      <c r="O304" s="78"/>
    </row>
    <row r="305" spans="1:19" x14ac:dyDescent="0.2">
      <c r="A305" s="90" t="str">
        <f t="shared" si="60"/>
        <v>BLANK_Human___1_____X_Inj EPA_062520_5uM_10</v>
      </c>
      <c r="B305" s="92">
        <f>L292</f>
        <v>0.89800000000000002</v>
      </c>
      <c r="C305" s="91">
        <f t="shared" si="62"/>
        <v>17949.891</v>
      </c>
      <c r="D305" s="92">
        <f>O292</f>
        <v>5.0028200000000003E-5</v>
      </c>
      <c r="E305" s="93"/>
      <c r="L305" s="76"/>
      <c r="N305" s="76"/>
      <c r="O305" s="78"/>
    </row>
    <row r="306" spans="1:19" ht="13.5" thickBot="1" x14ac:dyDescent="0.25">
      <c r="A306" s="100" t="str">
        <f t="shared" si="60"/>
        <v>BLANK_Human___2_____X_Inj EPA_062520_5uM_11</v>
      </c>
      <c r="B306" s="101">
        <f t="shared" si="61"/>
        <v>0.51900000000000002</v>
      </c>
      <c r="C306" s="102">
        <f t="shared" si="62"/>
        <v>25677.923999999999</v>
      </c>
      <c r="D306" s="101">
        <f t="shared" si="62"/>
        <v>2.0211899999999999E-5</v>
      </c>
      <c r="E306" s="103">
        <f>AVERAGE(D305:D306)</f>
        <v>3.5120049999999999E-5</v>
      </c>
      <c r="L306" s="76"/>
      <c r="N306" s="76"/>
      <c r="O306" s="78"/>
    </row>
    <row r="311" spans="1:19" ht="13.5" thickBot="1" x14ac:dyDescent="0.25">
      <c r="A311" s="68" t="s">
        <v>44</v>
      </c>
      <c r="B311" s="69" t="s">
        <v>45</v>
      </c>
      <c r="C311" s="69" t="s">
        <v>46</v>
      </c>
      <c r="D311" s="70" t="s">
        <v>47</v>
      </c>
      <c r="E311" s="68" t="s">
        <v>48</v>
      </c>
      <c r="F311" s="68" t="s">
        <v>49</v>
      </c>
      <c r="G311" s="68" t="s">
        <v>50</v>
      </c>
      <c r="H311" s="68" t="s">
        <v>51</v>
      </c>
      <c r="I311" s="68" t="s">
        <v>52</v>
      </c>
      <c r="J311" s="68" t="s">
        <v>53</v>
      </c>
      <c r="K311" s="68" t="s">
        <v>54</v>
      </c>
      <c r="L311" s="69" t="s">
        <v>55</v>
      </c>
      <c r="M311" s="71" t="s">
        <v>56</v>
      </c>
      <c r="N311" s="69" t="s">
        <v>57</v>
      </c>
      <c r="O311" s="72" t="s">
        <v>58</v>
      </c>
      <c r="P311" s="68" t="s">
        <v>59</v>
      </c>
      <c r="Q311" s="68" t="s">
        <v>60</v>
      </c>
      <c r="R311" s="68" t="s">
        <v>61</v>
      </c>
      <c r="S311" s="68" t="s">
        <v>62</v>
      </c>
    </row>
    <row r="312" spans="1:19" x14ac:dyDescent="0.2">
      <c r="A312" s="73" t="s">
        <v>177</v>
      </c>
      <c r="F312" s="74">
        <v>3.8541666666666669E-2</v>
      </c>
      <c r="G312" s="73" t="s">
        <v>42</v>
      </c>
      <c r="H312" s="73">
        <v>1</v>
      </c>
      <c r="I312" s="73">
        <v>0.65</v>
      </c>
      <c r="J312" s="73" t="s">
        <v>178</v>
      </c>
      <c r="K312" s="73" t="s">
        <v>65</v>
      </c>
      <c r="L312" s="73">
        <v>264058.34399999998</v>
      </c>
      <c r="M312" s="73">
        <v>1</v>
      </c>
      <c r="N312" s="73">
        <v>22567.285</v>
      </c>
      <c r="O312" s="73">
        <v>11.700935402700001</v>
      </c>
      <c r="P312" s="73">
        <v>0.98</v>
      </c>
    </row>
    <row r="313" spans="1:19" x14ac:dyDescent="0.2">
      <c r="A313" s="73" t="s">
        <v>179</v>
      </c>
      <c r="F313" s="74">
        <v>4.0509259259259259E-2</v>
      </c>
      <c r="G313" s="73" t="s">
        <v>42</v>
      </c>
      <c r="H313" s="73">
        <v>1</v>
      </c>
      <c r="I313" s="73">
        <v>0.65</v>
      </c>
      <c r="J313" s="73" t="s">
        <v>178</v>
      </c>
      <c r="K313" s="73" t="s">
        <v>65</v>
      </c>
      <c r="L313" s="73">
        <v>245300.90599999999</v>
      </c>
      <c r="M313" s="73">
        <v>1</v>
      </c>
      <c r="N313" s="73">
        <v>22097.695</v>
      </c>
      <c r="O313" s="73">
        <v>11.100746299600001</v>
      </c>
      <c r="P313" s="73">
        <v>0.98</v>
      </c>
    </row>
    <row r="314" spans="1:19" x14ac:dyDescent="0.2">
      <c r="A314" s="73" t="s">
        <v>180</v>
      </c>
      <c r="F314" s="74">
        <v>4.2465277777777775E-2</v>
      </c>
      <c r="G314" s="73" t="s">
        <v>42</v>
      </c>
      <c r="H314" s="73">
        <v>1</v>
      </c>
      <c r="I314" s="73">
        <v>0.65</v>
      </c>
      <c r="J314" s="73" t="s">
        <v>178</v>
      </c>
      <c r="K314" s="73" t="s">
        <v>65</v>
      </c>
      <c r="L314" s="73">
        <v>264051.71899999998</v>
      </c>
      <c r="M314" s="73">
        <v>1</v>
      </c>
      <c r="N314" s="73">
        <v>22690.092000000001</v>
      </c>
      <c r="O314" s="73">
        <v>11.6373137227</v>
      </c>
      <c r="P314" s="73">
        <v>0.98</v>
      </c>
    </row>
    <row r="315" spans="1:19" x14ac:dyDescent="0.2">
      <c r="A315" s="73" t="s">
        <v>181</v>
      </c>
      <c r="F315" s="74">
        <v>4.4432870370370366E-2</v>
      </c>
      <c r="G315" s="73" t="s">
        <v>42</v>
      </c>
      <c r="H315" s="73">
        <v>1</v>
      </c>
      <c r="I315" s="73">
        <v>0.65</v>
      </c>
      <c r="J315" s="73" t="s">
        <v>178</v>
      </c>
      <c r="K315" s="73" t="s">
        <v>65</v>
      </c>
      <c r="L315" s="73">
        <v>344176.90600000002</v>
      </c>
      <c r="M315" s="73">
        <v>1</v>
      </c>
      <c r="N315" s="73">
        <v>29377.728999999999</v>
      </c>
      <c r="O315" s="73">
        <v>11.715572228199999</v>
      </c>
      <c r="P315" s="73">
        <v>0.98</v>
      </c>
    </row>
    <row r="316" spans="1:19" x14ac:dyDescent="0.2">
      <c r="A316" s="73" t="s">
        <v>182</v>
      </c>
      <c r="F316" s="74">
        <v>2.8807870370370373E-2</v>
      </c>
      <c r="G316" s="73" t="s">
        <v>42</v>
      </c>
      <c r="H316" s="73">
        <v>1</v>
      </c>
      <c r="I316" s="73">
        <v>0.65</v>
      </c>
      <c r="J316" s="73" t="s">
        <v>178</v>
      </c>
      <c r="K316" s="73" t="s">
        <v>65</v>
      </c>
      <c r="L316" s="73">
        <v>289841.375</v>
      </c>
      <c r="M316" s="73">
        <v>1</v>
      </c>
      <c r="N316" s="73">
        <v>20448.166000000001</v>
      </c>
      <c r="O316" s="73">
        <v>14.174443566200001</v>
      </c>
      <c r="P316" s="73">
        <v>0.98</v>
      </c>
    </row>
    <row r="317" spans="1:19" x14ac:dyDescent="0.2">
      <c r="A317" s="73" t="s">
        <v>183</v>
      </c>
      <c r="F317" s="74">
        <v>3.0775462962962966E-2</v>
      </c>
      <c r="G317" s="73" t="s">
        <v>42</v>
      </c>
      <c r="H317" s="73">
        <v>1</v>
      </c>
      <c r="I317" s="73">
        <v>0.65</v>
      </c>
      <c r="J317" s="73" t="s">
        <v>178</v>
      </c>
      <c r="K317" s="73" t="s">
        <v>65</v>
      </c>
      <c r="L317" s="73">
        <v>335287.375</v>
      </c>
      <c r="M317" s="73">
        <v>1</v>
      </c>
      <c r="N317" s="73">
        <v>22648.798999999999</v>
      </c>
      <c r="O317" s="73">
        <v>14.803759572400001</v>
      </c>
      <c r="P317" s="73">
        <v>0.98</v>
      </c>
    </row>
    <row r="318" spans="1:19" x14ac:dyDescent="0.2">
      <c r="A318" s="73" t="s">
        <v>184</v>
      </c>
      <c r="F318" s="74">
        <v>3.2743055555555553E-2</v>
      </c>
      <c r="G318" s="73" t="s">
        <v>42</v>
      </c>
      <c r="H318" s="73">
        <v>1</v>
      </c>
      <c r="I318" s="73">
        <v>0.65</v>
      </c>
      <c r="J318" s="73" t="s">
        <v>178</v>
      </c>
      <c r="K318" s="73" t="s">
        <v>65</v>
      </c>
      <c r="L318" s="73">
        <v>385306.09399999998</v>
      </c>
      <c r="M318" s="73">
        <v>1</v>
      </c>
      <c r="N318" s="73">
        <v>31006.469000000001</v>
      </c>
      <c r="O318" s="73">
        <v>12.4266356804</v>
      </c>
      <c r="P318" s="73">
        <v>0.98</v>
      </c>
    </row>
    <row r="319" spans="1:19" x14ac:dyDescent="0.2">
      <c r="A319" s="73" t="s">
        <v>185</v>
      </c>
      <c r="F319" s="74">
        <v>3.4699074074074077E-2</v>
      </c>
      <c r="G319" s="73" t="s">
        <v>42</v>
      </c>
      <c r="H319" s="73">
        <v>1</v>
      </c>
      <c r="I319" s="73">
        <v>0.65</v>
      </c>
      <c r="J319" s="73" t="s">
        <v>178</v>
      </c>
      <c r="K319" s="73" t="s">
        <v>65</v>
      </c>
      <c r="L319" s="73">
        <v>352098.125</v>
      </c>
      <c r="M319" s="73">
        <v>1</v>
      </c>
      <c r="N319" s="73">
        <v>22592.285</v>
      </c>
      <c r="O319" s="73">
        <v>15.584883290900001</v>
      </c>
      <c r="P319" s="73">
        <v>0.98</v>
      </c>
    </row>
    <row r="320" spans="1:19" x14ac:dyDescent="0.2">
      <c r="A320" s="73" t="s">
        <v>148</v>
      </c>
      <c r="F320" s="74">
        <v>0.65486111111111112</v>
      </c>
      <c r="G320" s="73" t="s">
        <v>42</v>
      </c>
      <c r="H320" s="73">
        <v>1</v>
      </c>
      <c r="I320" s="73">
        <v>0.65</v>
      </c>
      <c r="J320" s="73" t="s">
        <v>178</v>
      </c>
      <c r="K320" s="73" t="s">
        <v>65</v>
      </c>
      <c r="L320" s="73">
        <v>0.04</v>
      </c>
      <c r="M320" s="73">
        <v>1</v>
      </c>
      <c r="N320" s="73">
        <v>17949.891</v>
      </c>
      <c r="O320" s="73">
        <v>2.2284000000000001E-6</v>
      </c>
      <c r="P320" s="73">
        <v>0.98</v>
      </c>
      <c r="R320" s="75"/>
      <c r="S320" s="75"/>
    </row>
    <row r="321" spans="1:19" x14ac:dyDescent="0.2">
      <c r="A321" s="73" t="s">
        <v>149</v>
      </c>
      <c r="F321" s="74">
        <v>0.65681712962962957</v>
      </c>
      <c r="G321" s="73" t="s">
        <v>42</v>
      </c>
      <c r="H321" s="73">
        <v>1</v>
      </c>
      <c r="I321" s="73">
        <v>0.65</v>
      </c>
      <c r="J321" s="73" t="s">
        <v>178</v>
      </c>
      <c r="K321" s="73" t="s">
        <v>65</v>
      </c>
      <c r="L321" s="73">
        <v>0.32600000000000001</v>
      </c>
      <c r="M321" s="73">
        <v>1</v>
      </c>
      <c r="N321" s="73">
        <v>25677.923999999999</v>
      </c>
      <c r="O321" s="73">
        <v>1.2695699999999999E-5</v>
      </c>
      <c r="P321" s="73">
        <v>0.94</v>
      </c>
      <c r="R321" s="75"/>
      <c r="S321" s="75"/>
    </row>
    <row r="322" spans="1:19" x14ac:dyDescent="0.2">
      <c r="B322" s="76"/>
      <c r="C322" s="76"/>
      <c r="D322" s="77"/>
      <c r="L322" s="76"/>
      <c r="N322" s="76"/>
      <c r="O322" s="78"/>
    </row>
    <row r="323" spans="1:19" ht="13.5" thickBot="1" x14ac:dyDescent="0.25">
      <c r="B323" s="76"/>
      <c r="C323" s="76"/>
      <c r="D323" s="77"/>
      <c r="L323" s="76"/>
      <c r="N323" s="76"/>
      <c r="O323" s="78"/>
    </row>
    <row r="324" spans="1:19" ht="13.5" thickBot="1" x14ac:dyDescent="0.25">
      <c r="A324" s="79" t="str">
        <f>A311</f>
        <v>SampleName</v>
      </c>
      <c r="B324" s="80" t="str">
        <f>L311</f>
        <v>Area</v>
      </c>
      <c r="C324" s="80" t="str">
        <f>N311</f>
        <v>ISTD Area</v>
      </c>
      <c r="D324" s="81" t="str">
        <f>O311</f>
        <v>ISTDResponseRatio</v>
      </c>
      <c r="E324" s="82" t="s">
        <v>76</v>
      </c>
      <c r="F324" s="82" t="s">
        <v>77</v>
      </c>
      <c r="G324" s="83" t="s">
        <v>78</v>
      </c>
      <c r="L324" s="76"/>
      <c r="N324" s="76"/>
      <c r="O324" s="78"/>
    </row>
    <row r="325" spans="1:19" ht="13.5" thickBot="1" x14ac:dyDescent="0.25">
      <c r="A325" s="84" t="str">
        <f t="shared" ref="A325:A334" si="66">A312</f>
        <v xml:space="preserve">DTXSID9048512_Human_Ref Plasma__1_____XP1-A10_Inj EPA_062520_5uM_206  </v>
      </c>
      <c r="B325" s="85">
        <f t="shared" ref="B325:B334" si="67">L312</f>
        <v>264058.34399999998</v>
      </c>
      <c r="C325" s="85">
        <f t="shared" ref="C325:D334" si="68">N312</f>
        <v>22567.285</v>
      </c>
      <c r="D325" s="86">
        <f t="shared" si="68"/>
        <v>11.700935402700001</v>
      </c>
      <c r="E325" s="87">
        <f>D325-$E$26</f>
        <v>11.700710732000001</v>
      </c>
      <c r="F325" s="88">
        <f>AVERAGE($E$17:$E$20)/E329</f>
        <v>0.62927736197560402</v>
      </c>
      <c r="G325" s="89">
        <f>(F325-1+$G$24)/$G$24</f>
        <v>7.3193404939010109E-2</v>
      </c>
      <c r="L325" s="76"/>
      <c r="N325" s="76"/>
      <c r="O325" s="78"/>
    </row>
    <row r="326" spans="1:19" ht="13.5" thickBot="1" x14ac:dyDescent="0.25">
      <c r="A326" s="90" t="str">
        <f t="shared" si="66"/>
        <v xml:space="preserve">DTXSID9048512_Human_Ref Plasma__2_____XP1-B10_Inj EPA_062520_5uM_207  </v>
      </c>
      <c r="B326" s="91">
        <f t="shared" si="67"/>
        <v>245300.90599999999</v>
      </c>
      <c r="C326" s="91">
        <f t="shared" si="68"/>
        <v>22097.695</v>
      </c>
      <c r="D326" s="92">
        <f t="shared" si="68"/>
        <v>11.100746299600001</v>
      </c>
      <c r="E326" s="93">
        <f t="shared" ref="E326:E332" si="69">D326-$E$26</f>
        <v>11.100521628900001</v>
      </c>
      <c r="F326" s="94">
        <f t="shared" ref="F326:F328" si="70">AVERAGE($E$17:$E$20)/E330</f>
        <v>0.60252602732072491</v>
      </c>
      <c r="G326" s="89">
        <f t="shared" ref="G326:G328" si="71">(F326-1+$G$24)/$G$24</f>
        <v>6.3150683018123321E-3</v>
      </c>
      <c r="L326" s="76"/>
      <c r="N326" s="76"/>
      <c r="O326" s="78"/>
    </row>
    <row r="327" spans="1:19" ht="13.5" thickBot="1" x14ac:dyDescent="0.25">
      <c r="A327" s="90" t="str">
        <f t="shared" si="66"/>
        <v xml:space="preserve">DTXSID9048512_Human_Ref Plasma__3_____XP1-A6_Inj EPA_062520_5uM_208  </v>
      </c>
      <c r="B327" s="91">
        <f t="shared" si="67"/>
        <v>264051.71899999998</v>
      </c>
      <c r="C327" s="91">
        <f t="shared" si="68"/>
        <v>22690.092000000001</v>
      </c>
      <c r="D327" s="92">
        <f t="shared" si="68"/>
        <v>11.6373137227</v>
      </c>
      <c r="E327" s="93">
        <f t="shared" si="69"/>
        <v>11.637089052</v>
      </c>
      <c r="F327" s="94">
        <f t="shared" si="70"/>
        <v>0.71778690304565551</v>
      </c>
      <c r="G327" s="89">
        <f t="shared" si="71"/>
        <v>0.29446725761413883</v>
      </c>
      <c r="L327" s="76"/>
      <c r="N327" s="76"/>
      <c r="O327" s="78"/>
    </row>
    <row r="328" spans="1:19" ht="13.5" thickBot="1" x14ac:dyDescent="0.25">
      <c r="A328" s="90" t="str">
        <f t="shared" si="66"/>
        <v xml:space="preserve">DTXSID9048512_Human_Ref Plasma__4_____XP1F15_Inj EPA_062520_5uM_209  </v>
      </c>
      <c r="B328" s="91">
        <f t="shared" si="67"/>
        <v>344176.90600000002</v>
      </c>
      <c r="C328" s="91">
        <f t="shared" si="68"/>
        <v>29377.728999999999</v>
      </c>
      <c r="D328" s="92">
        <f t="shared" si="68"/>
        <v>11.715572228199999</v>
      </c>
      <c r="E328" s="93">
        <f t="shared" si="69"/>
        <v>11.715347557499999</v>
      </c>
      <c r="F328" s="95">
        <f t="shared" si="70"/>
        <v>0.57232662530470846</v>
      </c>
      <c r="G328" s="89">
        <f t="shared" si="71"/>
        <v>-6.9183436738228798E-2</v>
      </c>
      <c r="L328" s="76"/>
      <c r="N328" s="76"/>
      <c r="O328" s="78"/>
    </row>
    <row r="329" spans="1:19" ht="13.5" thickBot="1" x14ac:dyDescent="0.25">
      <c r="A329" s="90" t="str">
        <f t="shared" si="66"/>
        <v xml:space="preserve">DTXSID9048512_Human_Plasma__1_____XP1-A10_Inj EPA_062520_5uM_201  </v>
      </c>
      <c r="B329" s="91">
        <f t="shared" si="67"/>
        <v>289841.375</v>
      </c>
      <c r="C329" s="91">
        <f t="shared" si="68"/>
        <v>20448.166000000001</v>
      </c>
      <c r="D329" s="92">
        <f>O316</f>
        <v>14.174443566200001</v>
      </c>
      <c r="E329" s="93">
        <f t="shared" si="69"/>
        <v>14.174218895500001</v>
      </c>
      <c r="F329" s="96" t="s">
        <v>79</v>
      </c>
      <c r="G329" s="97" t="s">
        <v>79</v>
      </c>
      <c r="L329" s="76"/>
      <c r="N329" s="76"/>
      <c r="O329" s="78"/>
    </row>
    <row r="330" spans="1:19" ht="13.5" thickBot="1" x14ac:dyDescent="0.25">
      <c r="A330" s="90" t="str">
        <f t="shared" si="66"/>
        <v xml:space="preserve">DTXSID9048512_Human_Plasma__2_____XP1-B10_Inj EPA_062520_5uM_202  </v>
      </c>
      <c r="B330" s="91">
        <f t="shared" si="67"/>
        <v>335287.375</v>
      </c>
      <c r="C330" s="91">
        <f t="shared" si="68"/>
        <v>22648.798999999999</v>
      </c>
      <c r="D330" s="92">
        <f t="shared" si="68"/>
        <v>14.803759572400001</v>
      </c>
      <c r="E330" s="93">
        <f t="shared" si="69"/>
        <v>14.803534901700001</v>
      </c>
      <c r="F330" s="98">
        <f>AVERAGE(F325:F328)</f>
        <v>0.63047922941167323</v>
      </c>
      <c r="G330" s="99">
        <f>AVERAGE(G325, G327:G328)</f>
        <v>9.9492408604973381E-2</v>
      </c>
      <c r="L330" s="76"/>
      <c r="N330" s="76"/>
      <c r="O330" s="78"/>
    </row>
    <row r="331" spans="1:19" ht="13.5" thickBot="1" x14ac:dyDescent="0.25">
      <c r="A331" s="90" t="str">
        <f t="shared" si="66"/>
        <v xml:space="preserve">DTXSID9048512_Human_Plasma__3_____XP1-A6_Inj EPA_062520_5uM_203  </v>
      </c>
      <c r="B331" s="91">
        <f t="shared" si="67"/>
        <v>385306.09399999998</v>
      </c>
      <c r="C331" s="91">
        <f t="shared" si="68"/>
        <v>31006.469000000001</v>
      </c>
      <c r="D331" s="92">
        <f t="shared" si="68"/>
        <v>12.4266356804</v>
      </c>
      <c r="E331" s="93">
        <f t="shared" si="69"/>
        <v>12.426411009700001</v>
      </c>
      <c r="L331" s="76"/>
      <c r="N331" s="76"/>
      <c r="O331" s="78"/>
    </row>
    <row r="332" spans="1:19" ht="13.5" thickBot="1" x14ac:dyDescent="0.25">
      <c r="A332" s="90" t="str">
        <f t="shared" si="66"/>
        <v xml:space="preserve">DTXSID9048512_Human_Plasma__4_____XP1F15_Inj EPA_062520_5uM_204  </v>
      </c>
      <c r="B332" s="91">
        <f t="shared" si="67"/>
        <v>352098.125</v>
      </c>
      <c r="C332" s="91">
        <f t="shared" si="68"/>
        <v>22592.285</v>
      </c>
      <c r="D332" s="92">
        <f t="shared" si="68"/>
        <v>15.584883290900001</v>
      </c>
      <c r="E332" s="93">
        <f t="shared" si="69"/>
        <v>15.584658620200001</v>
      </c>
      <c r="F332" s="96" t="s">
        <v>80</v>
      </c>
      <c r="G332" s="83">
        <v>0.4</v>
      </c>
      <c r="L332" s="76"/>
      <c r="N332" s="76"/>
      <c r="O332" s="78"/>
    </row>
    <row r="333" spans="1:19" x14ac:dyDescent="0.2">
      <c r="A333" s="90" t="str">
        <f t="shared" si="66"/>
        <v>BLANK_Human___1_____X_Inj EPA_062520_5uM_10</v>
      </c>
      <c r="B333" s="92">
        <f>L320</f>
        <v>0.04</v>
      </c>
      <c r="C333" s="91">
        <f t="shared" si="68"/>
        <v>17949.891</v>
      </c>
      <c r="D333" s="92">
        <f>O320</f>
        <v>2.2284000000000001E-6</v>
      </c>
      <c r="E333" s="93"/>
      <c r="L333" s="76"/>
      <c r="N333" s="76"/>
      <c r="O333" s="78"/>
    </row>
    <row r="334" spans="1:19" ht="13.5" thickBot="1" x14ac:dyDescent="0.25">
      <c r="A334" s="100" t="str">
        <f t="shared" si="66"/>
        <v>BLANK_Human___2_____X_Inj EPA_062520_5uM_11</v>
      </c>
      <c r="B334" s="101">
        <f t="shared" si="67"/>
        <v>0.32600000000000001</v>
      </c>
      <c r="C334" s="102">
        <f t="shared" si="68"/>
        <v>25677.923999999999</v>
      </c>
      <c r="D334" s="101">
        <f t="shared" si="68"/>
        <v>1.2695699999999999E-5</v>
      </c>
      <c r="E334" s="103">
        <f>AVERAGE(D333:D334)</f>
        <v>7.46205E-6</v>
      </c>
      <c r="L334" s="76"/>
      <c r="N334" s="76"/>
      <c r="O334" s="7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34"/>
  <sheetViews>
    <sheetView workbookViewId="0">
      <selection activeCell="M28" sqref="M28"/>
    </sheetView>
  </sheetViews>
  <sheetFormatPr defaultRowHeight="12.75" x14ac:dyDescent="0.2"/>
  <cols>
    <col min="1" max="1" width="73" style="73" bestFit="1" customWidth="1"/>
    <col min="2" max="5" width="9.140625" style="73"/>
    <col min="6" max="6" width="11" style="73" bestFit="1" customWidth="1"/>
    <col min="7" max="7" width="15.5703125" style="73" bestFit="1" customWidth="1"/>
    <col min="8" max="9" width="9.140625" style="73"/>
    <col min="10" max="10" width="16.5703125" style="73" bestFit="1" customWidth="1"/>
    <col min="11" max="16384" width="9.140625" style="73"/>
  </cols>
  <sheetData>
    <row r="1" spans="1:19" x14ac:dyDescent="0.2">
      <c r="A1" s="73" t="s">
        <v>81</v>
      </c>
      <c r="B1" s="76"/>
      <c r="C1" s="76"/>
      <c r="D1" s="77"/>
      <c r="L1" s="76"/>
      <c r="N1" s="76"/>
      <c r="O1" s="78"/>
    </row>
    <row r="2" spans="1:19" x14ac:dyDescent="0.2">
      <c r="B2" s="76"/>
      <c r="C2" s="76"/>
      <c r="D2" s="77"/>
      <c r="L2" s="76"/>
      <c r="N2" s="76"/>
      <c r="O2" s="78"/>
    </row>
    <row r="3" spans="1:19" ht="13.5" thickBot="1" x14ac:dyDescent="0.25">
      <c r="A3" s="68" t="s">
        <v>44</v>
      </c>
      <c r="B3" s="69" t="s">
        <v>45</v>
      </c>
      <c r="C3" s="69" t="s">
        <v>46</v>
      </c>
      <c r="D3" s="70" t="s">
        <v>47</v>
      </c>
      <c r="E3" s="68" t="s">
        <v>48</v>
      </c>
      <c r="F3" s="68" t="s">
        <v>49</v>
      </c>
      <c r="G3" s="68" t="s">
        <v>50</v>
      </c>
      <c r="H3" s="68" t="s">
        <v>51</v>
      </c>
      <c r="I3" s="68" t="s">
        <v>52</v>
      </c>
      <c r="J3" s="68" t="s">
        <v>53</v>
      </c>
      <c r="K3" s="68" t="s">
        <v>54</v>
      </c>
      <c r="L3" s="69" t="s">
        <v>55</v>
      </c>
      <c r="M3" s="71" t="s">
        <v>56</v>
      </c>
      <c r="N3" s="69" t="s">
        <v>57</v>
      </c>
      <c r="O3" s="72" t="s">
        <v>58</v>
      </c>
      <c r="P3" s="68" t="s">
        <v>59</v>
      </c>
      <c r="Q3" s="68" t="s">
        <v>60</v>
      </c>
      <c r="R3" s="68" t="s">
        <v>61</v>
      </c>
      <c r="S3" s="68" t="s">
        <v>62</v>
      </c>
    </row>
    <row r="4" spans="1:19" x14ac:dyDescent="0.2">
      <c r="A4" s="73" t="s">
        <v>186</v>
      </c>
      <c r="F4" s="74">
        <v>8.5775462962962956E-2</v>
      </c>
      <c r="G4" s="73" t="s">
        <v>0</v>
      </c>
      <c r="H4" s="73">
        <v>1</v>
      </c>
      <c r="I4" s="73">
        <v>0.65</v>
      </c>
      <c r="J4" s="73" t="s">
        <v>64</v>
      </c>
      <c r="K4" s="73" t="s">
        <v>65</v>
      </c>
      <c r="L4" s="73">
        <v>173636.84400000001</v>
      </c>
      <c r="M4" s="73">
        <v>1</v>
      </c>
      <c r="N4" s="73">
        <v>23563.258000000002</v>
      </c>
      <c r="O4" s="73">
        <v>7.3689658705000003</v>
      </c>
      <c r="P4" s="73">
        <v>0.74</v>
      </c>
    </row>
    <row r="5" spans="1:19" x14ac:dyDescent="0.2">
      <c r="A5" s="73" t="s">
        <v>187</v>
      </c>
      <c r="F5" s="74">
        <v>8.773148148148148E-2</v>
      </c>
      <c r="G5" s="73" t="s">
        <v>0</v>
      </c>
      <c r="H5" s="73">
        <v>1</v>
      </c>
      <c r="I5" s="73">
        <v>0.65</v>
      </c>
      <c r="J5" s="73" t="s">
        <v>64</v>
      </c>
      <c r="K5" s="73" t="s">
        <v>65</v>
      </c>
      <c r="L5" s="73">
        <v>147195.71900000001</v>
      </c>
      <c r="M5" s="73">
        <v>1</v>
      </c>
      <c r="N5" s="73">
        <v>24371.998</v>
      </c>
      <c r="O5" s="73">
        <v>6.0395425521000003</v>
      </c>
      <c r="P5" s="73">
        <v>0.74</v>
      </c>
    </row>
    <row r="6" spans="1:19" x14ac:dyDescent="0.2">
      <c r="A6" s="73" t="s">
        <v>188</v>
      </c>
      <c r="F6" s="74">
        <v>8.9664351851851856E-2</v>
      </c>
      <c r="G6" s="73" t="s">
        <v>0</v>
      </c>
      <c r="H6" s="73">
        <v>1</v>
      </c>
      <c r="I6" s="73">
        <v>0.65</v>
      </c>
      <c r="J6" s="73" t="s">
        <v>64</v>
      </c>
      <c r="K6" s="73" t="s">
        <v>65</v>
      </c>
      <c r="L6" s="73">
        <v>152560.42199999999</v>
      </c>
      <c r="M6" s="73">
        <v>1</v>
      </c>
      <c r="N6" s="73">
        <v>22753.24</v>
      </c>
      <c r="O6" s="73">
        <v>6.7049977058000003</v>
      </c>
      <c r="P6" s="73">
        <v>0.74</v>
      </c>
    </row>
    <row r="7" spans="1:19" x14ac:dyDescent="0.2">
      <c r="A7" s="73" t="s">
        <v>189</v>
      </c>
      <c r="F7" s="74">
        <v>9.1666666666666674E-2</v>
      </c>
      <c r="G7" s="73" t="s">
        <v>0</v>
      </c>
      <c r="H7" s="73">
        <v>1</v>
      </c>
      <c r="I7" s="73">
        <v>0.65</v>
      </c>
      <c r="J7" s="73" t="s">
        <v>64</v>
      </c>
      <c r="K7" s="73" t="s">
        <v>65</v>
      </c>
      <c r="L7" s="73">
        <v>216816.891</v>
      </c>
      <c r="M7" s="73">
        <v>1</v>
      </c>
      <c r="N7" s="73">
        <v>30772.526999999998</v>
      </c>
      <c r="O7" s="73">
        <v>7.0457941591999997</v>
      </c>
      <c r="P7" s="73">
        <v>0.74</v>
      </c>
    </row>
    <row r="8" spans="1:19" x14ac:dyDescent="0.2">
      <c r="A8" s="73" t="s">
        <v>190</v>
      </c>
      <c r="F8" s="74">
        <v>7.5949074074074072E-2</v>
      </c>
      <c r="G8" s="73" t="s">
        <v>0</v>
      </c>
      <c r="H8" s="73">
        <v>1</v>
      </c>
      <c r="I8" s="73">
        <v>0.65</v>
      </c>
      <c r="J8" s="73" t="s">
        <v>64</v>
      </c>
      <c r="K8" s="73" t="s">
        <v>65</v>
      </c>
      <c r="L8" s="73">
        <v>207509.25</v>
      </c>
      <c r="M8" s="73">
        <v>1</v>
      </c>
      <c r="N8" s="73">
        <v>30376.162</v>
      </c>
      <c r="O8" s="73">
        <v>6.8313189137999997</v>
      </c>
      <c r="P8" s="73">
        <v>0.74</v>
      </c>
    </row>
    <row r="9" spans="1:19" x14ac:dyDescent="0.2">
      <c r="A9" s="73" t="s">
        <v>191</v>
      </c>
      <c r="F9" s="74">
        <v>7.7916666666666676E-2</v>
      </c>
      <c r="G9" s="73" t="s">
        <v>0</v>
      </c>
      <c r="H9" s="73">
        <v>1</v>
      </c>
      <c r="I9" s="73">
        <v>0.65</v>
      </c>
      <c r="J9" s="73" t="s">
        <v>64</v>
      </c>
      <c r="K9" s="73" t="s">
        <v>65</v>
      </c>
      <c r="L9" s="73">
        <v>262688.81300000002</v>
      </c>
      <c r="M9" s="73">
        <v>1</v>
      </c>
      <c r="N9" s="73">
        <v>37840.745999999999</v>
      </c>
      <c r="O9" s="73">
        <v>6.9419565089999997</v>
      </c>
      <c r="P9" s="73">
        <v>0.74</v>
      </c>
    </row>
    <row r="10" spans="1:19" x14ac:dyDescent="0.2">
      <c r="A10" s="73" t="s">
        <v>192</v>
      </c>
      <c r="F10" s="74">
        <v>7.9884259259259252E-2</v>
      </c>
      <c r="G10" s="73" t="s">
        <v>0</v>
      </c>
      <c r="H10" s="73">
        <v>1</v>
      </c>
      <c r="I10" s="73">
        <v>0.65</v>
      </c>
      <c r="J10" s="73" t="s">
        <v>64</v>
      </c>
      <c r="K10" s="73" t="s">
        <v>65</v>
      </c>
      <c r="L10" s="73">
        <v>201746.28099999999</v>
      </c>
      <c r="M10" s="73">
        <v>1</v>
      </c>
      <c r="N10" s="73">
        <v>33405.410000000003</v>
      </c>
      <c r="O10" s="73">
        <v>6.0393295876000002</v>
      </c>
      <c r="P10" s="73">
        <v>0.74</v>
      </c>
    </row>
    <row r="11" spans="1:19" x14ac:dyDescent="0.2">
      <c r="A11" s="73" t="s">
        <v>193</v>
      </c>
      <c r="F11" s="74">
        <v>8.184027777777779E-2</v>
      </c>
      <c r="G11" s="73" t="s">
        <v>0</v>
      </c>
      <c r="H11" s="73">
        <v>1</v>
      </c>
      <c r="I11" s="73">
        <v>0.65</v>
      </c>
      <c r="J11" s="73" t="s">
        <v>64</v>
      </c>
      <c r="K11" s="73" t="s">
        <v>65</v>
      </c>
      <c r="L11" s="73">
        <v>179536.82800000001</v>
      </c>
      <c r="M11" s="73">
        <v>1</v>
      </c>
      <c r="N11" s="73">
        <v>24520.085999999999</v>
      </c>
      <c r="O11" s="73">
        <v>7.3220309260000001</v>
      </c>
      <c r="P11" s="73">
        <v>0.74</v>
      </c>
    </row>
    <row r="12" spans="1:19" x14ac:dyDescent="0.2">
      <c r="A12" s="73" t="s">
        <v>73</v>
      </c>
      <c r="F12" s="74">
        <v>0.63923611111111112</v>
      </c>
      <c r="G12" s="73" t="s">
        <v>0</v>
      </c>
      <c r="H12" s="73">
        <v>1</v>
      </c>
      <c r="I12" s="73">
        <v>0.65</v>
      </c>
      <c r="J12" s="73" t="s">
        <v>64</v>
      </c>
      <c r="K12" s="73" t="s">
        <v>74</v>
      </c>
      <c r="L12" s="73">
        <v>8.4160000000000004</v>
      </c>
      <c r="M12" s="73">
        <v>1</v>
      </c>
      <c r="N12" s="73">
        <v>26304.460999999999</v>
      </c>
      <c r="O12" s="73">
        <v>3.199457E-4</v>
      </c>
      <c r="P12" s="73">
        <v>0.78</v>
      </c>
    </row>
    <row r="13" spans="1:19" x14ac:dyDescent="0.2">
      <c r="A13" s="73" t="s">
        <v>75</v>
      </c>
      <c r="F13" s="74">
        <v>0.64120370370370372</v>
      </c>
      <c r="G13" s="73" t="s">
        <v>0</v>
      </c>
      <c r="H13" s="73">
        <v>1</v>
      </c>
      <c r="I13" s="73">
        <v>0.65</v>
      </c>
      <c r="J13" s="73" t="s">
        <v>64</v>
      </c>
      <c r="K13" s="73" t="s">
        <v>65</v>
      </c>
      <c r="L13" s="73">
        <v>4.2939999999999996</v>
      </c>
      <c r="M13" s="73">
        <v>1</v>
      </c>
      <c r="N13" s="73">
        <v>33185.035000000003</v>
      </c>
      <c r="O13" s="73">
        <v>1.293957E-4</v>
      </c>
      <c r="P13" s="73">
        <v>0.73</v>
      </c>
    </row>
    <row r="14" spans="1:19" x14ac:dyDescent="0.2">
      <c r="B14" s="76"/>
      <c r="C14" s="76"/>
      <c r="D14" s="77"/>
      <c r="L14" s="76"/>
      <c r="N14" s="76"/>
      <c r="O14" s="78"/>
    </row>
    <row r="15" spans="1:19" ht="13.5" thickBot="1" x14ac:dyDescent="0.25">
      <c r="B15" s="76"/>
      <c r="C15" s="76"/>
      <c r="D15" s="77"/>
      <c r="L15" s="76"/>
      <c r="N15" s="76"/>
      <c r="O15" s="78"/>
    </row>
    <row r="16" spans="1:19" ht="13.5" thickBot="1" x14ac:dyDescent="0.25">
      <c r="A16" s="79" t="str">
        <f t="shared" ref="A16:A26" si="0">A3</f>
        <v>SampleName</v>
      </c>
      <c r="B16" s="80" t="str">
        <f t="shared" ref="B16:B26" si="1">L3</f>
        <v>Area</v>
      </c>
      <c r="C16" s="80" t="str">
        <f t="shared" ref="C16:D26" si="2">N3</f>
        <v>ISTD Area</v>
      </c>
      <c r="D16" s="81" t="str">
        <f t="shared" si="2"/>
        <v>ISTDResponseRatio</v>
      </c>
      <c r="E16" s="82" t="s">
        <v>76</v>
      </c>
      <c r="F16" s="82" t="s">
        <v>77</v>
      </c>
      <c r="G16" s="83" t="s">
        <v>78</v>
      </c>
      <c r="L16" s="76"/>
      <c r="N16" s="76"/>
      <c r="O16" s="78"/>
    </row>
    <row r="17" spans="1:19" ht="13.5" thickBot="1" x14ac:dyDescent="0.25">
      <c r="A17" s="84" t="str">
        <f t="shared" si="0"/>
        <v xml:space="preserve">Verapamil_Human_Ref Plasma__1_____XP1-A10_Inj EPA_062520_10uM_19  </v>
      </c>
      <c r="B17" s="85">
        <f t="shared" si="1"/>
        <v>173636.84400000001</v>
      </c>
      <c r="C17" s="85">
        <f t="shared" si="2"/>
        <v>23563.258000000002</v>
      </c>
      <c r="D17" s="86">
        <f t="shared" si="2"/>
        <v>7.3689658705000003</v>
      </c>
      <c r="E17" s="87">
        <f>D17-$E$26</f>
        <v>7.3687411998000005</v>
      </c>
      <c r="F17" s="88">
        <f>AVERAGE($E$17:$E$20)/E21</f>
        <v>0.99392574009033596</v>
      </c>
      <c r="G17" s="89">
        <f>(F17-1+$G$24)/$G$24</f>
        <v>0.98481435022583996</v>
      </c>
      <c r="L17" s="76"/>
      <c r="N17" s="76"/>
      <c r="O17" s="78"/>
    </row>
    <row r="18" spans="1:19" ht="13.5" thickBot="1" x14ac:dyDescent="0.25">
      <c r="A18" s="90" t="str">
        <f t="shared" si="0"/>
        <v xml:space="preserve">Verapamil_Human_Ref Plasma__2_____XP1-B10_Inj EPA_062520_10uM_20  </v>
      </c>
      <c r="B18" s="91">
        <f t="shared" si="1"/>
        <v>147195.71900000001</v>
      </c>
      <c r="C18" s="91">
        <f t="shared" si="2"/>
        <v>24371.998</v>
      </c>
      <c r="D18" s="92">
        <f t="shared" si="2"/>
        <v>6.0395425521000003</v>
      </c>
      <c r="E18" s="93">
        <f t="shared" ref="E18:E24" si="3">D18-$E$26</f>
        <v>6.0393178814000006</v>
      </c>
      <c r="F18" s="94">
        <f t="shared" ref="F18:F20" si="4">AVERAGE($E$17:$E$20)/E22</f>
        <v>0.97808451253322171</v>
      </c>
      <c r="G18" s="89">
        <f t="shared" ref="G18:G20" si="5">(F18-1+$G$24)/$G$24</f>
        <v>0.94521128133305432</v>
      </c>
      <c r="L18" s="76"/>
      <c r="N18" s="76"/>
      <c r="O18" s="78"/>
    </row>
    <row r="19" spans="1:19" ht="13.5" thickBot="1" x14ac:dyDescent="0.25">
      <c r="A19" s="90" t="str">
        <f t="shared" si="0"/>
        <v xml:space="preserve">Verapamil_Human_Ref Plasma__3_____XP1-A6_Inj EPA_062520_10uM_21  </v>
      </c>
      <c r="B19" s="91">
        <f t="shared" si="1"/>
        <v>152560.42199999999</v>
      </c>
      <c r="C19" s="91">
        <f t="shared" si="2"/>
        <v>22753.24</v>
      </c>
      <c r="D19" s="92">
        <f t="shared" si="2"/>
        <v>6.7049977058000003</v>
      </c>
      <c r="E19" s="93">
        <f t="shared" si="3"/>
        <v>6.7047730351000006</v>
      </c>
      <c r="F19" s="94">
        <f t="shared" si="4"/>
        <v>1.1242726355357384</v>
      </c>
      <c r="G19" s="89">
        <f t="shared" si="5"/>
        <v>1.3106815888393459</v>
      </c>
      <c r="L19" s="76"/>
      <c r="N19" s="76"/>
      <c r="O19" s="78"/>
    </row>
    <row r="20" spans="1:19" ht="13.5" thickBot="1" x14ac:dyDescent="0.25">
      <c r="A20" s="90" t="str">
        <f t="shared" si="0"/>
        <v xml:space="preserve">Verapamil_Human_Ref Plasma__4_____XP1F15_Inj EPA_062520_10uM_22  </v>
      </c>
      <c r="B20" s="91">
        <f t="shared" si="1"/>
        <v>216816.891</v>
      </c>
      <c r="C20" s="91">
        <f t="shared" si="2"/>
        <v>30772.526999999998</v>
      </c>
      <c r="D20" s="92">
        <f t="shared" si="2"/>
        <v>7.0457941591999997</v>
      </c>
      <c r="E20" s="93">
        <f t="shared" si="3"/>
        <v>7.0455694885</v>
      </c>
      <c r="F20" s="95">
        <f t="shared" si="4"/>
        <v>0.92731221838671918</v>
      </c>
      <c r="G20" s="89">
        <f t="shared" si="5"/>
        <v>0.818280545966798</v>
      </c>
      <c r="L20" s="76"/>
      <c r="N20" s="76"/>
      <c r="O20" s="78"/>
    </row>
    <row r="21" spans="1:19" ht="13.5" thickBot="1" x14ac:dyDescent="0.25">
      <c r="A21" s="90" t="str">
        <f t="shared" si="0"/>
        <v xml:space="preserve">Verapamil_Human_Plasma__1_____XP1-A10_Inj EPA_062520_10uM_14  </v>
      </c>
      <c r="B21" s="91">
        <f t="shared" si="1"/>
        <v>207509.25</v>
      </c>
      <c r="C21" s="91">
        <f t="shared" si="2"/>
        <v>30376.162</v>
      </c>
      <c r="D21" s="92">
        <f t="shared" si="2"/>
        <v>6.8313189137999997</v>
      </c>
      <c r="E21" s="93">
        <f t="shared" si="3"/>
        <v>6.8310942430999999</v>
      </c>
      <c r="F21" s="96" t="s">
        <v>79</v>
      </c>
      <c r="G21" s="97" t="s">
        <v>79</v>
      </c>
      <c r="L21" s="76"/>
      <c r="N21" s="76"/>
      <c r="O21" s="78"/>
    </row>
    <row r="22" spans="1:19" ht="13.5" thickBot="1" x14ac:dyDescent="0.25">
      <c r="A22" s="90" t="str">
        <f t="shared" si="0"/>
        <v xml:space="preserve">Verapamil_Human_Plasma__2_____XP1-B10_Inj EPA_062520_10uM_15  </v>
      </c>
      <c r="B22" s="91">
        <f t="shared" si="1"/>
        <v>262688.81300000002</v>
      </c>
      <c r="C22" s="91">
        <f t="shared" si="2"/>
        <v>37840.745999999999</v>
      </c>
      <c r="D22" s="92">
        <f t="shared" si="2"/>
        <v>6.9419565089999997</v>
      </c>
      <c r="E22" s="93">
        <f t="shared" si="3"/>
        <v>6.9417318383</v>
      </c>
      <c r="F22" s="98">
        <f>AVERAGE(F17:F20)</f>
        <v>1.0058987766365037</v>
      </c>
      <c r="G22" s="99">
        <f>AVERAGE(G17:G20)</f>
        <v>1.0147469415912596</v>
      </c>
      <c r="L22" s="76"/>
      <c r="N22" s="76"/>
      <c r="O22" s="78"/>
    </row>
    <row r="23" spans="1:19" ht="13.5" thickBot="1" x14ac:dyDescent="0.25">
      <c r="A23" s="90" t="str">
        <f t="shared" si="0"/>
        <v xml:space="preserve">Verapamil_Human_Plasma__3_____XP1-A6_Inj EPA_062520_10uM_16  </v>
      </c>
      <c r="B23" s="91">
        <f t="shared" si="1"/>
        <v>201746.28099999999</v>
      </c>
      <c r="C23" s="91">
        <f t="shared" si="2"/>
        <v>33405.410000000003</v>
      </c>
      <c r="D23" s="92">
        <f t="shared" si="2"/>
        <v>6.0393295876000002</v>
      </c>
      <c r="E23" s="93">
        <f t="shared" si="3"/>
        <v>6.0391049169000004</v>
      </c>
      <c r="L23" s="76"/>
      <c r="N23" s="76"/>
      <c r="O23" s="78"/>
    </row>
    <row r="24" spans="1:19" ht="13.5" thickBot="1" x14ac:dyDescent="0.25">
      <c r="A24" s="90" t="str">
        <f t="shared" si="0"/>
        <v xml:space="preserve">Verapamil_Human_Plasma__4_____XP1F15_Inj EPA_062520_10uM_17  </v>
      </c>
      <c r="B24" s="91">
        <f t="shared" si="1"/>
        <v>179536.82800000001</v>
      </c>
      <c r="C24" s="91">
        <f t="shared" si="2"/>
        <v>24520.085999999999</v>
      </c>
      <c r="D24" s="92">
        <f t="shared" si="2"/>
        <v>7.3220309260000001</v>
      </c>
      <c r="E24" s="93">
        <f t="shared" si="3"/>
        <v>7.3218062553000003</v>
      </c>
      <c r="F24" s="96" t="s">
        <v>80</v>
      </c>
      <c r="G24" s="83">
        <v>0.4</v>
      </c>
      <c r="L24" s="76"/>
      <c r="N24" s="76"/>
      <c r="O24" s="78"/>
    </row>
    <row r="25" spans="1:19" x14ac:dyDescent="0.2">
      <c r="A25" s="90" t="str">
        <f t="shared" si="0"/>
        <v xml:space="preserve">BLANK_Human___1_____X_Inj EPA_062520_5uM_2  </v>
      </c>
      <c r="B25" s="91">
        <f t="shared" si="1"/>
        <v>8.4160000000000004</v>
      </c>
      <c r="C25" s="91">
        <f t="shared" si="2"/>
        <v>26304.460999999999</v>
      </c>
      <c r="D25" s="92">
        <f t="shared" si="2"/>
        <v>3.199457E-4</v>
      </c>
      <c r="E25" s="93"/>
      <c r="K25" s="104"/>
      <c r="L25" s="76"/>
      <c r="N25" s="76"/>
      <c r="O25" s="78"/>
    </row>
    <row r="26" spans="1:19" ht="13.5" thickBot="1" x14ac:dyDescent="0.25">
      <c r="A26" s="100" t="str">
        <f t="shared" si="0"/>
        <v xml:space="preserve">BLANK_Human___2_____X_Inj EPA_062520_5uM_3  </v>
      </c>
      <c r="B26" s="102">
        <f t="shared" si="1"/>
        <v>4.2939999999999996</v>
      </c>
      <c r="C26" s="102">
        <f t="shared" si="2"/>
        <v>33185.035000000003</v>
      </c>
      <c r="D26" s="101">
        <f t="shared" si="2"/>
        <v>1.293957E-4</v>
      </c>
      <c r="E26" s="103">
        <f>AVERAGE(D25:D26)</f>
        <v>2.246707E-4</v>
      </c>
      <c r="L26" s="76"/>
      <c r="N26" s="76"/>
      <c r="O26" s="78"/>
    </row>
    <row r="31" spans="1:19" ht="13.5" thickBot="1" x14ac:dyDescent="0.25">
      <c r="A31" s="68" t="s">
        <v>44</v>
      </c>
      <c r="B31" s="69" t="s">
        <v>45</v>
      </c>
      <c r="C31" s="69" t="s">
        <v>46</v>
      </c>
      <c r="D31" s="70" t="s">
        <v>47</v>
      </c>
      <c r="E31" s="68" t="s">
        <v>48</v>
      </c>
      <c r="F31" s="68" t="s">
        <v>49</v>
      </c>
      <c r="G31" s="68" t="s">
        <v>50</v>
      </c>
      <c r="H31" s="68" t="s">
        <v>51</v>
      </c>
      <c r="I31" s="68" t="s">
        <v>52</v>
      </c>
      <c r="J31" s="68" t="s">
        <v>53</v>
      </c>
      <c r="K31" s="68" t="s">
        <v>54</v>
      </c>
      <c r="L31" s="69" t="s">
        <v>55</v>
      </c>
      <c r="M31" s="71" t="s">
        <v>56</v>
      </c>
      <c r="N31" s="69" t="s">
        <v>57</v>
      </c>
      <c r="O31" s="72" t="s">
        <v>58</v>
      </c>
      <c r="P31" s="68" t="s">
        <v>59</v>
      </c>
      <c r="Q31" s="68" t="s">
        <v>60</v>
      </c>
      <c r="R31" s="68" t="s">
        <v>61</v>
      </c>
      <c r="S31" s="68" t="s">
        <v>62</v>
      </c>
    </row>
    <row r="32" spans="1:19" x14ac:dyDescent="0.2">
      <c r="A32" s="73" t="s">
        <v>194</v>
      </c>
      <c r="F32" s="74">
        <v>0.10738425925925926</v>
      </c>
      <c r="G32" s="73" t="s">
        <v>6</v>
      </c>
      <c r="H32" s="73">
        <v>1</v>
      </c>
      <c r="I32" s="73">
        <v>0.65</v>
      </c>
      <c r="J32" s="73" t="s">
        <v>83</v>
      </c>
      <c r="K32" s="73" t="s">
        <v>65</v>
      </c>
      <c r="L32" s="73">
        <v>65041.027000000002</v>
      </c>
      <c r="M32" s="73">
        <v>1</v>
      </c>
      <c r="N32" s="73">
        <v>25878.261999999999</v>
      </c>
      <c r="O32" s="73">
        <v>2.5133460275999999</v>
      </c>
      <c r="P32" s="73">
        <v>0.67</v>
      </c>
    </row>
    <row r="33" spans="1:16" x14ac:dyDescent="0.2">
      <c r="A33" s="73" t="s">
        <v>195</v>
      </c>
      <c r="F33" s="74">
        <v>0.10934027777777777</v>
      </c>
      <c r="G33" s="73" t="s">
        <v>6</v>
      </c>
      <c r="H33" s="73">
        <v>1</v>
      </c>
      <c r="I33" s="73">
        <v>0.65</v>
      </c>
      <c r="J33" s="73" t="s">
        <v>83</v>
      </c>
      <c r="K33" s="73" t="s">
        <v>65</v>
      </c>
      <c r="L33" s="73">
        <v>78634.851999999999</v>
      </c>
      <c r="M33" s="73">
        <v>1</v>
      </c>
      <c r="N33" s="73">
        <v>32588.995999999999</v>
      </c>
      <c r="O33" s="73">
        <v>2.4129264983000001</v>
      </c>
      <c r="P33" s="73">
        <v>0.67</v>
      </c>
    </row>
    <row r="34" spans="1:16" x14ac:dyDescent="0.2">
      <c r="A34" s="73" t="s">
        <v>196</v>
      </c>
      <c r="F34" s="74">
        <v>0.11130787037037038</v>
      </c>
      <c r="G34" s="73" t="s">
        <v>6</v>
      </c>
      <c r="H34" s="73">
        <v>1</v>
      </c>
      <c r="I34" s="73">
        <v>0.65</v>
      </c>
      <c r="J34" s="73" t="s">
        <v>83</v>
      </c>
      <c r="K34" s="73" t="s">
        <v>65</v>
      </c>
      <c r="L34" s="73">
        <v>66089.976999999999</v>
      </c>
      <c r="M34" s="73">
        <v>1</v>
      </c>
      <c r="N34" s="73">
        <v>27434.982</v>
      </c>
      <c r="O34" s="73">
        <v>2.4089673906</v>
      </c>
      <c r="P34" s="73">
        <v>0.67</v>
      </c>
    </row>
    <row r="35" spans="1:16" x14ac:dyDescent="0.2">
      <c r="A35" s="73" t="s">
        <v>197</v>
      </c>
      <c r="F35" s="74">
        <v>0.11327546296296297</v>
      </c>
      <c r="G35" s="73" t="s">
        <v>6</v>
      </c>
      <c r="H35" s="73">
        <v>1</v>
      </c>
      <c r="I35" s="73">
        <v>0.65</v>
      </c>
      <c r="J35" s="73" t="s">
        <v>83</v>
      </c>
      <c r="K35" s="73" t="s">
        <v>65</v>
      </c>
      <c r="L35" s="73">
        <v>52047.620999999999</v>
      </c>
      <c r="M35" s="73">
        <v>1</v>
      </c>
      <c r="N35" s="73">
        <v>22847.67</v>
      </c>
      <c r="O35" s="73">
        <v>2.2780275188000001</v>
      </c>
      <c r="P35" s="73">
        <v>0.67</v>
      </c>
    </row>
    <row r="36" spans="1:16" x14ac:dyDescent="0.2">
      <c r="A36" s="73" t="s">
        <v>198</v>
      </c>
      <c r="F36" s="74">
        <v>9.7557870370370378E-2</v>
      </c>
      <c r="G36" s="73" t="s">
        <v>6</v>
      </c>
      <c r="H36" s="73">
        <v>1</v>
      </c>
      <c r="I36" s="73">
        <v>0.65</v>
      </c>
      <c r="J36" s="73" t="s">
        <v>83</v>
      </c>
      <c r="K36" s="73" t="s">
        <v>65</v>
      </c>
      <c r="L36" s="73">
        <v>4480.0749999999998</v>
      </c>
      <c r="M36" s="73">
        <v>1</v>
      </c>
      <c r="N36" s="73">
        <v>32000.778999999999</v>
      </c>
      <c r="O36" s="73">
        <v>0.13999893569999999</v>
      </c>
      <c r="P36" s="73">
        <v>0.67</v>
      </c>
    </row>
    <row r="37" spans="1:16" x14ac:dyDescent="0.2">
      <c r="A37" s="73" t="s">
        <v>199</v>
      </c>
      <c r="F37" s="74">
        <v>9.9525462962962954E-2</v>
      </c>
      <c r="G37" s="73" t="s">
        <v>6</v>
      </c>
      <c r="H37" s="73">
        <v>1</v>
      </c>
      <c r="I37" s="73">
        <v>0.65</v>
      </c>
      <c r="J37" s="73" t="s">
        <v>83</v>
      </c>
      <c r="K37" s="73" t="s">
        <v>65</v>
      </c>
      <c r="L37" s="73">
        <v>17364.921999999999</v>
      </c>
      <c r="M37" s="73">
        <v>1</v>
      </c>
      <c r="N37" s="73">
        <v>33253.934000000001</v>
      </c>
      <c r="O37" s="73">
        <v>0.52219150969999995</v>
      </c>
      <c r="P37" s="73">
        <v>0.67</v>
      </c>
    </row>
    <row r="38" spans="1:16" x14ac:dyDescent="0.2">
      <c r="A38" s="73" t="s">
        <v>200</v>
      </c>
      <c r="F38" s="74">
        <v>0.10148148148148149</v>
      </c>
      <c r="G38" s="73" t="s">
        <v>6</v>
      </c>
      <c r="H38" s="73">
        <v>1</v>
      </c>
      <c r="I38" s="73">
        <v>0.65</v>
      </c>
      <c r="J38" s="73" t="s">
        <v>83</v>
      </c>
      <c r="K38" s="73" t="s">
        <v>65</v>
      </c>
      <c r="L38" s="73">
        <v>7247.0860000000002</v>
      </c>
      <c r="M38" s="73">
        <v>1</v>
      </c>
      <c r="N38" s="73">
        <v>24298.305</v>
      </c>
      <c r="O38" s="73">
        <v>0.29825479599999999</v>
      </c>
      <c r="P38" s="73">
        <v>0.67</v>
      </c>
    </row>
    <row r="39" spans="1:16" x14ac:dyDescent="0.2">
      <c r="A39" s="73" t="s">
        <v>201</v>
      </c>
      <c r="F39" s="74">
        <v>0.10344907407407407</v>
      </c>
      <c r="G39" s="73" t="s">
        <v>6</v>
      </c>
      <c r="H39" s="73">
        <v>1</v>
      </c>
      <c r="I39" s="73">
        <v>0.65</v>
      </c>
      <c r="J39" s="73" t="s">
        <v>83</v>
      </c>
      <c r="K39" s="73" t="s">
        <v>65</v>
      </c>
      <c r="L39" s="73">
        <v>14598.536</v>
      </c>
      <c r="M39" s="73">
        <v>1</v>
      </c>
      <c r="N39" s="73">
        <v>35585.688000000002</v>
      </c>
      <c r="O39" s="73">
        <v>0.41023616010000002</v>
      </c>
      <c r="P39" s="73">
        <v>0.67</v>
      </c>
    </row>
    <row r="40" spans="1:16" x14ac:dyDescent="0.2">
      <c r="A40" s="73" t="s">
        <v>73</v>
      </c>
      <c r="F40" s="74">
        <v>0.63923611111111112</v>
      </c>
      <c r="G40" s="73" t="s">
        <v>6</v>
      </c>
      <c r="H40" s="73">
        <v>1</v>
      </c>
      <c r="I40" s="73">
        <v>0.65</v>
      </c>
      <c r="J40" s="73" t="s">
        <v>83</v>
      </c>
      <c r="K40" s="73" t="s">
        <v>65</v>
      </c>
      <c r="L40" s="73">
        <v>0.28399999999999997</v>
      </c>
      <c r="M40" s="73">
        <v>1</v>
      </c>
      <c r="N40" s="73">
        <v>26304.460999999999</v>
      </c>
      <c r="O40" s="73">
        <v>1.0796599999999999E-5</v>
      </c>
      <c r="P40" s="73">
        <v>0.69</v>
      </c>
    </row>
    <row r="41" spans="1:16" x14ac:dyDescent="0.2">
      <c r="A41" s="73" t="s">
        <v>75</v>
      </c>
      <c r="F41" s="74">
        <v>0.64120370370370372</v>
      </c>
      <c r="G41" s="73" t="s">
        <v>6</v>
      </c>
      <c r="H41" s="73">
        <v>1</v>
      </c>
      <c r="I41" s="73">
        <v>0.65</v>
      </c>
      <c r="J41" s="73" t="s">
        <v>83</v>
      </c>
      <c r="K41" s="73" t="s">
        <v>65</v>
      </c>
      <c r="L41" s="73">
        <v>1.8640000000000001</v>
      </c>
      <c r="M41" s="73">
        <v>1</v>
      </c>
      <c r="N41" s="73">
        <v>33185.035000000003</v>
      </c>
      <c r="O41" s="73">
        <v>5.6169899999999999E-5</v>
      </c>
      <c r="P41" s="73">
        <v>0.67</v>
      </c>
    </row>
    <row r="42" spans="1:16" x14ac:dyDescent="0.2">
      <c r="B42" s="76"/>
      <c r="C42" s="76"/>
      <c r="D42" s="77"/>
      <c r="L42" s="76"/>
      <c r="N42" s="76"/>
      <c r="O42" s="78"/>
    </row>
    <row r="43" spans="1:16" ht="13.5" thickBot="1" x14ac:dyDescent="0.25">
      <c r="B43" s="76"/>
      <c r="C43" s="76"/>
      <c r="D43" s="77"/>
      <c r="L43" s="76"/>
      <c r="N43" s="76"/>
      <c r="O43" s="78"/>
    </row>
    <row r="44" spans="1:16" ht="13.5" thickBot="1" x14ac:dyDescent="0.25">
      <c r="A44" s="79" t="str">
        <f>A31</f>
        <v>SampleName</v>
      </c>
      <c r="B44" s="80" t="str">
        <f>L31</f>
        <v>Area</v>
      </c>
      <c r="C44" s="80" t="str">
        <f>N31</f>
        <v>ISTD Area</v>
      </c>
      <c r="D44" s="81" t="str">
        <f>O31</f>
        <v>ISTDResponseRatio</v>
      </c>
      <c r="E44" s="82" t="s">
        <v>76</v>
      </c>
      <c r="F44" s="82" t="s">
        <v>77</v>
      </c>
      <c r="G44" s="83" t="s">
        <v>78</v>
      </c>
      <c r="L44" s="76"/>
      <c r="N44" s="76"/>
      <c r="O44" s="78"/>
    </row>
    <row r="45" spans="1:16" ht="13.5" thickBot="1" x14ac:dyDescent="0.25">
      <c r="A45" s="84" t="str">
        <f t="shared" ref="A45:A54" si="6">A32</f>
        <v xml:space="preserve">Methazolamide_Human_Ref Plasma__1_____XP1-A10_Inj EPA_062520_10uM_30  </v>
      </c>
      <c r="B45" s="85">
        <f t="shared" ref="B45:B54" si="7">L32</f>
        <v>65041.027000000002</v>
      </c>
      <c r="C45" s="85">
        <f t="shared" ref="C45:D54" si="8">N32</f>
        <v>25878.261999999999</v>
      </c>
      <c r="D45" s="86">
        <f t="shared" si="8"/>
        <v>2.5133460275999999</v>
      </c>
      <c r="E45" s="87">
        <f>D45-$E$26</f>
        <v>2.5131213568999997</v>
      </c>
      <c r="F45" s="88">
        <f>AVERAGE($E$17:$E$20)/E49</f>
        <v>48.575468461236419</v>
      </c>
      <c r="G45" s="89">
        <f>(F45-1+$G$24)/$G$24</f>
        <v>119.93867115309104</v>
      </c>
      <c r="L45" s="76"/>
      <c r="N45" s="76"/>
      <c r="O45" s="78"/>
    </row>
    <row r="46" spans="1:16" ht="13.5" thickBot="1" x14ac:dyDescent="0.25">
      <c r="A46" s="90" t="str">
        <f t="shared" si="6"/>
        <v xml:space="preserve">Methazolamide_Human_Ref Plasma__2_____XP1-B10_Inj EPA_062520_10uM_31  </v>
      </c>
      <c r="B46" s="91">
        <f t="shared" si="7"/>
        <v>78634.851999999999</v>
      </c>
      <c r="C46" s="91">
        <f t="shared" si="8"/>
        <v>32588.995999999999</v>
      </c>
      <c r="D46" s="92">
        <f t="shared" si="8"/>
        <v>2.4129264983000001</v>
      </c>
      <c r="E46" s="93">
        <f t="shared" ref="E46:E52" si="9">D46-$E$26</f>
        <v>2.4127018275999998</v>
      </c>
      <c r="F46" s="94">
        <f t="shared" ref="F46:F48" si="10">AVERAGE($E$17:$E$20)/E50</f>
        <v>13.007723659625054</v>
      </c>
      <c r="G46" s="89">
        <f t="shared" ref="G46:G48" si="11">(F46-1+$G$24)/$G$24</f>
        <v>31.019309149062632</v>
      </c>
      <c r="L46" s="76"/>
      <c r="N46" s="76"/>
      <c r="O46" s="78"/>
    </row>
    <row r="47" spans="1:16" ht="13.5" thickBot="1" x14ac:dyDescent="0.25">
      <c r="A47" s="90" t="str">
        <f t="shared" si="6"/>
        <v xml:space="preserve">Methazolamide_Human_Ref Plasma__3_____XP1-A6_Inj EPA_062520_10uM_32  </v>
      </c>
      <c r="B47" s="91">
        <f t="shared" si="7"/>
        <v>66089.976999999999</v>
      </c>
      <c r="C47" s="91">
        <f t="shared" si="8"/>
        <v>27434.982</v>
      </c>
      <c r="D47" s="92">
        <f t="shared" si="8"/>
        <v>2.4089673906</v>
      </c>
      <c r="E47" s="93">
        <f t="shared" si="9"/>
        <v>2.4087427198999998</v>
      </c>
      <c r="F47" s="94">
        <f t="shared" si="10"/>
        <v>22.781590936035485</v>
      </c>
      <c r="G47" s="89">
        <f t="shared" si="11"/>
        <v>55.453977340088706</v>
      </c>
      <c r="L47" s="76"/>
      <c r="N47" s="76"/>
      <c r="O47" s="78"/>
    </row>
    <row r="48" spans="1:16" ht="13.5" thickBot="1" x14ac:dyDescent="0.25">
      <c r="A48" s="90" t="str">
        <f t="shared" si="6"/>
        <v xml:space="preserve">Methazolamide_Human_Ref Plasma__4_____XP1F15_Inj EPA_062520_10uM_33  </v>
      </c>
      <c r="B48" s="91">
        <f t="shared" si="7"/>
        <v>52047.620999999999</v>
      </c>
      <c r="C48" s="91">
        <f t="shared" si="8"/>
        <v>22847.67</v>
      </c>
      <c r="D48" s="92">
        <f t="shared" si="8"/>
        <v>2.2780275188000001</v>
      </c>
      <c r="E48" s="93">
        <f t="shared" si="9"/>
        <v>2.2778028480999999</v>
      </c>
      <c r="F48" s="95">
        <f t="shared" si="10"/>
        <v>16.559536931844818</v>
      </c>
      <c r="G48" s="89">
        <f t="shared" si="11"/>
        <v>39.898842329612044</v>
      </c>
      <c r="L48" s="76"/>
      <c r="N48" s="76"/>
      <c r="O48" s="78"/>
    </row>
    <row r="49" spans="1:19" ht="13.5" thickBot="1" x14ac:dyDescent="0.25">
      <c r="A49" s="90" t="str">
        <f t="shared" si="6"/>
        <v xml:space="preserve">Methazolamide_Human_Plasma__1_____XP1-A10_Inj EPA_062520_10uM_25  </v>
      </c>
      <c r="B49" s="91">
        <f t="shared" si="7"/>
        <v>4480.0749999999998</v>
      </c>
      <c r="C49" s="91">
        <f t="shared" si="8"/>
        <v>32000.778999999999</v>
      </c>
      <c r="D49" s="92">
        <f>O36</f>
        <v>0.13999893569999999</v>
      </c>
      <c r="E49" s="93">
        <f t="shared" si="9"/>
        <v>0.13977426499999998</v>
      </c>
      <c r="F49" s="96" t="s">
        <v>79</v>
      </c>
      <c r="G49" s="97" t="s">
        <v>79</v>
      </c>
      <c r="L49" s="76"/>
      <c r="N49" s="76"/>
      <c r="O49" s="78"/>
    </row>
    <row r="50" spans="1:19" ht="13.5" thickBot="1" x14ac:dyDescent="0.25">
      <c r="A50" s="90" t="str">
        <f t="shared" si="6"/>
        <v xml:space="preserve">Methazolamide_Human_Plasma__2_____XP1-B10_Inj EPA_062520_10uM_26  </v>
      </c>
      <c r="B50" s="91">
        <f t="shared" si="7"/>
        <v>17364.921999999999</v>
      </c>
      <c r="C50" s="91">
        <f t="shared" si="8"/>
        <v>33253.934000000001</v>
      </c>
      <c r="D50" s="92">
        <f t="shared" si="8"/>
        <v>0.52219150969999995</v>
      </c>
      <c r="E50" s="93">
        <f t="shared" si="9"/>
        <v>0.52196683899999996</v>
      </c>
      <c r="F50" s="98">
        <f>AVERAGE(F45:F48)</f>
        <v>25.231079997185443</v>
      </c>
      <c r="G50" s="99">
        <f>AVERAGE(G45, G47:G48)</f>
        <v>71.763830274263924</v>
      </c>
      <c r="L50" s="76"/>
      <c r="N50" s="76"/>
      <c r="O50" s="78"/>
    </row>
    <row r="51" spans="1:19" ht="13.5" thickBot="1" x14ac:dyDescent="0.25">
      <c r="A51" s="90" t="str">
        <f t="shared" si="6"/>
        <v xml:space="preserve">Methazolamide_Human_Plasma__3_____XP1-A6_Inj EPA_062520_10uM_27  </v>
      </c>
      <c r="B51" s="91">
        <f t="shared" si="7"/>
        <v>7247.0860000000002</v>
      </c>
      <c r="C51" s="91">
        <f t="shared" si="8"/>
        <v>24298.305</v>
      </c>
      <c r="D51" s="92">
        <f t="shared" si="8"/>
        <v>0.29825479599999999</v>
      </c>
      <c r="E51" s="93">
        <f t="shared" si="9"/>
        <v>0.2980301253</v>
      </c>
      <c r="L51" s="76"/>
      <c r="N51" s="76"/>
      <c r="O51" s="78"/>
    </row>
    <row r="52" spans="1:19" ht="13.5" thickBot="1" x14ac:dyDescent="0.25">
      <c r="A52" s="90" t="str">
        <f t="shared" si="6"/>
        <v xml:space="preserve">Methazolamide_Human_Plasma__4_____XP1F15_Inj EPA_062520_10uM_28  </v>
      </c>
      <c r="B52" s="91">
        <f t="shared" si="7"/>
        <v>14598.536</v>
      </c>
      <c r="C52" s="91">
        <f t="shared" si="8"/>
        <v>35585.688000000002</v>
      </c>
      <c r="D52" s="92">
        <f t="shared" si="8"/>
        <v>0.41023616010000002</v>
      </c>
      <c r="E52" s="93">
        <f t="shared" si="9"/>
        <v>0.41001148940000004</v>
      </c>
      <c r="F52" s="96" t="s">
        <v>80</v>
      </c>
      <c r="G52" s="83">
        <v>0.4</v>
      </c>
      <c r="L52" s="76"/>
      <c r="N52" s="76"/>
      <c r="O52" s="78"/>
    </row>
    <row r="53" spans="1:19" x14ac:dyDescent="0.2">
      <c r="A53" s="90" t="str">
        <f t="shared" si="6"/>
        <v xml:space="preserve">BLANK_Human___1_____X_Inj EPA_062520_5uM_2  </v>
      </c>
      <c r="B53" s="92">
        <f>L40</f>
        <v>0.28399999999999997</v>
      </c>
      <c r="C53" s="91">
        <f t="shared" si="8"/>
        <v>26304.460999999999</v>
      </c>
      <c r="D53" s="92">
        <f>O40</f>
        <v>1.0796599999999999E-5</v>
      </c>
      <c r="E53" s="93"/>
      <c r="L53" s="76"/>
      <c r="N53" s="76"/>
      <c r="O53" s="78"/>
    </row>
    <row r="54" spans="1:19" ht="13.5" thickBot="1" x14ac:dyDescent="0.25">
      <c r="A54" s="100" t="str">
        <f t="shared" si="6"/>
        <v xml:space="preserve">BLANK_Human___2_____X_Inj EPA_062520_5uM_3  </v>
      </c>
      <c r="B54" s="101">
        <f t="shared" si="7"/>
        <v>1.8640000000000001</v>
      </c>
      <c r="C54" s="102">
        <f t="shared" si="8"/>
        <v>33185.035000000003</v>
      </c>
      <c r="D54" s="101">
        <f t="shared" si="8"/>
        <v>5.6169899999999999E-5</v>
      </c>
      <c r="E54" s="103">
        <f>AVERAGE(D53:D54)</f>
        <v>3.3483250000000002E-5</v>
      </c>
      <c r="L54" s="76"/>
      <c r="N54" s="76"/>
      <c r="O54" s="78"/>
    </row>
    <row r="59" spans="1:19" ht="13.5" thickBot="1" x14ac:dyDescent="0.25">
      <c r="A59" s="68" t="s">
        <v>44</v>
      </c>
      <c r="B59" s="69" t="s">
        <v>45</v>
      </c>
      <c r="C59" s="69" t="s">
        <v>46</v>
      </c>
      <c r="D59" s="70" t="s">
        <v>47</v>
      </c>
      <c r="E59" s="68" t="s">
        <v>48</v>
      </c>
      <c r="F59" s="68" t="s">
        <v>49</v>
      </c>
      <c r="G59" s="68" t="s">
        <v>50</v>
      </c>
      <c r="H59" s="68" t="s">
        <v>51</v>
      </c>
      <c r="I59" s="68" t="s">
        <v>52</v>
      </c>
      <c r="J59" s="68" t="s">
        <v>53</v>
      </c>
      <c r="K59" s="68" t="s">
        <v>54</v>
      </c>
      <c r="L59" s="69" t="s">
        <v>55</v>
      </c>
      <c r="M59" s="71" t="s">
        <v>56</v>
      </c>
      <c r="N59" s="69" t="s">
        <v>57</v>
      </c>
      <c r="O59" s="72" t="s">
        <v>58</v>
      </c>
      <c r="P59" s="68" t="s">
        <v>59</v>
      </c>
      <c r="Q59" s="68" t="s">
        <v>60</v>
      </c>
      <c r="R59" s="68" t="s">
        <v>61</v>
      </c>
      <c r="S59" s="68" t="s">
        <v>62</v>
      </c>
    </row>
    <row r="60" spans="1:19" x14ac:dyDescent="0.2">
      <c r="A60" s="73" t="s">
        <v>202</v>
      </c>
      <c r="F60" s="74">
        <v>0.1287962962962963</v>
      </c>
      <c r="G60" s="73" t="s">
        <v>41</v>
      </c>
      <c r="H60" s="73">
        <v>1</v>
      </c>
      <c r="I60" s="73">
        <v>0.65</v>
      </c>
      <c r="J60" s="73" t="s">
        <v>92</v>
      </c>
      <c r="K60" s="73" t="s">
        <v>65</v>
      </c>
      <c r="L60" s="73">
        <v>716.68700000000001</v>
      </c>
      <c r="M60" s="73">
        <v>1</v>
      </c>
      <c r="N60" s="73">
        <v>36971.754000000001</v>
      </c>
      <c r="O60" s="73">
        <v>1.93847173E-2</v>
      </c>
      <c r="P60" s="73">
        <v>1.1100000000000001</v>
      </c>
    </row>
    <row r="61" spans="1:19" x14ac:dyDescent="0.2">
      <c r="A61" s="73" t="s">
        <v>203</v>
      </c>
      <c r="F61" s="74">
        <v>0.13076388888888887</v>
      </c>
      <c r="G61" s="73" t="s">
        <v>41</v>
      </c>
      <c r="H61" s="73">
        <v>1</v>
      </c>
      <c r="I61" s="73">
        <v>0.65</v>
      </c>
      <c r="J61" s="73" t="s">
        <v>92</v>
      </c>
      <c r="K61" s="73" t="s">
        <v>65</v>
      </c>
      <c r="L61" s="73">
        <v>649.54</v>
      </c>
      <c r="M61" s="73">
        <v>1</v>
      </c>
      <c r="N61" s="73">
        <v>30398.745999999999</v>
      </c>
      <c r="O61" s="73">
        <v>2.1367328800000002E-2</v>
      </c>
      <c r="P61" s="73">
        <v>1.1100000000000001</v>
      </c>
    </row>
    <row r="62" spans="1:19" x14ac:dyDescent="0.2">
      <c r="A62" s="73" t="s">
        <v>204</v>
      </c>
      <c r="F62" s="74">
        <v>0.13271990740740741</v>
      </c>
      <c r="G62" s="73" t="s">
        <v>41</v>
      </c>
      <c r="H62" s="73">
        <v>1</v>
      </c>
      <c r="I62" s="73">
        <v>0.65</v>
      </c>
      <c r="J62" s="73" t="s">
        <v>92</v>
      </c>
      <c r="K62" s="73" t="s">
        <v>65</v>
      </c>
      <c r="L62" s="73">
        <v>626.74400000000003</v>
      </c>
      <c r="M62" s="73">
        <v>1</v>
      </c>
      <c r="N62" s="73">
        <v>24300.532999999999</v>
      </c>
      <c r="O62" s="73">
        <v>2.57913684E-2</v>
      </c>
      <c r="P62" s="73">
        <v>1.1100000000000001</v>
      </c>
    </row>
    <row r="63" spans="1:19" x14ac:dyDescent="0.2">
      <c r="A63" s="73" t="s">
        <v>205</v>
      </c>
      <c r="F63" s="74">
        <v>0.13468749999999999</v>
      </c>
      <c r="G63" s="73" t="s">
        <v>41</v>
      </c>
      <c r="H63" s="73">
        <v>1</v>
      </c>
      <c r="I63" s="73">
        <v>0.65</v>
      </c>
      <c r="J63" s="73" t="s">
        <v>92</v>
      </c>
      <c r="K63" s="73" t="s">
        <v>65</v>
      </c>
      <c r="L63" s="73">
        <v>488.20400000000001</v>
      </c>
      <c r="M63" s="73">
        <v>1</v>
      </c>
      <c r="N63" s="73">
        <v>22494.303</v>
      </c>
      <c r="O63" s="73">
        <v>2.1703450900000001E-2</v>
      </c>
      <c r="P63" s="73">
        <v>1.1100000000000001</v>
      </c>
    </row>
    <row r="64" spans="1:19" x14ac:dyDescent="0.2">
      <c r="A64" s="73" t="s">
        <v>206</v>
      </c>
      <c r="F64" s="74">
        <v>0.11916666666666666</v>
      </c>
      <c r="G64" s="73" t="s">
        <v>41</v>
      </c>
      <c r="H64" s="73">
        <v>1</v>
      </c>
      <c r="I64" s="73">
        <v>0.65</v>
      </c>
      <c r="J64" s="73" t="s">
        <v>92</v>
      </c>
      <c r="K64" s="73" t="s">
        <v>65</v>
      </c>
      <c r="L64" s="73">
        <v>775.26</v>
      </c>
      <c r="M64" s="73">
        <v>1</v>
      </c>
      <c r="N64" s="73">
        <v>34592.262000000002</v>
      </c>
      <c r="O64" s="73">
        <v>2.24113705E-2</v>
      </c>
      <c r="P64" s="73">
        <v>1.1100000000000001</v>
      </c>
    </row>
    <row r="65" spans="1:16" x14ac:dyDescent="0.2">
      <c r="A65" s="73" t="s">
        <v>207</v>
      </c>
      <c r="F65" s="74">
        <v>0.12108796296296297</v>
      </c>
      <c r="G65" s="73" t="s">
        <v>41</v>
      </c>
      <c r="H65" s="73">
        <v>1</v>
      </c>
      <c r="I65" s="73">
        <v>0.65</v>
      </c>
      <c r="J65" s="73" t="s">
        <v>92</v>
      </c>
      <c r="K65" s="73" t="s">
        <v>65</v>
      </c>
      <c r="L65" s="73">
        <v>692.221</v>
      </c>
      <c r="M65" s="73">
        <v>1</v>
      </c>
      <c r="N65" s="73">
        <v>24160.263999999999</v>
      </c>
      <c r="O65" s="73">
        <v>2.8651218400000001E-2</v>
      </c>
      <c r="P65" s="73">
        <v>1.1100000000000001</v>
      </c>
    </row>
    <row r="66" spans="1:16" x14ac:dyDescent="0.2">
      <c r="A66" s="73" t="s">
        <v>208</v>
      </c>
      <c r="F66" s="74">
        <v>0.12299768518518518</v>
      </c>
      <c r="G66" s="73" t="s">
        <v>41</v>
      </c>
      <c r="H66" s="73">
        <v>1</v>
      </c>
      <c r="I66" s="73">
        <v>0.65</v>
      </c>
      <c r="J66" s="73" t="s">
        <v>92</v>
      </c>
      <c r="K66" s="73" t="s">
        <v>65</v>
      </c>
      <c r="L66" s="73">
        <v>852.19799999999998</v>
      </c>
      <c r="M66" s="73">
        <v>1</v>
      </c>
      <c r="N66" s="73">
        <v>30854.375</v>
      </c>
      <c r="O66" s="73">
        <v>2.76200053E-2</v>
      </c>
      <c r="P66" s="73">
        <v>1.1100000000000001</v>
      </c>
    </row>
    <row r="67" spans="1:16" x14ac:dyDescent="0.2">
      <c r="A67" s="73" t="s">
        <v>209</v>
      </c>
      <c r="F67" s="74">
        <v>0.12496527777777777</v>
      </c>
      <c r="G67" s="73" t="s">
        <v>41</v>
      </c>
      <c r="H67" s="73">
        <v>1</v>
      </c>
      <c r="I67" s="73">
        <v>0.65</v>
      </c>
      <c r="J67" s="73" t="s">
        <v>92</v>
      </c>
      <c r="K67" s="73" t="s">
        <v>65</v>
      </c>
      <c r="L67" s="73">
        <v>550.072</v>
      </c>
      <c r="M67" s="73">
        <v>1</v>
      </c>
      <c r="N67" s="73">
        <v>24162.035</v>
      </c>
      <c r="O67" s="73">
        <v>2.2765963199999999E-2</v>
      </c>
      <c r="P67" s="73">
        <v>1.1100000000000001</v>
      </c>
    </row>
    <row r="68" spans="1:16" x14ac:dyDescent="0.2">
      <c r="A68" s="73" t="s">
        <v>73</v>
      </c>
      <c r="F68" s="74">
        <v>0.63923611111111112</v>
      </c>
      <c r="G68" s="73" t="s">
        <v>41</v>
      </c>
      <c r="H68" s="73">
        <v>1</v>
      </c>
      <c r="I68" s="73">
        <v>0.65</v>
      </c>
      <c r="J68" s="73" t="s">
        <v>92</v>
      </c>
      <c r="K68" s="73" t="s">
        <v>65</v>
      </c>
      <c r="L68" s="73">
        <v>2.9000000000000001E-2</v>
      </c>
      <c r="M68" s="73">
        <v>1</v>
      </c>
      <c r="N68" s="73">
        <v>26304.460999999999</v>
      </c>
      <c r="O68" s="73">
        <v>1.1025E-6</v>
      </c>
      <c r="P68" s="73">
        <v>1.1499999999999999</v>
      </c>
    </row>
    <row r="69" spans="1:16" x14ac:dyDescent="0.2">
      <c r="A69" s="73" t="s">
        <v>75</v>
      </c>
      <c r="F69" s="74">
        <v>0.64120370370370372</v>
      </c>
      <c r="G69" s="73" t="s">
        <v>41</v>
      </c>
      <c r="H69" s="73">
        <v>1</v>
      </c>
      <c r="I69" s="73">
        <v>0.65</v>
      </c>
      <c r="J69" s="73" t="s">
        <v>92</v>
      </c>
      <c r="K69" s="73" t="s">
        <v>65</v>
      </c>
      <c r="L69" s="73">
        <v>1.2569999999999999</v>
      </c>
      <c r="M69" s="73">
        <v>1</v>
      </c>
      <c r="N69" s="73">
        <v>33185.035000000003</v>
      </c>
      <c r="O69" s="73">
        <v>3.78785E-5</v>
      </c>
      <c r="P69" s="73">
        <v>1.1200000000000001</v>
      </c>
    </row>
    <row r="70" spans="1:16" x14ac:dyDescent="0.2">
      <c r="B70" s="76"/>
      <c r="C70" s="76"/>
      <c r="D70" s="77"/>
      <c r="L70" s="76"/>
      <c r="N70" s="76"/>
      <c r="O70" s="78"/>
    </row>
    <row r="71" spans="1:16" ht="13.5" thickBot="1" x14ac:dyDescent="0.25">
      <c r="B71" s="76"/>
      <c r="C71" s="76"/>
      <c r="D71" s="77"/>
      <c r="L71" s="76"/>
      <c r="N71" s="76"/>
      <c r="O71" s="78"/>
    </row>
    <row r="72" spans="1:16" ht="13.5" thickBot="1" x14ac:dyDescent="0.25">
      <c r="A72" s="79" t="str">
        <f t="shared" ref="A72:A82" si="12">A59</f>
        <v>SampleName</v>
      </c>
      <c r="B72" s="80" t="str">
        <f t="shared" ref="B72:B82" si="13">L59</f>
        <v>Area</v>
      </c>
      <c r="C72" s="80" t="str">
        <f t="shared" ref="C72:D82" si="14">N59</f>
        <v>ISTD Area</v>
      </c>
      <c r="D72" s="81" t="str">
        <f t="shared" si="14"/>
        <v>ISTDResponseRatio</v>
      </c>
      <c r="E72" s="82" t="s">
        <v>76</v>
      </c>
      <c r="F72" s="82" t="s">
        <v>77</v>
      </c>
      <c r="G72" s="83" t="s">
        <v>78</v>
      </c>
      <c r="L72" s="76"/>
      <c r="N72" s="76"/>
      <c r="O72" s="78"/>
    </row>
    <row r="73" spans="1:16" ht="13.5" thickBot="1" x14ac:dyDescent="0.25">
      <c r="A73" s="84" t="str">
        <f t="shared" si="12"/>
        <v xml:space="preserve">DTXSID8034324_Human_Ref Plasma__1_____XP1-A10_Inj EPA_062520_10uM_41  </v>
      </c>
      <c r="B73" s="85">
        <f t="shared" si="13"/>
        <v>716.68700000000001</v>
      </c>
      <c r="C73" s="85">
        <f t="shared" si="14"/>
        <v>36971.754000000001</v>
      </c>
      <c r="D73" s="86">
        <f t="shared" si="14"/>
        <v>1.93847173E-2</v>
      </c>
      <c r="E73" s="87">
        <f>D73-$E$26</f>
        <v>1.9160046600000001E-2</v>
      </c>
      <c r="F73" s="88">
        <f>AVERAGE($E$17:$E$20)/E77</f>
        <v>306.02119568950042</v>
      </c>
      <c r="G73" s="89">
        <f>(F73-1+$G$24)/$G$24</f>
        <v>763.55298922375096</v>
      </c>
      <c r="L73" s="76"/>
      <c r="N73" s="76"/>
      <c r="O73" s="78"/>
    </row>
    <row r="74" spans="1:16" ht="13.5" thickBot="1" x14ac:dyDescent="0.25">
      <c r="A74" s="90" t="str">
        <f t="shared" si="12"/>
        <v xml:space="preserve">DTXSID8034324_Human_Ref Plasma__2_____XP1-B10_Inj EPA_062520_10uM_42  </v>
      </c>
      <c r="B74" s="91">
        <f t="shared" si="13"/>
        <v>649.54</v>
      </c>
      <c r="C74" s="91">
        <f t="shared" si="14"/>
        <v>30398.745999999999</v>
      </c>
      <c r="D74" s="92">
        <f t="shared" si="14"/>
        <v>2.1367328800000002E-2</v>
      </c>
      <c r="E74" s="93">
        <f t="shared" ref="E74:E80" si="15">D74-$E$26</f>
        <v>2.1142658100000003E-2</v>
      </c>
      <c r="F74" s="94">
        <f t="shared" ref="F74:F76" si="16">AVERAGE($E$17:$E$20)/E78</f>
        <v>238.84716754402083</v>
      </c>
      <c r="G74" s="89">
        <f t="shared" ref="G74:G76" si="17">(F74-1+$G$24)/$G$24</f>
        <v>595.6179188600521</v>
      </c>
      <c r="L74" s="76"/>
      <c r="N74" s="76"/>
      <c r="O74" s="78"/>
    </row>
    <row r="75" spans="1:16" ht="13.5" thickBot="1" x14ac:dyDescent="0.25">
      <c r="A75" s="90" t="str">
        <f t="shared" si="12"/>
        <v xml:space="preserve">DTXSID8034324_Human_Ref Plasma__3_____XP1-A6_Inj EPA_062520_10uM_43  </v>
      </c>
      <c r="B75" s="91">
        <f t="shared" si="13"/>
        <v>626.74400000000003</v>
      </c>
      <c r="C75" s="91">
        <f t="shared" si="14"/>
        <v>24300.532999999999</v>
      </c>
      <c r="D75" s="92">
        <f t="shared" si="14"/>
        <v>2.57913684E-2</v>
      </c>
      <c r="E75" s="93">
        <f t="shared" si="15"/>
        <v>2.5566697700000002E-2</v>
      </c>
      <c r="F75" s="94">
        <f t="shared" si="16"/>
        <v>247.83783444645351</v>
      </c>
      <c r="G75" s="89">
        <f t="shared" si="17"/>
        <v>618.09458611613377</v>
      </c>
      <c r="L75" s="76"/>
      <c r="N75" s="76"/>
      <c r="O75" s="78"/>
    </row>
    <row r="76" spans="1:16" ht="13.5" thickBot="1" x14ac:dyDescent="0.25">
      <c r="A76" s="90" t="str">
        <f t="shared" si="12"/>
        <v xml:space="preserve">DTXSID8034324_Human_Ref Plasma__4_____XP1F15_Inj EPA_062520_10uM_44  </v>
      </c>
      <c r="B76" s="91">
        <f t="shared" si="13"/>
        <v>488.20400000000001</v>
      </c>
      <c r="C76" s="91">
        <f t="shared" si="14"/>
        <v>22494.303</v>
      </c>
      <c r="D76" s="92">
        <f t="shared" si="14"/>
        <v>2.1703450900000001E-2</v>
      </c>
      <c r="E76" s="93">
        <f t="shared" si="15"/>
        <v>2.1478780200000002E-2</v>
      </c>
      <c r="F76" s="95">
        <f t="shared" si="16"/>
        <v>301.20723561880936</v>
      </c>
      <c r="G76" s="89">
        <f t="shared" si="17"/>
        <v>751.5180890470233</v>
      </c>
      <c r="L76" s="76"/>
      <c r="N76" s="76"/>
      <c r="O76" s="78"/>
    </row>
    <row r="77" spans="1:16" ht="13.5" thickBot="1" x14ac:dyDescent="0.25">
      <c r="A77" s="90" t="str">
        <f t="shared" si="12"/>
        <v xml:space="preserve">DTXSID8034324_Human_Plasma__1_____XP1-A10_Inj EPA_062520_10uM_36  </v>
      </c>
      <c r="B77" s="91">
        <f t="shared" si="13"/>
        <v>775.26</v>
      </c>
      <c r="C77" s="91">
        <f t="shared" si="14"/>
        <v>34592.262000000002</v>
      </c>
      <c r="D77" s="92">
        <f t="shared" si="14"/>
        <v>2.24113705E-2</v>
      </c>
      <c r="E77" s="93">
        <f t="shared" si="15"/>
        <v>2.2186699800000001E-2</v>
      </c>
      <c r="F77" s="96" t="s">
        <v>79</v>
      </c>
      <c r="G77" s="97" t="s">
        <v>79</v>
      </c>
      <c r="L77" s="76"/>
      <c r="N77" s="76"/>
      <c r="O77" s="78"/>
    </row>
    <row r="78" spans="1:16" ht="13.5" thickBot="1" x14ac:dyDescent="0.25">
      <c r="A78" s="90" t="str">
        <f t="shared" si="12"/>
        <v xml:space="preserve">DTXSID8034324_Human_Plasma__2_____XP1-B10_Inj EPA_062520_10uM_37  </v>
      </c>
      <c r="B78" s="91">
        <f t="shared" si="13"/>
        <v>692.221</v>
      </c>
      <c r="C78" s="91">
        <f t="shared" si="14"/>
        <v>24160.263999999999</v>
      </c>
      <c r="D78" s="92">
        <f t="shared" si="14"/>
        <v>2.8651218400000001E-2</v>
      </c>
      <c r="E78" s="93">
        <f t="shared" si="15"/>
        <v>2.8426547700000002E-2</v>
      </c>
      <c r="F78" s="98">
        <f>AVERAGE(F73:F76)</f>
        <v>273.47835832469605</v>
      </c>
      <c r="G78" s="99">
        <f>AVERAGE(G73:G76)</f>
        <v>682.19589581174</v>
      </c>
      <c r="L78" s="76"/>
      <c r="N78" s="76"/>
      <c r="O78" s="78"/>
    </row>
    <row r="79" spans="1:16" ht="13.5" thickBot="1" x14ac:dyDescent="0.25">
      <c r="A79" s="90" t="str">
        <f t="shared" si="12"/>
        <v xml:space="preserve">DTXSID8034324_Human_Plasma__3_____XP1-A6_Inj EPA_062520_10uM_38  </v>
      </c>
      <c r="B79" s="91">
        <f t="shared" si="13"/>
        <v>852.19799999999998</v>
      </c>
      <c r="C79" s="91">
        <f t="shared" si="14"/>
        <v>30854.375</v>
      </c>
      <c r="D79" s="92">
        <f t="shared" si="14"/>
        <v>2.76200053E-2</v>
      </c>
      <c r="E79" s="93">
        <f t="shared" si="15"/>
        <v>2.7395334600000001E-2</v>
      </c>
      <c r="L79" s="76"/>
      <c r="N79" s="76"/>
      <c r="O79" s="78"/>
    </row>
    <row r="80" spans="1:16" ht="13.5" thickBot="1" x14ac:dyDescent="0.25">
      <c r="A80" s="90" t="str">
        <f t="shared" si="12"/>
        <v xml:space="preserve">DTXSID8034324_Human_Plasma__4_____XP1F15_Inj EPA_062520_10uM_39  </v>
      </c>
      <c r="B80" s="91">
        <f t="shared" si="13"/>
        <v>550.072</v>
      </c>
      <c r="C80" s="91">
        <f t="shared" si="14"/>
        <v>24162.035</v>
      </c>
      <c r="D80" s="92">
        <f t="shared" si="14"/>
        <v>2.2765963199999999E-2</v>
      </c>
      <c r="E80" s="93">
        <f t="shared" si="15"/>
        <v>2.2541292500000001E-2</v>
      </c>
      <c r="F80" s="96" t="s">
        <v>80</v>
      </c>
      <c r="G80" s="83">
        <v>0.4</v>
      </c>
      <c r="L80" s="76"/>
      <c r="N80" s="76"/>
      <c r="O80" s="78"/>
    </row>
    <row r="81" spans="1:19" x14ac:dyDescent="0.2">
      <c r="A81" s="90" t="str">
        <f t="shared" si="12"/>
        <v xml:space="preserve">BLANK_Human___1_____X_Inj EPA_062520_5uM_2  </v>
      </c>
      <c r="B81" s="91">
        <f t="shared" si="13"/>
        <v>2.9000000000000001E-2</v>
      </c>
      <c r="C81" s="91">
        <f t="shared" si="14"/>
        <v>26304.460999999999</v>
      </c>
      <c r="D81" s="92">
        <f t="shared" si="14"/>
        <v>1.1025E-6</v>
      </c>
      <c r="E81" s="93"/>
      <c r="K81" s="104"/>
      <c r="L81" s="76"/>
      <c r="N81" s="76"/>
      <c r="O81" s="78"/>
    </row>
    <row r="82" spans="1:19" ht="13.5" thickBot="1" x14ac:dyDescent="0.25">
      <c r="A82" s="100" t="str">
        <f t="shared" si="12"/>
        <v xml:space="preserve">BLANK_Human___2_____X_Inj EPA_062520_5uM_3  </v>
      </c>
      <c r="B82" s="102">
        <f t="shared" si="13"/>
        <v>1.2569999999999999</v>
      </c>
      <c r="C82" s="102">
        <f t="shared" si="14"/>
        <v>33185.035000000003</v>
      </c>
      <c r="D82" s="101">
        <f t="shared" si="14"/>
        <v>3.78785E-5</v>
      </c>
      <c r="E82" s="103">
        <f>AVERAGE(D81:D82)</f>
        <v>1.9490499999999999E-5</v>
      </c>
      <c r="L82" s="76"/>
      <c r="N82" s="76"/>
      <c r="O82" s="78"/>
    </row>
    <row r="87" spans="1:19" ht="13.5" thickBot="1" x14ac:dyDescent="0.25">
      <c r="A87" s="68" t="s">
        <v>44</v>
      </c>
      <c r="B87" s="69" t="s">
        <v>45</v>
      </c>
      <c r="C87" s="69" t="s">
        <v>46</v>
      </c>
      <c r="D87" s="70" t="s">
        <v>47</v>
      </c>
      <c r="E87" s="68" t="s">
        <v>48</v>
      </c>
      <c r="F87" s="68" t="s">
        <v>49</v>
      </c>
      <c r="G87" s="68" t="s">
        <v>50</v>
      </c>
      <c r="H87" s="68" t="s">
        <v>51</v>
      </c>
      <c r="I87" s="68" t="s">
        <v>52</v>
      </c>
      <c r="J87" s="68" t="s">
        <v>53</v>
      </c>
      <c r="K87" s="68" t="s">
        <v>54</v>
      </c>
      <c r="L87" s="69" t="s">
        <v>55</v>
      </c>
      <c r="M87" s="71" t="s">
        <v>56</v>
      </c>
      <c r="N87" s="69" t="s">
        <v>57</v>
      </c>
      <c r="O87" s="72" t="s">
        <v>58</v>
      </c>
      <c r="P87" s="68" t="s">
        <v>59</v>
      </c>
      <c r="Q87" s="68" t="s">
        <v>60</v>
      </c>
      <c r="R87" s="68" t="s">
        <v>61</v>
      </c>
      <c r="S87" s="68" t="s">
        <v>62</v>
      </c>
    </row>
    <row r="88" spans="1:19" x14ac:dyDescent="0.2">
      <c r="A88" s="73" t="s">
        <v>210</v>
      </c>
      <c r="F88" s="74">
        <v>0.17201388888888888</v>
      </c>
      <c r="G88" s="73" t="s">
        <v>32</v>
      </c>
      <c r="H88" s="73">
        <v>1</v>
      </c>
      <c r="I88" s="73">
        <v>0.65</v>
      </c>
      <c r="J88" s="73" t="s">
        <v>101</v>
      </c>
      <c r="K88" s="73" t="s">
        <v>65</v>
      </c>
      <c r="L88" s="73">
        <v>26213.787</v>
      </c>
      <c r="M88" s="73">
        <v>1</v>
      </c>
      <c r="N88" s="73">
        <v>34976.898000000001</v>
      </c>
      <c r="O88" s="73">
        <v>0.7494600293</v>
      </c>
      <c r="P88" s="73">
        <v>1.17</v>
      </c>
    </row>
    <row r="89" spans="1:19" x14ac:dyDescent="0.2">
      <c r="A89" s="73" t="s">
        <v>211</v>
      </c>
      <c r="F89" s="74">
        <v>0.17396990740740739</v>
      </c>
      <c r="G89" s="73" t="s">
        <v>32</v>
      </c>
      <c r="H89" s="73">
        <v>1</v>
      </c>
      <c r="I89" s="73">
        <v>0.65</v>
      </c>
      <c r="J89" s="73" t="s">
        <v>101</v>
      </c>
      <c r="K89" s="73" t="s">
        <v>65</v>
      </c>
      <c r="L89" s="73">
        <v>20101.403999999999</v>
      </c>
      <c r="M89" s="73">
        <v>1</v>
      </c>
      <c r="N89" s="73">
        <v>23734.210999999999</v>
      </c>
      <c r="O89" s="73">
        <v>0.84693794960000002</v>
      </c>
      <c r="P89" s="73">
        <v>1.1599999999999999</v>
      </c>
    </row>
    <row r="90" spans="1:19" x14ac:dyDescent="0.2">
      <c r="A90" s="73" t="s">
        <v>212</v>
      </c>
      <c r="F90" s="74">
        <v>0.1759375</v>
      </c>
      <c r="G90" s="73" t="s">
        <v>32</v>
      </c>
      <c r="H90" s="73">
        <v>1</v>
      </c>
      <c r="I90" s="73">
        <v>0.65</v>
      </c>
      <c r="J90" s="73" t="s">
        <v>101</v>
      </c>
      <c r="K90" s="73" t="s">
        <v>65</v>
      </c>
      <c r="L90" s="73">
        <v>23035.662</v>
      </c>
      <c r="M90" s="73">
        <v>1</v>
      </c>
      <c r="N90" s="73">
        <v>33170.972999999998</v>
      </c>
      <c r="O90" s="73">
        <v>0.6944524057</v>
      </c>
      <c r="P90" s="73">
        <v>1.1599999999999999</v>
      </c>
    </row>
    <row r="91" spans="1:19" x14ac:dyDescent="0.2">
      <c r="A91" s="73" t="s">
        <v>213</v>
      </c>
      <c r="F91" s="74">
        <v>0.1779050925925926</v>
      </c>
      <c r="G91" s="73" t="s">
        <v>32</v>
      </c>
      <c r="H91" s="73">
        <v>1</v>
      </c>
      <c r="I91" s="73">
        <v>0.65</v>
      </c>
      <c r="J91" s="73" t="s">
        <v>101</v>
      </c>
      <c r="K91" s="73" t="s">
        <v>65</v>
      </c>
      <c r="L91" s="73">
        <v>17957.018</v>
      </c>
      <c r="M91" s="73">
        <v>1</v>
      </c>
      <c r="N91" s="73">
        <v>23366.333999999999</v>
      </c>
      <c r="O91" s="73">
        <v>0.7684995858</v>
      </c>
      <c r="P91" s="73">
        <v>1.1599999999999999</v>
      </c>
    </row>
    <row r="92" spans="1:19" x14ac:dyDescent="0.2">
      <c r="A92" s="73" t="s">
        <v>214</v>
      </c>
      <c r="F92" s="74">
        <v>0.16218750000000001</v>
      </c>
      <c r="G92" s="73" t="s">
        <v>32</v>
      </c>
      <c r="H92" s="73">
        <v>1</v>
      </c>
      <c r="I92" s="73">
        <v>0.65</v>
      </c>
      <c r="J92" s="73" t="s">
        <v>101</v>
      </c>
      <c r="K92" s="73" t="s">
        <v>65</v>
      </c>
      <c r="L92" s="73">
        <v>16.422000000000001</v>
      </c>
      <c r="M92" s="73">
        <v>1</v>
      </c>
      <c r="N92" s="73">
        <v>33447.535000000003</v>
      </c>
      <c r="O92" s="73">
        <v>4.9097789999999995E-4</v>
      </c>
      <c r="P92" s="73">
        <v>1.1599999999999999</v>
      </c>
    </row>
    <row r="93" spans="1:19" x14ac:dyDescent="0.2">
      <c r="A93" s="73" t="s">
        <v>215</v>
      </c>
      <c r="F93" s="74">
        <v>0.16415509259259259</v>
      </c>
      <c r="G93" s="73" t="s">
        <v>32</v>
      </c>
      <c r="H93" s="73">
        <v>1</v>
      </c>
      <c r="I93" s="73">
        <v>0.65</v>
      </c>
      <c r="J93" s="73" t="s">
        <v>101</v>
      </c>
      <c r="K93" s="73" t="s">
        <v>74</v>
      </c>
      <c r="L93" s="73">
        <v>0.91300000000000003</v>
      </c>
      <c r="M93" s="73">
        <v>1</v>
      </c>
      <c r="N93" s="73">
        <v>23873.123</v>
      </c>
      <c r="O93" s="73">
        <v>3.8243800000000001E-5</v>
      </c>
      <c r="P93" s="73">
        <v>1.1599999999999999</v>
      </c>
    </row>
    <row r="94" spans="1:19" x14ac:dyDescent="0.2">
      <c r="A94" s="73" t="s">
        <v>216</v>
      </c>
      <c r="F94" s="74">
        <v>0.16611111111111113</v>
      </c>
      <c r="G94" s="73" t="s">
        <v>32</v>
      </c>
      <c r="H94" s="73">
        <v>1</v>
      </c>
      <c r="I94" s="73">
        <v>0.65</v>
      </c>
      <c r="J94" s="73" t="s">
        <v>101</v>
      </c>
      <c r="K94" s="73" t="s">
        <v>65</v>
      </c>
      <c r="L94" s="73">
        <v>13.784000000000001</v>
      </c>
      <c r="M94" s="73">
        <v>1</v>
      </c>
      <c r="N94" s="73">
        <v>25644.583999999999</v>
      </c>
      <c r="O94" s="73">
        <v>5.3750140000000004E-4</v>
      </c>
      <c r="P94" s="73">
        <v>1.1599999999999999</v>
      </c>
    </row>
    <row r="95" spans="1:19" x14ac:dyDescent="0.2">
      <c r="A95" s="73" t="s">
        <v>217</v>
      </c>
      <c r="F95" s="74">
        <v>0.1680787037037037</v>
      </c>
      <c r="G95" s="73" t="s">
        <v>32</v>
      </c>
      <c r="H95" s="73">
        <v>1</v>
      </c>
      <c r="I95" s="73">
        <v>0.65</v>
      </c>
      <c r="J95" s="73" t="s">
        <v>101</v>
      </c>
      <c r="K95" s="73" t="s">
        <v>65</v>
      </c>
      <c r="L95" s="73">
        <v>8.6999999999999994E-2</v>
      </c>
      <c r="M95" s="73">
        <v>1</v>
      </c>
      <c r="N95" s="73">
        <v>24081.686000000002</v>
      </c>
      <c r="O95" s="73">
        <v>3.6127000000000002E-6</v>
      </c>
      <c r="P95" s="73">
        <v>1.19</v>
      </c>
    </row>
    <row r="96" spans="1:19" x14ac:dyDescent="0.2">
      <c r="A96" s="73" t="s">
        <v>73</v>
      </c>
      <c r="F96" s="74">
        <v>0.63923611111111112</v>
      </c>
      <c r="G96" s="73" t="s">
        <v>32</v>
      </c>
      <c r="H96" s="73">
        <v>1</v>
      </c>
      <c r="I96" s="73">
        <v>0.65</v>
      </c>
      <c r="J96" s="73" t="s">
        <v>101</v>
      </c>
      <c r="K96" s="73" t="s">
        <v>65</v>
      </c>
      <c r="L96" s="73">
        <v>2.0579999999999998</v>
      </c>
      <c r="M96" s="73">
        <v>1</v>
      </c>
      <c r="N96" s="73">
        <v>26304.460999999999</v>
      </c>
      <c r="O96" s="73">
        <v>7.8237699999999998E-5</v>
      </c>
      <c r="P96" s="73">
        <v>1.19</v>
      </c>
    </row>
    <row r="97" spans="1:16" x14ac:dyDescent="0.2">
      <c r="A97" s="73" t="s">
        <v>75</v>
      </c>
      <c r="F97" s="74">
        <v>0.64120370370370372</v>
      </c>
      <c r="G97" s="73" t="s">
        <v>32</v>
      </c>
      <c r="H97" s="73">
        <v>1</v>
      </c>
      <c r="I97" s="73">
        <v>0.65</v>
      </c>
      <c r="J97" s="73" t="s">
        <v>101</v>
      </c>
      <c r="K97" s="73" t="s">
        <v>65</v>
      </c>
      <c r="L97" s="73">
        <v>4.3550000000000004</v>
      </c>
      <c r="M97" s="73">
        <v>1</v>
      </c>
      <c r="N97" s="73">
        <v>33185.035000000003</v>
      </c>
      <c r="O97" s="73">
        <v>1.312339E-4</v>
      </c>
      <c r="P97" s="73">
        <v>1.19</v>
      </c>
    </row>
    <row r="98" spans="1:16" x14ac:dyDescent="0.2">
      <c r="B98" s="76"/>
      <c r="C98" s="76"/>
      <c r="D98" s="77"/>
      <c r="L98" s="76"/>
      <c r="N98" s="76"/>
      <c r="O98" s="78"/>
    </row>
    <row r="99" spans="1:16" ht="13.5" thickBot="1" x14ac:dyDescent="0.25">
      <c r="B99" s="76"/>
      <c r="C99" s="76"/>
      <c r="D99" s="77"/>
      <c r="L99" s="76"/>
      <c r="N99" s="76"/>
      <c r="O99" s="78"/>
    </row>
    <row r="100" spans="1:16" ht="13.5" thickBot="1" x14ac:dyDescent="0.25">
      <c r="A100" s="79" t="str">
        <f>A87</f>
        <v>SampleName</v>
      </c>
      <c r="B100" s="80" t="str">
        <f>L87</f>
        <v>Area</v>
      </c>
      <c r="C100" s="80" t="str">
        <f>N87</f>
        <v>ISTD Area</v>
      </c>
      <c r="D100" s="81" t="str">
        <f>O87</f>
        <v>ISTDResponseRatio</v>
      </c>
      <c r="E100" s="82" t="s">
        <v>76</v>
      </c>
      <c r="F100" s="82" t="s">
        <v>77</v>
      </c>
      <c r="G100" s="83" t="s">
        <v>78</v>
      </c>
      <c r="L100" s="76"/>
      <c r="N100" s="76"/>
      <c r="O100" s="78"/>
    </row>
    <row r="101" spans="1:16" ht="13.5" thickBot="1" x14ac:dyDescent="0.25">
      <c r="A101" s="84" t="str">
        <f t="shared" ref="A101:A110" si="18">A88</f>
        <v xml:space="preserve">DTXSID9023889_Human_Ref Plasma__1_____XP1-A10_Inj EPA_062520_10uM_63  </v>
      </c>
      <c r="B101" s="85">
        <f t="shared" ref="B101:B110" si="19">L88</f>
        <v>26213.787</v>
      </c>
      <c r="C101" s="85">
        <f t="shared" ref="C101:D110" si="20">N88</f>
        <v>34976.898000000001</v>
      </c>
      <c r="D101" s="86">
        <f t="shared" si="20"/>
        <v>0.7494600293</v>
      </c>
      <c r="E101" s="87">
        <f>D101-$E$26</f>
        <v>0.74923535860000001</v>
      </c>
      <c r="F101" s="88">
        <f>AVERAGE($E$17:$E$20)/E105</f>
        <v>25495.369262265536</v>
      </c>
      <c r="G101" s="89">
        <f>(F101-1+$G$24)/$G$24</f>
        <v>63736.923155663841</v>
      </c>
      <c r="L101" s="76"/>
      <c r="N101" s="76"/>
      <c r="O101" s="78"/>
    </row>
    <row r="102" spans="1:16" ht="13.5" thickBot="1" x14ac:dyDescent="0.25">
      <c r="A102" s="90" t="str">
        <f t="shared" si="18"/>
        <v xml:space="preserve">DTXSID9023889_Human_Ref Plasma__2_____XP1-B10_Inj EPA_062520_10uM_64  </v>
      </c>
      <c r="B102" s="91">
        <f t="shared" si="19"/>
        <v>20101.403999999999</v>
      </c>
      <c r="C102" s="91">
        <f t="shared" si="20"/>
        <v>23734.210999999999</v>
      </c>
      <c r="D102" s="92">
        <f t="shared" si="20"/>
        <v>0.84693794960000002</v>
      </c>
      <c r="E102" s="93">
        <f t="shared" ref="E102:E108" si="21">D102-$E$26</f>
        <v>0.84671327890000003</v>
      </c>
      <c r="F102" s="94">
        <f t="shared" ref="F102:F104" si="22">AVERAGE($E$17:$E$20)/E106</f>
        <v>-36419.639017759779</v>
      </c>
      <c r="G102" s="89">
        <f t="shared" ref="G102:G104" si="23">(F102-1+$G$24)/$G$24</f>
        <v>-91050.597544399439</v>
      </c>
      <c r="L102" s="76"/>
      <c r="N102" s="76"/>
      <c r="O102" s="78"/>
    </row>
    <row r="103" spans="1:16" ht="13.5" thickBot="1" x14ac:dyDescent="0.25">
      <c r="A103" s="90" t="str">
        <f t="shared" si="18"/>
        <v xml:space="preserve">DTXSID9023889_Human_Ref Plasma__3_____XP1-A6_Inj EPA_062520_10uM_65  </v>
      </c>
      <c r="B103" s="91">
        <f t="shared" si="19"/>
        <v>23035.662</v>
      </c>
      <c r="C103" s="91">
        <f t="shared" si="20"/>
        <v>33170.972999999998</v>
      </c>
      <c r="D103" s="92">
        <f t="shared" si="20"/>
        <v>0.6944524057</v>
      </c>
      <c r="E103" s="93">
        <f t="shared" si="21"/>
        <v>0.69422773500000001</v>
      </c>
      <c r="F103" s="94">
        <f t="shared" si="22"/>
        <v>21703.753503732205</v>
      </c>
      <c r="G103" s="89">
        <f t="shared" si="23"/>
        <v>54257.883759330514</v>
      </c>
      <c r="L103" s="76"/>
      <c r="N103" s="76"/>
      <c r="O103" s="78"/>
    </row>
    <row r="104" spans="1:16" ht="13.5" thickBot="1" x14ac:dyDescent="0.25">
      <c r="A104" s="90" t="str">
        <f t="shared" si="18"/>
        <v xml:space="preserve">DTXSID9023889_Human_Ref Plasma__4_____XP1F15_Inj EPA_062520_10uM_66  </v>
      </c>
      <c r="B104" s="91">
        <f t="shared" si="19"/>
        <v>17957.018</v>
      </c>
      <c r="C104" s="91">
        <f t="shared" si="20"/>
        <v>23366.333999999999</v>
      </c>
      <c r="D104" s="92">
        <f t="shared" si="20"/>
        <v>0.7684995858</v>
      </c>
      <c r="E104" s="93">
        <f t="shared" si="21"/>
        <v>0.76827491510000001</v>
      </c>
      <c r="F104" s="95">
        <f t="shared" si="22"/>
        <v>-30714.113043635611</v>
      </c>
      <c r="G104" s="89">
        <f t="shared" si="23"/>
        <v>-76786.782609089016</v>
      </c>
      <c r="L104" s="76"/>
      <c r="N104" s="76"/>
      <c r="O104" s="78"/>
    </row>
    <row r="105" spans="1:16" ht="13.5" thickBot="1" x14ac:dyDescent="0.25">
      <c r="A105" s="90" t="str">
        <f t="shared" si="18"/>
        <v xml:space="preserve">DTXSID9023889_Human_Plasma__1_____XP1-A10_Inj EPA_062520_10uM_58  </v>
      </c>
      <c r="B105" s="91">
        <f t="shared" si="19"/>
        <v>16.422000000000001</v>
      </c>
      <c r="C105" s="91">
        <f t="shared" si="20"/>
        <v>33447.535000000003</v>
      </c>
      <c r="D105" s="92">
        <f>O92</f>
        <v>4.9097789999999995E-4</v>
      </c>
      <c r="E105" s="93">
        <f t="shared" si="21"/>
        <v>2.6630719999999998E-4</v>
      </c>
      <c r="F105" s="96" t="s">
        <v>79</v>
      </c>
      <c r="G105" s="97" t="s">
        <v>79</v>
      </c>
      <c r="L105" s="76"/>
      <c r="N105" s="76"/>
      <c r="O105" s="78"/>
    </row>
    <row r="106" spans="1:16" ht="13.5" thickBot="1" x14ac:dyDescent="0.25">
      <c r="A106" s="90" t="str">
        <f t="shared" si="18"/>
        <v xml:space="preserve">DTXSID9023889_Human_Plasma__2_____XP1-B10_Inj EPA_062520_10uM_59  </v>
      </c>
      <c r="B106" s="91">
        <f t="shared" si="19"/>
        <v>0.91300000000000003</v>
      </c>
      <c r="C106" s="91">
        <f t="shared" si="20"/>
        <v>23873.123</v>
      </c>
      <c r="D106" s="92">
        <f t="shared" si="20"/>
        <v>3.8243800000000001E-5</v>
      </c>
      <c r="E106" s="93">
        <f t="shared" si="21"/>
        <v>-1.8642689999999999E-4</v>
      </c>
      <c r="F106" s="98">
        <f>AVERAGE(F101:F104)</f>
        <v>-4983.657323849412</v>
      </c>
      <c r="G106" s="99">
        <f>AVERAGE(G101, G103:G104)</f>
        <v>13736.008101968444</v>
      </c>
      <c r="L106" s="76"/>
      <c r="N106" s="76"/>
      <c r="O106" s="78"/>
    </row>
    <row r="107" spans="1:16" ht="13.5" thickBot="1" x14ac:dyDescent="0.25">
      <c r="A107" s="90" t="str">
        <f t="shared" si="18"/>
        <v xml:space="preserve">DTXSID9023889_Human_Plasma__3_____XP1-A6_Inj EPA_062520_10uM_60  </v>
      </c>
      <c r="B107" s="91">
        <f t="shared" si="19"/>
        <v>13.784000000000001</v>
      </c>
      <c r="C107" s="91">
        <f t="shared" si="20"/>
        <v>25644.583999999999</v>
      </c>
      <c r="D107" s="92">
        <f t="shared" si="20"/>
        <v>5.3750140000000004E-4</v>
      </c>
      <c r="E107" s="93">
        <f t="shared" si="21"/>
        <v>3.1283070000000007E-4</v>
      </c>
      <c r="L107" s="76"/>
      <c r="N107" s="76"/>
      <c r="O107" s="78"/>
    </row>
    <row r="108" spans="1:16" ht="13.5" thickBot="1" x14ac:dyDescent="0.25">
      <c r="A108" s="90" t="str">
        <f t="shared" si="18"/>
        <v xml:space="preserve">DTXSID9023889_Human_Plasma__4_____XP1F15_Inj EPA_062520_10uM_61  </v>
      </c>
      <c r="B108" s="91">
        <f t="shared" si="19"/>
        <v>8.6999999999999994E-2</v>
      </c>
      <c r="C108" s="91">
        <f t="shared" si="20"/>
        <v>24081.686000000002</v>
      </c>
      <c r="D108" s="92">
        <f t="shared" si="20"/>
        <v>3.6127000000000002E-6</v>
      </c>
      <c r="E108" s="93">
        <f t="shared" si="21"/>
        <v>-2.21058E-4</v>
      </c>
      <c r="F108" s="96" t="s">
        <v>80</v>
      </c>
      <c r="G108" s="83">
        <v>0.4</v>
      </c>
      <c r="L108" s="76"/>
      <c r="N108" s="76"/>
      <c r="O108" s="78"/>
    </row>
    <row r="109" spans="1:16" x14ac:dyDescent="0.2">
      <c r="A109" s="90" t="str">
        <f t="shared" si="18"/>
        <v xml:space="preserve">BLANK_Human___1_____X_Inj EPA_062520_5uM_2  </v>
      </c>
      <c r="B109" s="92">
        <f>L96</f>
        <v>2.0579999999999998</v>
      </c>
      <c r="C109" s="91">
        <f t="shared" si="20"/>
        <v>26304.460999999999</v>
      </c>
      <c r="D109" s="92">
        <f>O96</f>
        <v>7.8237699999999998E-5</v>
      </c>
      <c r="E109" s="93"/>
      <c r="L109" s="76"/>
      <c r="N109" s="76"/>
      <c r="O109" s="78"/>
    </row>
    <row r="110" spans="1:16" ht="13.5" thickBot="1" x14ac:dyDescent="0.25">
      <c r="A110" s="100" t="str">
        <f t="shared" si="18"/>
        <v xml:space="preserve">BLANK_Human___2_____X_Inj EPA_062520_5uM_3  </v>
      </c>
      <c r="B110" s="101">
        <f t="shared" si="19"/>
        <v>4.3550000000000004</v>
      </c>
      <c r="C110" s="102">
        <f t="shared" si="20"/>
        <v>33185.035000000003</v>
      </c>
      <c r="D110" s="101">
        <f t="shared" si="20"/>
        <v>1.312339E-4</v>
      </c>
      <c r="E110" s="103">
        <f>AVERAGE(D109:D110)</f>
        <v>1.0473580000000001E-4</v>
      </c>
      <c r="L110" s="76"/>
      <c r="N110" s="76"/>
      <c r="O110" s="78"/>
    </row>
    <row r="115" spans="1:19" ht="13.5" thickBot="1" x14ac:dyDescent="0.25">
      <c r="A115" s="68" t="s">
        <v>44</v>
      </c>
      <c r="B115" s="69" t="s">
        <v>45</v>
      </c>
      <c r="C115" s="69" t="s">
        <v>46</v>
      </c>
      <c r="D115" s="70" t="s">
        <v>47</v>
      </c>
      <c r="E115" s="68" t="s">
        <v>48</v>
      </c>
      <c r="F115" s="68" t="s">
        <v>49</v>
      </c>
      <c r="G115" s="68" t="s">
        <v>50</v>
      </c>
      <c r="H115" s="68" t="s">
        <v>51</v>
      </c>
      <c r="I115" s="68" t="s">
        <v>52</v>
      </c>
      <c r="J115" s="68" t="s">
        <v>53</v>
      </c>
      <c r="K115" s="68" t="s">
        <v>54</v>
      </c>
      <c r="L115" s="69" t="s">
        <v>55</v>
      </c>
      <c r="M115" s="71" t="s">
        <v>56</v>
      </c>
      <c r="N115" s="69" t="s">
        <v>57</v>
      </c>
      <c r="O115" s="72" t="s">
        <v>58</v>
      </c>
      <c r="P115" s="68" t="s">
        <v>59</v>
      </c>
      <c r="Q115" s="68" t="s">
        <v>60</v>
      </c>
      <c r="R115" s="68" t="s">
        <v>61</v>
      </c>
      <c r="S115" s="68" t="s">
        <v>62</v>
      </c>
    </row>
    <row r="116" spans="1:19" x14ac:dyDescent="0.2">
      <c r="A116" s="73" t="s">
        <v>218</v>
      </c>
      <c r="F116" s="74">
        <v>0.23653935185185185</v>
      </c>
      <c r="G116" s="73" t="s">
        <v>33</v>
      </c>
      <c r="H116" s="73">
        <v>1</v>
      </c>
      <c r="I116" s="73">
        <v>0.64</v>
      </c>
      <c r="J116" s="73" t="s">
        <v>110</v>
      </c>
      <c r="K116" s="73" t="s">
        <v>65</v>
      </c>
      <c r="L116" s="73">
        <v>79377.835999999996</v>
      </c>
      <c r="M116" s="73">
        <v>1</v>
      </c>
      <c r="N116" s="73">
        <v>24615.539000000001</v>
      </c>
      <c r="O116" s="73">
        <v>3.2247043625999998</v>
      </c>
      <c r="P116" s="73">
        <v>1.05</v>
      </c>
    </row>
    <row r="117" spans="1:19" x14ac:dyDescent="0.2">
      <c r="A117" s="73" t="s">
        <v>219</v>
      </c>
      <c r="F117" s="74">
        <v>0.23851851851851849</v>
      </c>
      <c r="G117" s="73" t="s">
        <v>33</v>
      </c>
      <c r="H117" s="73">
        <v>1</v>
      </c>
      <c r="I117" s="73">
        <v>0.65</v>
      </c>
      <c r="J117" s="73" t="s">
        <v>110</v>
      </c>
      <c r="K117" s="73" t="s">
        <v>65</v>
      </c>
      <c r="L117" s="73">
        <v>81261.968999999997</v>
      </c>
      <c r="M117" s="73">
        <v>1</v>
      </c>
      <c r="N117" s="73">
        <v>33394.315999999999</v>
      </c>
      <c r="O117" s="73">
        <v>2.4334072002</v>
      </c>
      <c r="P117" s="73">
        <v>1.05</v>
      </c>
    </row>
    <row r="118" spans="1:19" x14ac:dyDescent="0.2">
      <c r="A118" s="73" t="s">
        <v>220</v>
      </c>
      <c r="F118" s="74">
        <v>0.24047453703703703</v>
      </c>
      <c r="G118" s="73" t="s">
        <v>33</v>
      </c>
      <c r="H118" s="73">
        <v>1</v>
      </c>
      <c r="I118" s="73">
        <v>0.65</v>
      </c>
      <c r="J118" s="73" t="s">
        <v>110</v>
      </c>
      <c r="K118" s="73" t="s">
        <v>65</v>
      </c>
      <c r="L118" s="73">
        <v>82016.241999999998</v>
      </c>
      <c r="M118" s="73">
        <v>1</v>
      </c>
      <c r="N118" s="73">
        <v>27985.401999999998</v>
      </c>
      <c r="O118" s="73">
        <v>2.9306794307000001</v>
      </c>
      <c r="P118" s="73">
        <v>1.05</v>
      </c>
    </row>
    <row r="119" spans="1:19" x14ac:dyDescent="0.2">
      <c r="A119" s="73" t="s">
        <v>221</v>
      </c>
      <c r="F119" s="74">
        <v>0.24244212962962963</v>
      </c>
      <c r="G119" s="73" t="s">
        <v>33</v>
      </c>
      <c r="H119" s="73">
        <v>1</v>
      </c>
      <c r="I119" s="73">
        <v>0.65</v>
      </c>
      <c r="J119" s="73" t="s">
        <v>110</v>
      </c>
      <c r="K119" s="73" t="s">
        <v>65</v>
      </c>
      <c r="L119" s="73">
        <v>54275.336000000003</v>
      </c>
      <c r="M119" s="73">
        <v>1</v>
      </c>
      <c r="N119" s="73">
        <v>19876.650000000001</v>
      </c>
      <c r="O119" s="73">
        <v>2.7306078237999998</v>
      </c>
      <c r="P119" s="73">
        <v>1.05</v>
      </c>
    </row>
    <row r="120" spans="1:19" x14ac:dyDescent="0.2">
      <c r="A120" s="73" t="s">
        <v>222</v>
      </c>
      <c r="F120" s="74">
        <v>0.22672453703703702</v>
      </c>
      <c r="G120" s="73" t="s">
        <v>33</v>
      </c>
      <c r="H120" s="73">
        <v>1</v>
      </c>
      <c r="I120" s="73">
        <v>0.64</v>
      </c>
      <c r="J120" s="73" t="s">
        <v>110</v>
      </c>
      <c r="K120" s="73" t="s">
        <v>65</v>
      </c>
      <c r="L120" s="73">
        <v>79219.116999999998</v>
      </c>
      <c r="M120" s="73">
        <v>1</v>
      </c>
      <c r="N120" s="73">
        <v>25536.333999999999</v>
      </c>
      <c r="O120" s="73">
        <v>3.1022118131999998</v>
      </c>
      <c r="P120" s="73">
        <v>1.05</v>
      </c>
    </row>
    <row r="121" spans="1:19" x14ac:dyDescent="0.2">
      <c r="A121" s="73" t="s">
        <v>223</v>
      </c>
      <c r="F121" s="74">
        <v>0.22869212962962962</v>
      </c>
      <c r="G121" s="73" t="s">
        <v>33</v>
      </c>
      <c r="H121" s="73">
        <v>1</v>
      </c>
      <c r="I121" s="73">
        <v>0.65</v>
      </c>
      <c r="J121" s="73" t="s">
        <v>110</v>
      </c>
      <c r="K121" s="73" t="s">
        <v>65</v>
      </c>
      <c r="L121" s="73">
        <v>72276.054999999993</v>
      </c>
      <c r="M121" s="73">
        <v>1</v>
      </c>
      <c r="N121" s="73">
        <v>22955.651999999998</v>
      </c>
      <c r="O121" s="73">
        <v>3.1485080449999998</v>
      </c>
      <c r="P121" s="73">
        <v>1.05</v>
      </c>
    </row>
    <row r="122" spans="1:19" x14ac:dyDescent="0.2">
      <c r="A122" s="73" t="s">
        <v>224</v>
      </c>
      <c r="F122" s="74">
        <v>0.23064814814814816</v>
      </c>
      <c r="G122" s="73" t="s">
        <v>33</v>
      </c>
      <c r="H122" s="73">
        <v>1</v>
      </c>
      <c r="I122" s="73">
        <v>0.64</v>
      </c>
      <c r="J122" s="73" t="s">
        <v>110</v>
      </c>
      <c r="K122" s="73" t="s">
        <v>65</v>
      </c>
      <c r="L122" s="73">
        <v>82442.476999999999</v>
      </c>
      <c r="M122" s="73">
        <v>1</v>
      </c>
      <c r="N122" s="73">
        <v>28195.848000000002</v>
      </c>
      <c r="O122" s="73">
        <v>2.9239225930999999</v>
      </c>
      <c r="P122" s="73">
        <v>1.05</v>
      </c>
    </row>
    <row r="123" spans="1:19" x14ac:dyDescent="0.2">
      <c r="A123" s="73" t="s">
        <v>225</v>
      </c>
      <c r="F123" s="74">
        <v>0.2326273148148148</v>
      </c>
      <c r="G123" s="73" t="s">
        <v>33</v>
      </c>
      <c r="H123" s="73">
        <v>1</v>
      </c>
      <c r="I123" s="73">
        <v>0.65</v>
      </c>
      <c r="J123" s="73" t="s">
        <v>110</v>
      </c>
      <c r="K123" s="73" t="s">
        <v>65</v>
      </c>
      <c r="L123" s="73">
        <v>75882.031000000003</v>
      </c>
      <c r="M123" s="73">
        <v>1</v>
      </c>
      <c r="N123" s="73">
        <v>25138.273000000001</v>
      </c>
      <c r="O123" s="73">
        <v>3.0185856841000001</v>
      </c>
      <c r="P123" s="73">
        <v>1.05</v>
      </c>
    </row>
    <row r="124" spans="1:19" x14ac:dyDescent="0.2">
      <c r="A124" s="73" t="s">
        <v>118</v>
      </c>
      <c r="F124" s="74">
        <v>0.64700231481481485</v>
      </c>
      <c r="G124" s="73" t="s">
        <v>33</v>
      </c>
      <c r="H124" s="73">
        <v>1</v>
      </c>
      <c r="I124" s="73">
        <v>0.65</v>
      </c>
      <c r="J124" s="73" t="s">
        <v>110</v>
      </c>
      <c r="K124" s="73" t="s">
        <v>65</v>
      </c>
      <c r="L124" s="73">
        <v>0.92100000000000004</v>
      </c>
      <c r="M124" s="73">
        <v>1</v>
      </c>
      <c r="N124" s="73">
        <v>27230.544999999998</v>
      </c>
      <c r="O124" s="73">
        <v>3.3822300000000003E-5</v>
      </c>
      <c r="P124" s="73">
        <v>1.06</v>
      </c>
      <c r="R124" s="75"/>
      <c r="S124" s="75"/>
    </row>
    <row r="125" spans="1:19" x14ac:dyDescent="0.2">
      <c r="A125" s="73" t="s">
        <v>119</v>
      </c>
      <c r="F125" s="74">
        <v>0.64896990740740745</v>
      </c>
      <c r="G125" s="73" t="s">
        <v>33</v>
      </c>
      <c r="H125" s="73">
        <v>1</v>
      </c>
      <c r="I125" s="73">
        <v>0.64</v>
      </c>
      <c r="J125" s="73" t="s">
        <v>110</v>
      </c>
      <c r="K125" s="73" t="s">
        <v>74</v>
      </c>
      <c r="L125" s="73">
        <v>0.35599999999999998</v>
      </c>
      <c r="M125" s="73">
        <v>1</v>
      </c>
      <c r="N125" s="73">
        <v>24029.857</v>
      </c>
      <c r="O125" s="73">
        <v>1.4814899999999999E-5</v>
      </c>
      <c r="P125" s="73">
        <v>1.1100000000000001</v>
      </c>
      <c r="R125" s="75"/>
      <c r="S125" s="75"/>
    </row>
    <row r="126" spans="1:19" x14ac:dyDescent="0.2">
      <c r="B126" s="76"/>
      <c r="C126" s="76"/>
      <c r="D126" s="77"/>
      <c r="L126" s="76"/>
      <c r="N126" s="76"/>
      <c r="O126" s="78"/>
    </row>
    <row r="127" spans="1:19" ht="13.5" thickBot="1" x14ac:dyDescent="0.25">
      <c r="B127" s="76"/>
      <c r="C127" s="76"/>
      <c r="D127" s="77"/>
      <c r="L127" s="76"/>
      <c r="N127" s="76"/>
      <c r="O127" s="78"/>
    </row>
    <row r="128" spans="1:19" ht="13.5" thickBot="1" x14ac:dyDescent="0.25">
      <c r="A128" s="79" t="str">
        <f t="shared" ref="A128:A138" si="24">A115</f>
        <v>SampleName</v>
      </c>
      <c r="B128" s="80" t="str">
        <f t="shared" ref="B128:B138" si="25">L115</f>
        <v>Area</v>
      </c>
      <c r="C128" s="80" t="str">
        <f t="shared" ref="C128:D138" si="26">N115</f>
        <v>ISTD Area</v>
      </c>
      <c r="D128" s="81" t="str">
        <f t="shared" si="26"/>
        <v>ISTDResponseRatio</v>
      </c>
      <c r="E128" s="82" t="s">
        <v>76</v>
      </c>
      <c r="F128" s="82" t="s">
        <v>77</v>
      </c>
      <c r="G128" s="83" t="s">
        <v>78</v>
      </c>
      <c r="L128" s="76"/>
      <c r="N128" s="76"/>
      <c r="O128" s="78"/>
    </row>
    <row r="129" spans="1:19" ht="13.5" thickBot="1" x14ac:dyDescent="0.25">
      <c r="A129" s="84" t="str">
        <f t="shared" si="24"/>
        <v xml:space="preserve">DTXSID9047542_Human_Ref Plasma__1_____XP1-A10_Inj EPA_062520_10uM_96  </v>
      </c>
      <c r="B129" s="85">
        <f t="shared" si="25"/>
        <v>79377.835999999996</v>
      </c>
      <c r="C129" s="85">
        <f t="shared" si="26"/>
        <v>24615.539000000001</v>
      </c>
      <c r="D129" s="86">
        <f t="shared" si="26"/>
        <v>3.2247043625999998</v>
      </c>
      <c r="E129" s="87">
        <f>D129-$E$26</f>
        <v>3.2244796918999996</v>
      </c>
      <c r="F129" s="88">
        <f>AVERAGE($E$17:$E$20)/E133</f>
        <v>2.1887906330030833</v>
      </c>
      <c r="G129" s="89">
        <f>(F129-1+$G$24)/$G$24</f>
        <v>3.971976582507708</v>
      </c>
      <c r="L129" s="76"/>
      <c r="N129" s="76"/>
      <c r="O129" s="78"/>
    </row>
    <row r="130" spans="1:19" ht="13.5" thickBot="1" x14ac:dyDescent="0.25">
      <c r="A130" s="90" t="str">
        <f t="shared" si="24"/>
        <v xml:space="preserve">DTXSID9047542_Human_Ref Plasma__2_____XP1-B10_Inj EPA_062520_10uM_97  </v>
      </c>
      <c r="B130" s="91">
        <f t="shared" si="25"/>
        <v>81261.968999999997</v>
      </c>
      <c r="C130" s="91">
        <f t="shared" si="26"/>
        <v>33394.315999999999</v>
      </c>
      <c r="D130" s="92">
        <f t="shared" si="26"/>
        <v>2.4334072002</v>
      </c>
      <c r="E130" s="93">
        <f t="shared" ref="E130:E136" si="27">D130-$E$26</f>
        <v>2.4331825294999998</v>
      </c>
      <c r="F130" s="94">
        <f t="shared" ref="F130:F132" si="28">AVERAGE($E$17:$E$20)/E134</f>
        <v>2.1566039628531293</v>
      </c>
      <c r="G130" s="89">
        <f t="shared" ref="G130:G132" si="29">(F130-1+$G$24)/$G$24</f>
        <v>3.8915099071328227</v>
      </c>
      <c r="L130" s="76"/>
      <c r="N130" s="76"/>
      <c r="O130" s="78"/>
    </row>
    <row r="131" spans="1:19" ht="13.5" thickBot="1" x14ac:dyDescent="0.25">
      <c r="A131" s="90" t="str">
        <f t="shared" si="24"/>
        <v xml:space="preserve">DTXSID9047542_Human_Ref Plasma__3_____XP1-A6_Inj EPA_062520_10uM_98  </v>
      </c>
      <c r="B131" s="91">
        <f t="shared" si="25"/>
        <v>82016.241999999998</v>
      </c>
      <c r="C131" s="91">
        <f t="shared" si="26"/>
        <v>27985.401999999998</v>
      </c>
      <c r="D131" s="92">
        <f t="shared" si="26"/>
        <v>2.9306794307000001</v>
      </c>
      <c r="E131" s="93">
        <f t="shared" si="27"/>
        <v>2.9304547599999999</v>
      </c>
      <c r="F131" s="94">
        <f t="shared" si="28"/>
        <v>2.3222646735085974</v>
      </c>
      <c r="G131" s="89">
        <f t="shared" si="29"/>
        <v>4.3056616837714934</v>
      </c>
      <c r="L131" s="76"/>
      <c r="N131" s="76"/>
      <c r="O131" s="78"/>
    </row>
    <row r="132" spans="1:19" ht="13.5" thickBot="1" x14ac:dyDescent="0.25">
      <c r="A132" s="90" t="str">
        <f t="shared" si="24"/>
        <v xml:space="preserve">DTXSID9047542_Human_Ref Plasma__4_____XP1F15_Inj EPA_062520_10uM_99  </v>
      </c>
      <c r="B132" s="91">
        <f t="shared" si="25"/>
        <v>54275.336000000003</v>
      </c>
      <c r="C132" s="91">
        <f t="shared" si="26"/>
        <v>19876.650000000001</v>
      </c>
      <c r="D132" s="92">
        <f t="shared" si="26"/>
        <v>2.7306078237999998</v>
      </c>
      <c r="E132" s="93">
        <f t="shared" si="27"/>
        <v>2.7303831530999996</v>
      </c>
      <c r="F132" s="95">
        <f t="shared" si="28"/>
        <v>2.2494328448643488</v>
      </c>
      <c r="G132" s="89">
        <f t="shared" si="29"/>
        <v>4.1235821121608716</v>
      </c>
      <c r="L132" s="76"/>
      <c r="N132" s="76"/>
      <c r="O132" s="78"/>
    </row>
    <row r="133" spans="1:19" ht="13.5" thickBot="1" x14ac:dyDescent="0.25">
      <c r="A133" s="90" t="str">
        <f t="shared" si="24"/>
        <v xml:space="preserve">DTXSID9047542_Human_Plasma__1_____XP1-A10_Inj EPA_062520_10uM_91  </v>
      </c>
      <c r="B133" s="91">
        <f t="shared" si="25"/>
        <v>79219.116999999998</v>
      </c>
      <c r="C133" s="91">
        <f t="shared" si="26"/>
        <v>25536.333999999999</v>
      </c>
      <c r="D133" s="92">
        <f t="shared" si="26"/>
        <v>3.1022118131999998</v>
      </c>
      <c r="E133" s="93">
        <f t="shared" si="27"/>
        <v>3.1019871424999996</v>
      </c>
      <c r="F133" s="96" t="s">
        <v>79</v>
      </c>
      <c r="G133" s="97" t="s">
        <v>79</v>
      </c>
      <c r="L133" s="76"/>
      <c r="N133" s="76"/>
      <c r="O133" s="78"/>
    </row>
    <row r="134" spans="1:19" ht="13.5" thickBot="1" x14ac:dyDescent="0.25">
      <c r="A134" s="90" t="str">
        <f t="shared" si="24"/>
        <v xml:space="preserve">DTXSID9047542_Human_Plasma__2_____XP1-B10_Inj EPA_062520_10uM_92  </v>
      </c>
      <c r="B134" s="91">
        <f t="shared" si="25"/>
        <v>72276.054999999993</v>
      </c>
      <c r="C134" s="91">
        <f t="shared" si="26"/>
        <v>22955.651999999998</v>
      </c>
      <c r="D134" s="92">
        <f t="shared" si="26"/>
        <v>3.1485080449999998</v>
      </c>
      <c r="E134" s="93">
        <f t="shared" si="27"/>
        <v>3.1482833742999996</v>
      </c>
      <c r="F134" s="98">
        <f>AVERAGE(F129:F132)</f>
        <v>2.2292730285572899</v>
      </c>
      <c r="G134" s="99">
        <f>AVERAGE(G129:G132)</f>
        <v>4.0731825713932235</v>
      </c>
      <c r="L134" s="76"/>
      <c r="N134" s="76"/>
      <c r="O134" s="78"/>
    </row>
    <row r="135" spans="1:19" ht="13.5" thickBot="1" x14ac:dyDescent="0.25">
      <c r="A135" s="90" t="str">
        <f t="shared" si="24"/>
        <v xml:space="preserve">DTXSID9047542_Human_Plasma__3_____XP1-A6_Inj EPA_062520_10uM_93  </v>
      </c>
      <c r="B135" s="91">
        <f t="shared" si="25"/>
        <v>82442.476999999999</v>
      </c>
      <c r="C135" s="91">
        <f t="shared" si="26"/>
        <v>28195.848000000002</v>
      </c>
      <c r="D135" s="92">
        <f t="shared" si="26"/>
        <v>2.9239225930999999</v>
      </c>
      <c r="E135" s="93">
        <f t="shared" si="27"/>
        <v>2.9236979223999997</v>
      </c>
      <c r="L135" s="76"/>
      <c r="N135" s="76"/>
      <c r="O135" s="78"/>
    </row>
    <row r="136" spans="1:19" ht="13.5" thickBot="1" x14ac:dyDescent="0.25">
      <c r="A136" s="90" t="str">
        <f t="shared" si="24"/>
        <v xml:space="preserve">DTXSID9047542_Human_Plasma__4_____XP1F15_Inj EPA_062520_10uM_94  </v>
      </c>
      <c r="B136" s="91">
        <f t="shared" si="25"/>
        <v>75882.031000000003</v>
      </c>
      <c r="C136" s="91">
        <f t="shared" si="26"/>
        <v>25138.273000000001</v>
      </c>
      <c r="D136" s="92">
        <f t="shared" si="26"/>
        <v>3.0185856841000001</v>
      </c>
      <c r="E136" s="93">
        <f t="shared" si="27"/>
        <v>3.0183610133999998</v>
      </c>
      <c r="F136" s="96" t="s">
        <v>80</v>
      </c>
      <c r="G136" s="83">
        <v>0.4</v>
      </c>
      <c r="L136" s="76"/>
      <c r="N136" s="76"/>
      <c r="O136" s="78"/>
    </row>
    <row r="137" spans="1:19" x14ac:dyDescent="0.2">
      <c r="A137" s="90" t="str">
        <f t="shared" si="24"/>
        <v xml:space="preserve">BLANK_Human___1_____X_Inj EPA_062520_5uM_6  </v>
      </c>
      <c r="B137" s="91">
        <f t="shared" si="25"/>
        <v>0.92100000000000004</v>
      </c>
      <c r="C137" s="91">
        <f t="shared" si="26"/>
        <v>27230.544999999998</v>
      </c>
      <c r="D137" s="92">
        <f t="shared" si="26"/>
        <v>3.3822300000000003E-5</v>
      </c>
      <c r="E137" s="93"/>
      <c r="K137" s="104"/>
      <c r="L137" s="76"/>
      <c r="N137" s="76"/>
      <c r="O137" s="78"/>
    </row>
    <row r="138" spans="1:19" ht="13.5" thickBot="1" x14ac:dyDescent="0.25">
      <c r="A138" s="100" t="str">
        <f t="shared" si="24"/>
        <v xml:space="preserve">BLANK_Human___2_____X_Inj EPA_062520_5uM_7  </v>
      </c>
      <c r="B138" s="102">
        <f t="shared" si="25"/>
        <v>0.35599999999999998</v>
      </c>
      <c r="C138" s="102">
        <f t="shared" si="26"/>
        <v>24029.857</v>
      </c>
      <c r="D138" s="101">
        <f t="shared" si="26"/>
        <v>1.4814899999999999E-5</v>
      </c>
      <c r="E138" s="103">
        <f>AVERAGE(D137:D138)</f>
        <v>2.4318600000000001E-5</v>
      </c>
      <c r="L138" s="76"/>
      <c r="N138" s="76"/>
      <c r="O138" s="78"/>
    </row>
    <row r="143" spans="1:19" ht="13.5" thickBot="1" x14ac:dyDescent="0.25">
      <c r="A143" s="68" t="s">
        <v>44</v>
      </c>
      <c r="B143" s="69" t="s">
        <v>45</v>
      </c>
      <c r="C143" s="69" t="s">
        <v>46</v>
      </c>
      <c r="D143" s="70" t="s">
        <v>47</v>
      </c>
      <c r="E143" s="68" t="s">
        <v>48</v>
      </c>
      <c r="F143" s="68" t="s">
        <v>49</v>
      </c>
      <c r="G143" s="68" t="s">
        <v>50</v>
      </c>
      <c r="H143" s="68" t="s">
        <v>51</v>
      </c>
      <c r="I143" s="68" t="s">
        <v>52</v>
      </c>
      <c r="J143" s="68" t="s">
        <v>53</v>
      </c>
      <c r="K143" s="68" t="s">
        <v>54</v>
      </c>
      <c r="L143" s="69" t="s">
        <v>55</v>
      </c>
      <c r="M143" s="71" t="s">
        <v>56</v>
      </c>
      <c r="N143" s="69" t="s">
        <v>57</v>
      </c>
      <c r="O143" s="72" t="s">
        <v>58</v>
      </c>
      <c r="P143" s="68" t="s">
        <v>59</v>
      </c>
      <c r="Q143" s="68" t="s">
        <v>60</v>
      </c>
      <c r="R143" s="68" t="s">
        <v>61</v>
      </c>
      <c r="S143" s="68" t="s">
        <v>62</v>
      </c>
    </row>
    <row r="144" spans="1:19" x14ac:dyDescent="0.2">
      <c r="A144" s="73" t="s">
        <v>226</v>
      </c>
      <c r="F144" s="74">
        <v>0.25805555555555554</v>
      </c>
      <c r="G144" s="73" t="s">
        <v>34</v>
      </c>
      <c r="H144" s="73">
        <v>1</v>
      </c>
      <c r="I144" s="73">
        <v>0.65</v>
      </c>
      <c r="J144" s="73" t="s">
        <v>121</v>
      </c>
      <c r="K144" s="73" t="s">
        <v>65</v>
      </c>
      <c r="L144" s="73">
        <v>223322.5</v>
      </c>
      <c r="M144" s="73">
        <v>1</v>
      </c>
      <c r="N144" s="73">
        <v>34685.445</v>
      </c>
      <c r="O144" s="73">
        <v>6.4385075642</v>
      </c>
      <c r="P144" s="73">
        <v>0.78</v>
      </c>
    </row>
    <row r="145" spans="1:19" x14ac:dyDescent="0.2">
      <c r="A145" s="73" t="s">
        <v>227</v>
      </c>
      <c r="F145" s="74">
        <v>0.26002314814814814</v>
      </c>
      <c r="G145" s="73" t="s">
        <v>34</v>
      </c>
      <c r="H145" s="73">
        <v>1</v>
      </c>
      <c r="I145" s="73">
        <v>0.65</v>
      </c>
      <c r="J145" s="73" t="s">
        <v>121</v>
      </c>
      <c r="K145" s="73" t="s">
        <v>65</v>
      </c>
      <c r="L145" s="73">
        <v>128362.406</v>
      </c>
      <c r="M145" s="73">
        <v>1</v>
      </c>
      <c r="N145" s="73">
        <v>20253.381000000001</v>
      </c>
      <c r="O145" s="73">
        <v>6.3378260646999998</v>
      </c>
      <c r="P145" s="73">
        <v>0.78</v>
      </c>
    </row>
    <row r="146" spans="1:19" x14ac:dyDescent="0.2">
      <c r="A146" s="73" t="s">
        <v>228</v>
      </c>
      <c r="F146" s="74">
        <v>0.26199074074074075</v>
      </c>
      <c r="G146" s="73" t="s">
        <v>34</v>
      </c>
      <c r="H146" s="73">
        <v>1</v>
      </c>
      <c r="I146" s="73">
        <v>0.64</v>
      </c>
      <c r="J146" s="73" t="s">
        <v>121</v>
      </c>
      <c r="K146" s="73" t="s">
        <v>65</v>
      </c>
      <c r="L146" s="73">
        <v>160673.15599999999</v>
      </c>
      <c r="M146" s="73">
        <v>1</v>
      </c>
      <c r="N146" s="73">
        <v>26103.028999999999</v>
      </c>
      <c r="O146" s="73">
        <v>6.1553452666000004</v>
      </c>
      <c r="P146" s="73">
        <v>0.78</v>
      </c>
    </row>
    <row r="147" spans="1:19" x14ac:dyDescent="0.2">
      <c r="A147" s="73" t="s">
        <v>229</v>
      </c>
      <c r="F147" s="74">
        <v>0.26395833333333335</v>
      </c>
      <c r="G147" s="73" t="s">
        <v>34</v>
      </c>
      <c r="H147" s="73">
        <v>1</v>
      </c>
      <c r="I147" s="73">
        <v>0.65</v>
      </c>
      <c r="J147" s="73" t="s">
        <v>121</v>
      </c>
      <c r="K147" s="73" t="s">
        <v>65</v>
      </c>
      <c r="L147" s="73">
        <v>169623.57800000001</v>
      </c>
      <c r="M147" s="73">
        <v>1</v>
      </c>
      <c r="N147" s="73">
        <v>26511.391</v>
      </c>
      <c r="O147" s="73">
        <v>6.3981395016000002</v>
      </c>
      <c r="P147" s="73">
        <v>0.78</v>
      </c>
    </row>
    <row r="148" spans="1:19" x14ac:dyDescent="0.2">
      <c r="A148" s="73" t="s">
        <v>230</v>
      </c>
      <c r="F148" s="74">
        <v>0.24824074074074076</v>
      </c>
      <c r="G148" s="73" t="s">
        <v>34</v>
      </c>
      <c r="H148" s="73">
        <v>1</v>
      </c>
      <c r="I148" s="73">
        <v>0.64</v>
      </c>
      <c r="J148" s="73" t="s">
        <v>121</v>
      </c>
      <c r="K148" s="73" t="s">
        <v>65</v>
      </c>
      <c r="L148" s="73">
        <v>224662.375</v>
      </c>
      <c r="M148" s="73">
        <v>1</v>
      </c>
      <c r="N148" s="73">
        <v>29049.025000000001</v>
      </c>
      <c r="O148" s="73">
        <v>7.7339041499999999</v>
      </c>
      <c r="P148" s="73">
        <v>0.78</v>
      </c>
    </row>
    <row r="149" spans="1:19" x14ac:dyDescent="0.2">
      <c r="A149" s="73" t="s">
        <v>231</v>
      </c>
      <c r="F149" s="74">
        <v>0.25019675925925927</v>
      </c>
      <c r="G149" s="73" t="s">
        <v>34</v>
      </c>
      <c r="H149" s="73">
        <v>1</v>
      </c>
      <c r="I149" s="73">
        <v>0.64</v>
      </c>
      <c r="J149" s="73" t="s">
        <v>121</v>
      </c>
      <c r="K149" s="73" t="s">
        <v>65</v>
      </c>
      <c r="L149" s="73">
        <v>204296.90599999999</v>
      </c>
      <c r="M149" s="73">
        <v>1</v>
      </c>
      <c r="N149" s="73">
        <v>29309.785</v>
      </c>
      <c r="O149" s="73">
        <v>6.9702628660999997</v>
      </c>
      <c r="P149" s="73">
        <v>0.78</v>
      </c>
    </row>
    <row r="150" spans="1:19" x14ac:dyDescent="0.2">
      <c r="A150" s="73" t="s">
        <v>232</v>
      </c>
      <c r="F150" s="74">
        <v>0.25216435185185188</v>
      </c>
      <c r="G150" s="73" t="s">
        <v>34</v>
      </c>
      <c r="H150" s="73">
        <v>1</v>
      </c>
      <c r="I150" s="73">
        <v>0.65</v>
      </c>
      <c r="J150" s="73" t="s">
        <v>121</v>
      </c>
      <c r="K150" s="73" t="s">
        <v>65</v>
      </c>
      <c r="L150" s="73">
        <v>215791.609</v>
      </c>
      <c r="M150" s="73">
        <v>1</v>
      </c>
      <c r="N150" s="73">
        <v>33893.593999999997</v>
      </c>
      <c r="O150" s="73">
        <v>6.3667372955000001</v>
      </c>
      <c r="P150" s="73">
        <v>0.78</v>
      </c>
    </row>
    <row r="151" spans="1:19" x14ac:dyDescent="0.2">
      <c r="A151" s="73" t="s">
        <v>233</v>
      </c>
      <c r="F151" s="74">
        <v>0.25413194444444448</v>
      </c>
      <c r="G151" s="73" t="s">
        <v>34</v>
      </c>
      <c r="H151" s="73">
        <v>1</v>
      </c>
      <c r="I151" s="73">
        <v>0.65</v>
      </c>
      <c r="J151" s="73" t="s">
        <v>121</v>
      </c>
      <c r="K151" s="73" t="s">
        <v>65</v>
      </c>
      <c r="L151" s="73">
        <v>179263.141</v>
      </c>
      <c r="M151" s="73">
        <v>1</v>
      </c>
      <c r="N151" s="73">
        <v>26853.27</v>
      </c>
      <c r="O151" s="73">
        <v>6.6756540636999997</v>
      </c>
      <c r="P151" s="73">
        <v>0.78</v>
      </c>
    </row>
    <row r="152" spans="1:19" x14ac:dyDescent="0.2">
      <c r="A152" s="73" t="s">
        <v>118</v>
      </c>
      <c r="F152" s="74">
        <v>0.64700231481481485</v>
      </c>
      <c r="G152" s="73" t="s">
        <v>34</v>
      </c>
      <c r="H152" s="73">
        <v>1</v>
      </c>
      <c r="I152" s="73">
        <v>0.65</v>
      </c>
      <c r="J152" s="73" t="s">
        <v>121</v>
      </c>
      <c r="K152" s="73" t="s">
        <v>65</v>
      </c>
      <c r="L152" s="73">
        <v>4.6539999999999999</v>
      </c>
      <c r="M152" s="73">
        <v>1</v>
      </c>
      <c r="N152" s="73">
        <v>27230.544999999998</v>
      </c>
      <c r="O152" s="73">
        <v>1.7091099999999999E-4</v>
      </c>
      <c r="P152" s="73">
        <v>0.78</v>
      </c>
      <c r="R152" s="75"/>
      <c r="S152" s="75"/>
    </row>
    <row r="153" spans="1:19" x14ac:dyDescent="0.2">
      <c r="A153" s="73" t="s">
        <v>119</v>
      </c>
      <c r="F153" s="74">
        <v>0.64896990740740745</v>
      </c>
      <c r="G153" s="73" t="s">
        <v>34</v>
      </c>
      <c r="H153" s="73">
        <v>1</v>
      </c>
      <c r="I153" s="73">
        <v>0.64</v>
      </c>
      <c r="J153" s="73" t="s">
        <v>121</v>
      </c>
      <c r="K153" s="73" t="s">
        <v>65</v>
      </c>
      <c r="L153" s="73">
        <v>2.9340000000000002</v>
      </c>
      <c r="M153" s="73">
        <v>1</v>
      </c>
      <c r="N153" s="73">
        <v>24029.857</v>
      </c>
      <c r="O153" s="73">
        <v>1.2209809999999999E-4</v>
      </c>
      <c r="P153" s="73">
        <v>0.77</v>
      </c>
      <c r="R153" s="75"/>
      <c r="S153" s="75"/>
    </row>
    <row r="154" spans="1:19" x14ac:dyDescent="0.2">
      <c r="B154" s="76"/>
      <c r="C154" s="76"/>
      <c r="D154" s="77"/>
      <c r="L154" s="76"/>
      <c r="N154" s="76"/>
      <c r="O154" s="78"/>
    </row>
    <row r="155" spans="1:19" ht="13.5" thickBot="1" x14ac:dyDescent="0.25">
      <c r="B155" s="76"/>
      <c r="C155" s="76"/>
      <c r="D155" s="77"/>
      <c r="L155" s="76"/>
      <c r="N155" s="76"/>
      <c r="O155" s="78"/>
    </row>
    <row r="156" spans="1:19" ht="13.5" thickBot="1" x14ac:dyDescent="0.25">
      <c r="A156" s="79" t="str">
        <f>A143</f>
        <v>SampleName</v>
      </c>
      <c r="B156" s="80" t="str">
        <f>L143</f>
        <v>Area</v>
      </c>
      <c r="C156" s="80" t="str">
        <f>N143</f>
        <v>ISTD Area</v>
      </c>
      <c r="D156" s="81" t="str">
        <f>O143</f>
        <v>ISTDResponseRatio</v>
      </c>
      <c r="E156" s="82" t="s">
        <v>76</v>
      </c>
      <c r="F156" s="82" t="s">
        <v>77</v>
      </c>
      <c r="G156" s="83" t="s">
        <v>78</v>
      </c>
      <c r="L156" s="76"/>
      <c r="N156" s="76"/>
      <c r="O156" s="78"/>
    </row>
    <row r="157" spans="1:19" ht="13.5" thickBot="1" x14ac:dyDescent="0.25">
      <c r="A157" s="84" t="str">
        <f t="shared" ref="A157:A166" si="30">A144</f>
        <v xml:space="preserve">DTXSID7021156_Human_Ref Plasma__1_____XP1-A10_Inj EPA_062520_10uM_107  </v>
      </c>
      <c r="B157" s="85">
        <f t="shared" ref="B157:B166" si="31">L144</f>
        <v>223322.5</v>
      </c>
      <c r="C157" s="85">
        <f t="shared" ref="C157:D166" si="32">N144</f>
        <v>34685.445</v>
      </c>
      <c r="D157" s="86">
        <f t="shared" si="32"/>
        <v>6.4385075642</v>
      </c>
      <c r="E157" s="87">
        <f>D157-$E$26</f>
        <v>6.4382828935000003</v>
      </c>
      <c r="F157" s="88">
        <f>AVERAGE($E$17:$E$20)/E161</f>
        <v>0.87792627291744818</v>
      </c>
      <c r="G157" s="89">
        <f>(F157-1+$G$24)/$G$24</f>
        <v>0.69481568229362045</v>
      </c>
      <c r="L157" s="76"/>
      <c r="N157" s="76"/>
      <c r="O157" s="78"/>
    </row>
    <row r="158" spans="1:19" ht="13.5" thickBot="1" x14ac:dyDescent="0.25">
      <c r="A158" s="90" t="str">
        <f t="shared" si="30"/>
        <v xml:space="preserve">DTXSID7021156_Human_Ref Plasma__2_____XP1-B10_Inj EPA_062520_10uM_108  </v>
      </c>
      <c r="B158" s="91">
        <f t="shared" si="31"/>
        <v>128362.406</v>
      </c>
      <c r="C158" s="91">
        <f t="shared" si="32"/>
        <v>20253.381000000001</v>
      </c>
      <c r="D158" s="92">
        <f t="shared" si="32"/>
        <v>6.3378260646999998</v>
      </c>
      <c r="E158" s="93">
        <f t="shared" ref="E158:E164" si="33">D158-$E$26</f>
        <v>6.337601394</v>
      </c>
      <c r="F158" s="94">
        <f t="shared" ref="F158:F160" si="34">AVERAGE($E$17:$E$20)/E162</f>
        <v>0.9741123665119823</v>
      </c>
      <c r="G158" s="89">
        <f t="shared" ref="G158:G160" si="35">(F158-1+$G$24)/$G$24</f>
        <v>0.9352809162799558</v>
      </c>
      <c r="L158" s="76"/>
      <c r="N158" s="76"/>
      <c r="O158" s="78"/>
    </row>
    <row r="159" spans="1:19" ht="13.5" thickBot="1" x14ac:dyDescent="0.25">
      <c r="A159" s="90" t="str">
        <f t="shared" si="30"/>
        <v xml:space="preserve">DTXSID7021156_Human_Ref Plasma__3_____XP1-A6_Inj EPA_062520_10uM_109  </v>
      </c>
      <c r="B159" s="91">
        <f t="shared" si="31"/>
        <v>160673.15599999999</v>
      </c>
      <c r="C159" s="91">
        <f t="shared" si="32"/>
        <v>26103.028999999999</v>
      </c>
      <c r="D159" s="92">
        <f t="shared" si="32"/>
        <v>6.1553452666000004</v>
      </c>
      <c r="E159" s="93">
        <f t="shared" si="33"/>
        <v>6.1551205959000006</v>
      </c>
      <c r="F159" s="94">
        <f t="shared" si="34"/>
        <v>1.0664551853320625</v>
      </c>
      <c r="G159" s="89">
        <f t="shared" si="35"/>
        <v>1.1661379633301563</v>
      </c>
      <c r="L159" s="76"/>
      <c r="N159" s="76"/>
      <c r="O159" s="78"/>
    </row>
    <row r="160" spans="1:19" ht="13.5" thickBot="1" x14ac:dyDescent="0.25">
      <c r="A160" s="90" t="str">
        <f t="shared" si="30"/>
        <v xml:space="preserve">DTXSID7021156_Human_Ref Plasma__4_____XP1F15_Inj EPA_062520_10uM_110  </v>
      </c>
      <c r="B160" s="91">
        <f t="shared" si="31"/>
        <v>169623.57800000001</v>
      </c>
      <c r="C160" s="91">
        <f t="shared" si="32"/>
        <v>26511.391</v>
      </c>
      <c r="D160" s="92">
        <f t="shared" si="32"/>
        <v>6.3981395016000002</v>
      </c>
      <c r="E160" s="93">
        <f t="shared" si="33"/>
        <v>6.3979148309000005</v>
      </c>
      <c r="F160" s="95">
        <f t="shared" si="34"/>
        <v>1.0171031706693989</v>
      </c>
      <c r="G160" s="89">
        <f t="shared" si="35"/>
        <v>1.0427579266734972</v>
      </c>
      <c r="L160" s="76"/>
      <c r="N160" s="76"/>
      <c r="O160" s="78"/>
    </row>
    <row r="161" spans="1:19" ht="13.5" thickBot="1" x14ac:dyDescent="0.25">
      <c r="A161" s="90" t="str">
        <f t="shared" si="30"/>
        <v xml:space="preserve">DTXSID7021156_Human_Plasma__1_____XP1-A10_Inj EPA_062520_10uM_102  </v>
      </c>
      <c r="B161" s="91">
        <f t="shared" si="31"/>
        <v>224662.375</v>
      </c>
      <c r="C161" s="91">
        <f t="shared" si="32"/>
        <v>29049.025000000001</v>
      </c>
      <c r="D161" s="92">
        <f>O148</f>
        <v>7.7339041499999999</v>
      </c>
      <c r="E161" s="93">
        <f t="shared" si="33"/>
        <v>7.7336794793000001</v>
      </c>
      <c r="F161" s="96" t="s">
        <v>79</v>
      </c>
      <c r="G161" s="97" t="s">
        <v>79</v>
      </c>
      <c r="L161" s="76"/>
      <c r="N161" s="76"/>
      <c r="O161" s="78"/>
    </row>
    <row r="162" spans="1:19" ht="13.5" thickBot="1" x14ac:dyDescent="0.25">
      <c r="A162" s="90" t="str">
        <f t="shared" si="30"/>
        <v xml:space="preserve">DTXSID7021156_Human_Plasma__2_____XP1-B10_Inj EPA_062520_10uM_103  </v>
      </c>
      <c r="B162" s="91">
        <f t="shared" si="31"/>
        <v>204296.90599999999</v>
      </c>
      <c r="C162" s="91">
        <f t="shared" si="32"/>
        <v>29309.785</v>
      </c>
      <c r="D162" s="92">
        <f t="shared" si="32"/>
        <v>6.9702628660999997</v>
      </c>
      <c r="E162" s="93">
        <f t="shared" si="33"/>
        <v>6.9700381953999999</v>
      </c>
      <c r="F162" s="98">
        <f>AVERAGE(F157:F160)</f>
        <v>0.98389924885772295</v>
      </c>
      <c r="G162" s="99">
        <f>AVERAGE(G157, G159:G160)</f>
        <v>0.96790385743242469</v>
      </c>
      <c r="L162" s="76"/>
      <c r="N162" s="76"/>
      <c r="O162" s="78"/>
    </row>
    <row r="163" spans="1:19" ht="13.5" thickBot="1" x14ac:dyDescent="0.25">
      <c r="A163" s="90" t="str">
        <f t="shared" si="30"/>
        <v xml:space="preserve">DTXSID7021156_Human_Plasma__3_____XP1-A6_Inj EPA_062520_10uM_104  </v>
      </c>
      <c r="B163" s="91">
        <f t="shared" si="31"/>
        <v>215791.609</v>
      </c>
      <c r="C163" s="91">
        <f t="shared" si="32"/>
        <v>33893.593999999997</v>
      </c>
      <c r="D163" s="92">
        <f t="shared" si="32"/>
        <v>6.3667372955000001</v>
      </c>
      <c r="E163" s="93">
        <f t="shared" si="33"/>
        <v>6.3665126248000004</v>
      </c>
      <c r="L163" s="76"/>
      <c r="N163" s="76"/>
      <c r="O163" s="78"/>
    </row>
    <row r="164" spans="1:19" ht="13.5" thickBot="1" x14ac:dyDescent="0.25">
      <c r="A164" s="90" t="str">
        <f t="shared" si="30"/>
        <v xml:space="preserve">DTXSID7021156_Human_Plasma__4_____XP1F15_Inj EPA_062520_10uM_105  </v>
      </c>
      <c r="B164" s="91">
        <f t="shared" si="31"/>
        <v>179263.141</v>
      </c>
      <c r="C164" s="91">
        <f t="shared" si="32"/>
        <v>26853.27</v>
      </c>
      <c r="D164" s="92">
        <f t="shared" si="32"/>
        <v>6.6756540636999997</v>
      </c>
      <c r="E164" s="93">
        <f t="shared" si="33"/>
        <v>6.6754293929999999</v>
      </c>
      <c r="F164" s="96" t="s">
        <v>80</v>
      </c>
      <c r="G164" s="83">
        <v>0.4</v>
      </c>
      <c r="L164" s="76"/>
      <c r="N164" s="76"/>
      <c r="O164" s="78"/>
    </row>
    <row r="165" spans="1:19" x14ac:dyDescent="0.2">
      <c r="A165" s="90" t="str">
        <f t="shared" si="30"/>
        <v xml:space="preserve">BLANK_Human___1_____X_Inj EPA_062520_5uM_6  </v>
      </c>
      <c r="B165" s="92">
        <f>L152</f>
        <v>4.6539999999999999</v>
      </c>
      <c r="C165" s="91">
        <f t="shared" si="32"/>
        <v>27230.544999999998</v>
      </c>
      <c r="D165" s="92">
        <f>O152</f>
        <v>1.7091099999999999E-4</v>
      </c>
      <c r="E165" s="93"/>
      <c r="L165" s="76"/>
      <c r="N165" s="76"/>
      <c r="O165" s="78"/>
    </row>
    <row r="166" spans="1:19" ht="13.5" thickBot="1" x14ac:dyDescent="0.25">
      <c r="A166" s="100" t="str">
        <f t="shared" si="30"/>
        <v xml:space="preserve">BLANK_Human___2_____X_Inj EPA_062520_5uM_7  </v>
      </c>
      <c r="B166" s="101">
        <f t="shared" si="31"/>
        <v>2.9340000000000002</v>
      </c>
      <c r="C166" s="102">
        <f t="shared" si="32"/>
        <v>24029.857</v>
      </c>
      <c r="D166" s="101">
        <f t="shared" si="32"/>
        <v>1.2209809999999999E-4</v>
      </c>
      <c r="E166" s="103">
        <f>AVERAGE(D165:D166)</f>
        <v>1.4650454999999999E-4</v>
      </c>
      <c r="L166" s="76"/>
      <c r="N166" s="76"/>
      <c r="O166" s="78"/>
    </row>
    <row r="171" spans="1:19" ht="13.5" thickBot="1" x14ac:dyDescent="0.25">
      <c r="A171" s="68" t="s">
        <v>44</v>
      </c>
      <c r="B171" s="69" t="s">
        <v>45</v>
      </c>
      <c r="C171" s="69" t="s">
        <v>46</v>
      </c>
      <c r="D171" s="70" t="s">
        <v>47</v>
      </c>
      <c r="E171" s="68" t="s">
        <v>48</v>
      </c>
      <c r="F171" s="68" t="s">
        <v>49</v>
      </c>
      <c r="G171" s="68" t="s">
        <v>50</v>
      </c>
      <c r="H171" s="68" t="s">
        <v>51</v>
      </c>
      <c r="I171" s="68" t="s">
        <v>52</v>
      </c>
      <c r="J171" s="68" t="s">
        <v>53</v>
      </c>
      <c r="K171" s="68" t="s">
        <v>54</v>
      </c>
      <c r="L171" s="69" t="s">
        <v>55</v>
      </c>
      <c r="M171" s="71" t="s">
        <v>56</v>
      </c>
      <c r="N171" s="69" t="s">
        <v>57</v>
      </c>
      <c r="O171" s="72" t="s">
        <v>58</v>
      </c>
      <c r="P171" s="68" t="s">
        <v>59</v>
      </c>
      <c r="Q171" s="68" t="s">
        <v>60</v>
      </c>
      <c r="R171" s="68" t="s">
        <v>61</v>
      </c>
      <c r="S171" s="68" t="s">
        <v>62</v>
      </c>
    </row>
    <row r="172" spans="1:19" x14ac:dyDescent="0.2">
      <c r="A172" s="73" t="s">
        <v>234</v>
      </c>
      <c r="F172" s="74">
        <v>0.30118055555555556</v>
      </c>
      <c r="G172" s="73" t="s">
        <v>130</v>
      </c>
      <c r="H172" s="73">
        <v>1</v>
      </c>
      <c r="I172" s="73">
        <v>0.65</v>
      </c>
      <c r="J172" s="73" t="s">
        <v>131</v>
      </c>
      <c r="K172" s="73" t="s">
        <v>65</v>
      </c>
      <c r="L172" s="73">
        <v>9253.0280000000002</v>
      </c>
      <c r="M172" s="73">
        <v>1</v>
      </c>
      <c r="N172" s="73">
        <v>38342.019999999997</v>
      </c>
      <c r="O172" s="73">
        <v>0.241328652</v>
      </c>
      <c r="P172" s="73">
        <v>0.95</v>
      </c>
    </row>
    <row r="173" spans="1:19" x14ac:dyDescent="0.2">
      <c r="A173" s="73" t="s">
        <v>235</v>
      </c>
      <c r="F173" s="74">
        <v>0.30313657407407407</v>
      </c>
      <c r="G173" s="73" t="s">
        <v>130</v>
      </c>
      <c r="H173" s="73">
        <v>1</v>
      </c>
      <c r="I173" s="73">
        <v>0.64</v>
      </c>
      <c r="J173" s="73" t="s">
        <v>131</v>
      </c>
      <c r="K173" s="73" t="s">
        <v>74</v>
      </c>
      <c r="L173" s="73">
        <v>8721.1149999999998</v>
      </c>
      <c r="M173" s="73">
        <v>1</v>
      </c>
      <c r="N173" s="73">
        <v>29461.328000000001</v>
      </c>
      <c r="O173" s="73">
        <v>0.29601907290000001</v>
      </c>
      <c r="P173" s="73">
        <v>0.95</v>
      </c>
    </row>
    <row r="174" spans="1:19" x14ac:dyDescent="0.2">
      <c r="A174" s="73" t="s">
        <v>236</v>
      </c>
      <c r="F174" s="74">
        <v>0.30510416666666668</v>
      </c>
      <c r="G174" s="73" t="s">
        <v>130</v>
      </c>
      <c r="H174" s="73">
        <v>1</v>
      </c>
      <c r="I174" s="73">
        <v>0.65</v>
      </c>
      <c r="J174" s="73" t="s">
        <v>131</v>
      </c>
      <c r="K174" s="73" t="s">
        <v>74</v>
      </c>
      <c r="L174" s="73">
        <v>9478.7829999999994</v>
      </c>
      <c r="M174" s="73">
        <v>1</v>
      </c>
      <c r="N174" s="73">
        <v>27189.474999999999</v>
      </c>
      <c r="O174" s="73">
        <v>0.34861956690000001</v>
      </c>
      <c r="P174" s="73">
        <v>0.95</v>
      </c>
    </row>
    <row r="175" spans="1:19" x14ac:dyDescent="0.2">
      <c r="A175" s="73" t="s">
        <v>237</v>
      </c>
      <c r="F175" s="74">
        <v>0.30702546296296296</v>
      </c>
      <c r="G175" s="73" t="s">
        <v>130</v>
      </c>
      <c r="H175" s="73">
        <v>1</v>
      </c>
      <c r="I175" s="73">
        <v>0.65</v>
      </c>
      <c r="J175" s="73" t="s">
        <v>131</v>
      </c>
      <c r="K175" s="73" t="s">
        <v>65</v>
      </c>
      <c r="L175" s="73">
        <v>9403.125</v>
      </c>
      <c r="M175" s="73">
        <v>1</v>
      </c>
      <c r="N175" s="73">
        <v>38610.684000000001</v>
      </c>
      <c r="O175" s="73">
        <v>0.24353686660000001</v>
      </c>
      <c r="P175" s="73">
        <v>0.95</v>
      </c>
    </row>
    <row r="176" spans="1:19" x14ac:dyDescent="0.2">
      <c r="A176" s="73" t="s">
        <v>238</v>
      </c>
      <c r="F176" s="74">
        <v>0.29135416666666664</v>
      </c>
      <c r="G176" s="73" t="s">
        <v>130</v>
      </c>
      <c r="H176" s="73">
        <v>1</v>
      </c>
      <c r="I176" s="73">
        <v>0.65</v>
      </c>
      <c r="J176" s="73" t="s">
        <v>131</v>
      </c>
      <c r="K176" s="73" t="s">
        <v>65</v>
      </c>
      <c r="L176" s="73">
        <v>7175.433</v>
      </c>
      <c r="M176" s="73">
        <v>1</v>
      </c>
      <c r="N176" s="73">
        <v>28003.741999999998</v>
      </c>
      <c r="O176" s="73">
        <v>0.25623122079999999</v>
      </c>
      <c r="P176" s="73">
        <v>0.95</v>
      </c>
    </row>
    <row r="177" spans="1:19" x14ac:dyDescent="0.2">
      <c r="A177" s="73" t="s">
        <v>239</v>
      </c>
      <c r="F177" s="74">
        <v>0.29332175925925924</v>
      </c>
      <c r="G177" s="73" t="s">
        <v>130</v>
      </c>
      <c r="H177" s="73">
        <v>1</v>
      </c>
      <c r="I177" s="73">
        <v>0.65</v>
      </c>
      <c r="J177" s="73" t="s">
        <v>131</v>
      </c>
      <c r="K177" s="73" t="s">
        <v>65</v>
      </c>
      <c r="L177" s="73">
        <v>7617.6620000000003</v>
      </c>
      <c r="M177" s="73">
        <v>1</v>
      </c>
      <c r="N177" s="73">
        <v>31068.5</v>
      </c>
      <c r="O177" s="73">
        <v>0.24518924310000001</v>
      </c>
      <c r="P177" s="73">
        <v>0.95</v>
      </c>
    </row>
    <row r="178" spans="1:19" x14ac:dyDescent="0.2">
      <c r="A178" s="73" t="s">
        <v>240</v>
      </c>
      <c r="F178" s="74">
        <v>0.29524305555555558</v>
      </c>
      <c r="G178" s="73" t="s">
        <v>130</v>
      </c>
      <c r="H178" s="73">
        <v>1</v>
      </c>
      <c r="I178" s="73">
        <v>0.65</v>
      </c>
      <c r="J178" s="73" t="s">
        <v>131</v>
      </c>
      <c r="K178" s="73" t="s">
        <v>65</v>
      </c>
      <c r="L178" s="73">
        <v>8153.777</v>
      </c>
      <c r="M178" s="73">
        <v>1</v>
      </c>
      <c r="N178" s="73">
        <v>27092.796999999999</v>
      </c>
      <c r="O178" s="73">
        <v>0.30095737249999999</v>
      </c>
      <c r="P178" s="73">
        <v>0.95</v>
      </c>
    </row>
    <row r="179" spans="1:19" x14ac:dyDescent="0.2">
      <c r="A179" s="73" t="s">
        <v>241</v>
      </c>
      <c r="F179" s="74">
        <v>0.29724537037037035</v>
      </c>
      <c r="G179" s="73" t="s">
        <v>130</v>
      </c>
      <c r="H179" s="73">
        <v>1</v>
      </c>
      <c r="I179" s="73">
        <v>0.65</v>
      </c>
      <c r="J179" s="73" t="s">
        <v>131</v>
      </c>
      <c r="K179" s="73" t="s">
        <v>65</v>
      </c>
      <c r="L179" s="73">
        <v>7950.192</v>
      </c>
      <c r="M179" s="73">
        <v>1</v>
      </c>
      <c r="N179" s="73">
        <v>31263.85</v>
      </c>
      <c r="O179" s="73">
        <v>0.25429344110000002</v>
      </c>
      <c r="P179" s="73">
        <v>0.95</v>
      </c>
    </row>
    <row r="180" spans="1:19" x14ac:dyDescent="0.2">
      <c r="A180" s="73" t="s">
        <v>118</v>
      </c>
      <c r="F180" s="74">
        <v>0.64700231481481485</v>
      </c>
      <c r="G180" s="73" t="s">
        <v>130</v>
      </c>
      <c r="H180" s="73">
        <v>1</v>
      </c>
      <c r="I180" s="73">
        <v>0.65</v>
      </c>
      <c r="J180" s="73" t="s">
        <v>131</v>
      </c>
      <c r="K180" s="73" t="s">
        <v>65</v>
      </c>
      <c r="L180" s="73">
        <v>6964.1120000000001</v>
      </c>
      <c r="M180" s="73">
        <v>1</v>
      </c>
      <c r="N180" s="73">
        <v>27230.544999999998</v>
      </c>
      <c r="O180" s="73">
        <v>0.25574633190000001</v>
      </c>
      <c r="P180" s="73">
        <v>0.95</v>
      </c>
      <c r="R180" s="75"/>
      <c r="S180" s="75"/>
    </row>
    <row r="181" spans="1:19" x14ac:dyDescent="0.2">
      <c r="A181" s="73" t="s">
        <v>119</v>
      </c>
      <c r="F181" s="74">
        <v>0.64896990740740745</v>
      </c>
      <c r="G181" s="73" t="s">
        <v>130</v>
      </c>
      <c r="H181" s="73">
        <v>1</v>
      </c>
      <c r="I181" s="73">
        <v>0.64</v>
      </c>
      <c r="J181" s="73" t="s">
        <v>131</v>
      </c>
      <c r="K181" s="73" t="s">
        <v>65</v>
      </c>
      <c r="L181" s="73">
        <v>7897.9880000000003</v>
      </c>
      <c r="M181" s="73">
        <v>1</v>
      </c>
      <c r="N181" s="73">
        <v>24029.857</v>
      </c>
      <c r="O181" s="73">
        <v>0.32867394919999998</v>
      </c>
      <c r="P181" s="73">
        <v>0.95</v>
      </c>
      <c r="R181" s="75"/>
      <c r="S181" s="75"/>
    </row>
    <row r="182" spans="1:19" x14ac:dyDescent="0.2">
      <c r="B182" s="76"/>
      <c r="C182" s="76"/>
      <c r="D182" s="77"/>
      <c r="L182" s="76"/>
      <c r="N182" s="76"/>
      <c r="O182" s="78"/>
    </row>
    <row r="183" spans="1:19" ht="13.5" thickBot="1" x14ac:dyDescent="0.25">
      <c r="B183" s="76"/>
      <c r="C183" s="76"/>
      <c r="D183" s="77"/>
      <c r="L183" s="76"/>
      <c r="N183" s="76"/>
      <c r="O183" s="78"/>
    </row>
    <row r="184" spans="1:19" ht="13.5" thickBot="1" x14ac:dyDescent="0.25">
      <c r="A184" s="79" t="str">
        <f t="shared" ref="A184:A194" si="36">A171</f>
        <v>SampleName</v>
      </c>
      <c r="B184" s="80" t="str">
        <f t="shared" ref="B184:B194" si="37">L171</f>
        <v>Area</v>
      </c>
      <c r="C184" s="80" t="str">
        <f t="shared" ref="C184:D194" si="38">N171</f>
        <v>ISTD Area</v>
      </c>
      <c r="D184" s="81" t="str">
        <f t="shared" si="38"/>
        <v>ISTDResponseRatio</v>
      </c>
      <c r="E184" s="82" t="s">
        <v>76</v>
      </c>
      <c r="F184" s="82" t="s">
        <v>77</v>
      </c>
      <c r="G184" s="83" t="s">
        <v>78</v>
      </c>
      <c r="L184" s="76"/>
      <c r="N184" s="76"/>
      <c r="O184" s="78"/>
    </row>
    <row r="185" spans="1:19" ht="13.5" thickBot="1" x14ac:dyDescent="0.25">
      <c r="A185" s="84" t="str">
        <f t="shared" si="36"/>
        <v xml:space="preserve">DTXSID5037028_Human_Ref Plasma__1_____XP1-A10_Inj EPA_062520_10uM_129  </v>
      </c>
      <c r="B185" s="85">
        <f t="shared" si="37"/>
        <v>9253.0280000000002</v>
      </c>
      <c r="C185" s="85">
        <f t="shared" si="38"/>
        <v>38342.019999999997</v>
      </c>
      <c r="D185" s="86">
        <f t="shared" si="38"/>
        <v>0.241328652</v>
      </c>
      <c r="E185" s="87">
        <f>D185-$E$26</f>
        <v>0.24110398129999999</v>
      </c>
      <c r="F185" s="88">
        <f>AVERAGE($E$17:$E$20)/E189</f>
        <v>26.521197987113535</v>
      </c>
      <c r="G185" s="89">
        <f>(F185-1+$G$24)/$G$24</f>
        <v>64.802994967783832</v>
      </c>
      <c r="L185" s="76"/>
      <c r="N185" s="76"/>
      <c r="O185" s="78"/>
    </row>
    <row r="186" spans="1:19" ht="13.5" thickBot="1" x14ac:dyDescent="0.25">
      <c r="A186" s="90" t="str">
        <f t="shared" si="36"/>
        <v xml:space="preserve">DTXSID5037028_Human_Ref Plasma__2_____XP1-B10_Inj EPA_062520_10uM_130  </v>
      </c>
      <c r="B186" s="91">
        <f t="shared" si="37"/>
        <v>8721.1149999999998</v>
      </c>
      <c r="C186" s="91">
        <f t="shared" si="38"/>
        <v>29461.328000000001</v>
      </c>
      <c r="D186" s="92">
        <f t="shared" si="38"/>
        <v>0.29601907290000001</v>
      </c>
      <c r="E186" s="93">
        <f t="shared" ref="E186:E192" si="39">D186-$E$26</f>
        <v>0.29579440220000003</v>
      </c>
      <c r="F186" s="94">
        <f t="shared" ref="F186:F188" si="40">AVERAGE($E$17:$E$20)/E190</f>
        <v>27.716662596064445</v>
      </c>
      <c r="G186" s="89">
        <f t="shared" ref="G186:G188" si="41">(F186-1+$G$24)/$G$24</f>
        <v>67.791656490161103</v>
      </c>
      <c r="L186" s="76"/>
      <c r="N186" s="76"/>
      <c r="O186" s="78"/>
    </row>
    <row r="187" spans="1:19" ht="13.5" thickBot="1" x14ac:dyDescent="0.25">
      <c r="A187" s="90" t="str">
        <f t="shared" si="36"/>
        <v xml:space="preserve">DTXSID5037028_Human_Ref Plasma__3_____XP1-A6_Inj EPA_062520_10uM_131  </v>
      </c>
      <c r="B187" s="91">
        <f t="shared" si="37"/>
        <v>9478.7829999999994</v>
      </c>
      <c r="C187" s="91">
        <f t="shared" si="38"/>
        <v>27189.474999999999</v>
      </c>
      <c r="D187" s="92">
        <f t="shared" si="38"/>
        <v>0.34861956690000001</v>
      </c>
      <c r="E187" s="93">
        <f t="shared" si="39"/>
        <v>0.34839489620000003</v>
      </c>
      <c r="F187" s="94">
        <f t="shared" si="40"/>
        <v>22.576860981734445</v>
      </c>
      <c r="G187" s="89">
        <f t="shared" si="41"/>
        <v>54.942152454336103</v>
      </c>
      <c r="L187" s="76"/>
      <c r="N187" s="76"/>
      <c r="O187" s="78"/>
    </row>
    <row r="188" spans="1:19" ht="13.5" thickBot="1" x14ac:dyDescent="0.25">
      <c r="A188" s="90" t="str">
        <f t="shared" si="36"/>
        <v xml:space="preserve">DTXSID5037028_Human_Ref Plasma__4_____XP1F15_Inj EPA_062520_10uM_132  </v>
      </c>
      <c r="B188" s="91">
        <f t="shared" si="37"/>
        <v>9403.125</v>
      </c>
      <c r="C188" s="91">
        <f t="shared" si="38"/>
        <v>38610.684000000001</v>
      </c>
      <c r="D188" s="92">
        <f t="shared" si="38"/>
        <v>0.24353686660000001</v>
      </c>
      <c r="E188" s="93">
        <f t="shared" si="39"/>
        <v>0.2433121959</v>
      </c>
      <c r="F188" s="95">
        <f t="shared" si="40"/>
        <v>26.723474870644708</v>
      </c>
      <c r="G188" s="89">
        <f t="shared" si="41"/>
        <v>65.308687176611755</v>
      </c>
      <c r="L188" s="76"/>
      <c r="N188" s="76"/>
      <c r="O188" s="78"/>
    </row>
    <row r="189" spans="1:19" ht="13.5" thickBot="1" x14ac:dyDescent="0.25">
      <c r="A189" s="90" t="str">
        <f t="shared" si="36"/>
        <v xml:space="preserve">DTXSID5037028_Human_Plasma__1_____XP1-A10_Inj EPA_062520_10uM_124  </v>
      </c>
      <c r="B189" s="91">
        <f t="shared" si="37"/>
        <v>7175.433</v>
      </c>
      <c r="C189" s="91">
        <f t="shared" si="38"/>
        <v>28003.741999999998</v>
      </c>
      <c r="D189" s="92">
        <f t="shared" si="38"/>
        <v>0.25623122079999999</v>
      </c>
      <c r="E189" s="93">
        <f t="shared" si="39"/>
        <v>0.25600655010000001</v>
      </c>
      <c r="F189" s="96" t="s">
        <v>79</v>
      </c>
      <c r="G189" s="97" t="s">
        <v>79</v>
      </c>
      <c r="L189" s="76"/>
      <c r="N189" s="76"/>
      <c r="O189" s="78"/>
    </row>
    <row r="190" spans="1:19" ht="13.5" thickBot="1" x14ac:dyDescent="0.25">
      <c r="A190" s="90" t="str">
        <f t="shared" si="36"/>
        <v xml:space="preserve">DTXSID5037028_Human_Plasma__2_____XP1-B10_Inj EPA_062520_10uM_125  </v>
      </c>
      <c r="B190" s="91">
        <f t="shared" si="37"/>
        <v>7617.6620000000003</v>
      </c>
      <c r="C190" s="91">
        <f t="shared" si="38"/>
        <v>31068.5</v>
      </c>
      <c r="D190" s="92">
        <f t="shared" si="38"/>
        <v>0.24518924310000001</v>
      </c>
      <c r="E190" s="93">
        <f t="shared" si="39"/>
        <v>0.2449645724</v>
      </c>
      <c r="F190" s="98">
        <f>AVERAGE(F185:F188)</f>
        <v>25.884549108889281</v>
      </c>
      <c r="G190" s="99">
        <f>AVERAGE(G185:G188)</f>
        <v>63.2113727722232</v>
      </c>
      <c r="L190" s="76"/>
      <c r="N190" s="76"/>
      <c r="O190" s="78"/>
    </row>
    <row r="191" spans="1:19" ht="13.5" thickBot="1" x14ac:dyDescent="0.25">
      <c r="A191" s="90" t="str">
        <f t="shared" si="36"/>
        <v xml:space="preserve">DTXSID5037028_Human_Plasma__3_____XP1-A6_Inj EPA_062520_10uM_126  </v>
      </c>
      <c r="B191" s="91">
        <f t="shared" si="37"/>
        <v>8153.777</v>
      </c>
      <c r="C191" s="91">
        <f t="shared" si="38"/>
        <v>27092.796999999999</v>
      </c>
      <c r="D191" s="92">
        <f t="shared" si="38"/>
        <v>0.30095737249999999</v>
      </c>
      <c r="E191" s="93">
        <f t="shared" si="39"/>
        <v>0.3007327018</v>
      </c>
      <c r="L191" s="76"/>
      <c r="N191" s="76"/>
      <c r="O191" s="78"/>
    </row>
    <row r="192" spans="1:19" ht="13.5" thickBot="1" x14ac:dyDescent="0.25">
      <c r="A192" s="90" t="str">
        <f t="shared" si="36"/>
        <v xml:space="preserve">DTXSID5037028_Human_Plasma__4_____XP1F15_Inj EPA_062520_10uM_127  </v>
      </c>
      <c r="B192" s="91">
        <f t="shared" si="37"/>
        <v>7950.192</v>
      </c>
      <c r="C192" s="91">
        <f t="shared" si="38"/>
        <v>31263.85</v>
      </c>
      <c r="D192" s="92">
        <f t="shared" si="38"/>
        <v>0.25429344110000002</v>
      </c>
      <c r="E192" s="93">
        <f t="shared" si="39"/>
        <v>0.25406877040000003</v>
      </c>
      <c r="F192" s="96" t="s">
        <v>80</v>
      </c>
      <c r="G192" s="83">
        <v>0.4</v>
      </c>
      <c r="L192" s="76"/>
      <c r="N192" s="76"/>
      <c r="O192" s="78"/>
    </row>
    <row r="193" spans="1:19" x14ac:dyDescent="0.2">
      <c r="A193" s="90" t="str">
        <f t="shared" si="36"/>
        <v xml:space="preserve">BLANK_Human___1_____X_Inj EPA_062520_5uM_6  </v>
      </c>
      <c r="B193" s="91">
        <f t="shared" si="37"/>
        <v>6964.1120000000001</v>
      </c>
      <c r="C193" s="91">
        <f t="shared" si="38"/>
        <v>27230.544999999998</v>
      </c>
      <c r="D193" s="92">
        <f t="shared" si="38"/>
        <v>0.25574633190000001</v>
      </c>
      <c r="E193" s="93"/>
      <c r="K193" s="104"/>
      <c r="L193" s="76"/>
      <c r="N193" s="76"/>
      <c r="O193" s="78"/>
    </row>
    <row r="194" spans="1:19" ht="13.5" thickBot="1" x14ac:dyDescent="0.25">
      <c r="A194" s="100" t="str">
        <f t="shared" si="36"/>
        <v xml:space="preserve">BLANK_Human___2_____X_Inj EPA_062520_5uM_7  </v>
      </c>
      <c r="B194" s="102">
        <f t="shared" si="37"/>
        <v>7897.9880000000003</v>
      </c>
      <c r="C194" s="102">
        <f t="shared" si="38"/>
        <v>24029.857</v>
      </c>
      <c r="D194" s="101">
        <f t="shared" si="38"/>
        <v>0.32867394919999998</v>
      </c>
      <c r="E194" s="103">
        <f>AVERAGE(D193:D194)</f>
        <v>0.29221014055</v>
      </c>
      <c r="L194" s="76"/>
      <c r="N194" s="76"/>
      <c r="O194" s="78"/>
    </row>
    <row r="199" spans="1:19" ht="13.5" thickBot="1" x14ac:dyDescent="0.25">
      <c r="A199" s="68" t="s">
        <v>44</v>
      </c>
      <c r="B199" s="69" t="s">
        <v>45</v>
      </c>
      <c r="C199" s="69" t="s">
        <v>46</v>
      </c>
      <c r="D199" s="70" t="s">
        <v>47</v>
      </c>
      <c r="E199" s="68" t="s">
        <v>48</v>
      </c>
      <c r="F199" s="68" t="s">
        <v>49</v>
      </c>
      <c r="G199" s="68" t="s">
        <v>50</v>
      </c>
      <c r="H199" s="68" t="s">
        <v>51</v>
      </c>
      <c r="I199" s="68" t="s">
        <v>52</v>
      </c>
      <c r="J199" s="68" t="s">
        <v>53</v>
      </c>
      <c r="K199" s="68" t="s">
        <v>54</v>
      </c>
      <c r="L199" s="69" t="s">
        <v>55</v>
      </c>
      <c r="M199" s="71" t="s">
        <v>56</v>
      </c>
      <c r="N199" s="69" t="s">
        <v>57</v>
      </c>
      <c r="O199" s="72" t="s">
        <v>58</v>
      </c>
      <c r="P199" s="68" t="s">
        <v>59</v>
      </c>
      <c r="Q199" s="68" t="s">
        <v>60</v>
      </c>
      <c r="R199" s="68" t="s">
        <v>61</v>
      </c>
      <c r="S199" s="68" t="s">
        <v>62</v>
      </c>
    </row>
    <row r="200" spans="1:19" x14ac:dyDescent="0.2">
      <c r="A200" s="73" t="s">
        <v>242</v>
      </c>
      <c r="F200" s="74">
        <v>0.34438657407407408</v>
      </c>
      <c r="G200" s="73" t="s">
        <v>35</v>
      </c>
      <c r="H200" s="73">
        <v>1</v>
      </c>
      <c r="I200" s="73">
        <v>0.65</v>
      </c>
      <c r="J200" s="73" t="s">
        <v>140</v>
      </c>
      <c r="K200" s="73" t="s">
        <v>65</v>
      </c>
      <c r="L200" s="73">
        <v>26.321000000000002</v>
      </c>
      <c r="M200" s="73">
        <v>1</v>
      </c>
      <c r="N200" s="73">
        <v>23954.879000000001</v>
      </c>
      <c r="O200" s="73">
        <v>1.0987741000000001E-3</v>
      </c>
      <c r="P200" s="73">
        <v>1.1399999999999999</v>
      </c>
    </row>
    <row r="201" spans="1:19" x14ac:dyDescent="0.2">
      <c r="A201" s="73" t="s">
        <v>243</v>
      </c>
      <c r="F201" s="74">
        <v>0.34634259259259265</v>
      </c>
      <c r="G201" s="73" t="s">
        <v>35</v>
      </c>
      <c r="H201" s="73">
        <v>1</v>
      </c>
      <c r="I201" s="73">
        <v>0.65</v>
      </c>
      <c r="J201" s="73" t="s">
        <v>140</v>
      </c>
      <c r="K201" s="73" t="s">
        <v>65</v>
      </c>
      <c r="L201" s="73">
        <v>24.149000000000001</v>
      </c>
      <c r="M201" s="73">
        <v>1</v>
      </c>
      <c r="N201" s="73">
        <v>21729.636999999999</v>
      </c>
      <c r="O201" s="73">
        <v>1.1113392999999999E-3</v>
      </c>
      <c r="P201" s="73">
        <v>1.1399999999999999</v>
      </c>
    </row>
    <row r="202" spans="1:19" x14ac:dyDescent="0.2">
      <c r="A202" s="73" t="s">
        <v>244</v>
      </c>
      <c r="F202" s="74">
        <v>0.34831018518518514</v>
      </c>
      <c r="G202" s="73" t="s">
        <v>35</v>
      </c>
      <c r="H202" s="73">
        <v>1</v>
      </c>
      <c r="I202" s="73">
        <v>0.65</v>
      </c>
      <c r="J202" s="73" t="s">
        <v>140</v>
      </c>
      <c r="K202" s="73" t="s">
        <v>65</v>
      </c>
      <c r="L202" s="73">
        <v>40.963999999999999</v>
      </c>
      <c r="M202" s="73">
        <v>1</v>
      </c>
      <c r="N202" s="73">
        <v>23399.817999999999</v>
      </c>
      <c r="O202" s="73">
        <v>1.7506119000000001E-3</v>
      </c>
      <c r="P202" s="73">
        <v>1.1399999999999999</v>
      </c>
    </row>
    <row r="203" spans="1:19" x14ac:dyDescent="0.2">
      <c r="A203" s="73" t="s">
        <v>245</v>
      </c>
      <c r="F203" s="74">
        <v>0.35027777777777774</v>
      </c>
      <c r="G203" s="73" t="s">
        <v>35</v>
      </c>
      <c r="H203" s="73">
        <v>1</v>
      </c>
      <c r="I203" s="73">
        <v>0.65</v>
      </c>
      <c r="J203" s="73" t="s">
        <v>140</v>
      </c>
      <c r="K203" s="73" t="s">
        <v>65</v>
      </c>
      <c r="L203" s="73">
        <v>27.446000000000002</v>
      </c>
      <c r="M203" s="73">
        <v>1</v>
      </c>
      <c r="N203" s="73">
        <v>21497.717000000001</v>
      </c>
      <c r="O203" s="73">
        <v>1.2766937E-3</v>
      </c>
      <c r="P203" s="73">
        <v>1.1399999999999999</v>
      </c>
    </row>
    <row r="204" spans="1:19" x14ac:dyDescent="0.2">
      <c r="A204" s="73" t="s">
        <v>246</v>
      </c>
      <c r="F204" s="74">
        <v>0.33456018518518515</v>
      </c>
      <c r="G204" s="73" t="s">
        <v>35</v>
      </c>
      <c r="H204" s="73">
        <v>1</v>
      </c>
      <c r="I204" s="73">
        <v>0.65</v>
      </c>
      <c r="J204" s="73" t="s">
        <v>140</v>
      </c>
      <c r="K204" s="73" t="s">
        <v>65</v>
      </c>
      <c r="L204" s="73">
        <v>18.338999999999999</v>
      </c>
      <c r="M204" s="73">
        <v>1</v>
      </c>
      <c r="N204" s="73">
        <v>31772.83</v>
      </c>
      <c r="O204" s="73">
        <v>5.771913E-4</v>
      </c>
      <c r="P204" s="73">
        <v>1.1399999999999999</v>
      </c>
    </row>
    <row r="205" spans="1:19" x14ac:dyDescent="0.2">
      <c r="A205" s="73" t="s">
        <v>247</v>
      </c>
      <c r="F205" s="74">
        <v>0.33652777777777776</v>
      </c>
      <c r="G205" s="73" t="s">
        <v>35</v>
      </c>
      <c r="H205" s="73">
        <v>1</v>
      </c>
      <c r="I205" s="73">
        <v>0.65</v>
      </c>
      <c r="J205" s="73" t="s">
        <v>140</v>
      </c>
      <c r="K205" s="73" t="s">
        <v>65</v>
      </c>
      <c r="L205" s="73">
        <v>50.287999999999997</v>
      </c>
      <c r="M205" s="73">
        <v>1</v>
      </c>
      <c r="N205" s="73">
        <v>25591.506000000001</v>
      </c>
      <c r="O205" s="73">
        <v>1.9650269999999998E-3</v>
      </c>
      <c r="P205" s="73">
        <v>1.1399999999999999</v>
      </c>
    </row>
    <row r="206" spans="1:19" x14ac:dyDescent="0.2">
      <c r="A206" s="73" t="s">
        <v>248</v>
      </c>
      <c r="F206" s="74">
        <v>0.33849537037037036</v>
      </c>
      <c r="G206" s="73" t="s">
        <v>35</v>
      </c>
      <c r="H206" s="73">
        <v>1</v>
      </c>
      <c r="I206" s="73">
        <v>0.65</v>
      </c>
      <c r="J206" s="73" t="s">
        <v>140</v>
      </c>
      <c r="K206" s="73" t="s">
        <v>65</v>
      </c>
      <c r="L206" s="73">
        <v>24.466999999999999</v>
      </c>
      <c r="M206" s="73">
        <v>1</v>
      </c>
      <c r="N206" s="73">
        <v>25064.346000000001</v>
      </c>
      <c r="O206" s="73">
        <v>9.7616749999999996E-4</v>
      </c>
      <c r="P206" s="73">
        <v>1.1399999999999999</v>
      </c>
    </row>
    <row r="207" spans="1:19" x14ac:dyDescent="0.2">
      <c r="A207" s="73" t="s">
        <v>249</v>
      </c>
      <c r="F207" s="74">
        <v>0.34045138888888887</v>
      </c>
      <c r="G207" s="73" t="s">
        <v>35</v>
      </c>
      <c r="H207" s="73">
        <v>1</v>
      </c>
      <c r="I207" s="73">
        <v>0.65</v>
      </c>
      <c r="J207" s="73" t="s">
        <v>140</v>
      </c>
      <c r="K207" s="73" t="s">
        <v>65</v>
      </c>
      <c r="L207" s="73">
        <v>61.5</v>
      </c>
      <c r="M207" s="73">
        <v>1</v>
      </c>
      <c r="N207" s="73">
        <v>37854.233999999997</v>
      </c>
      <c r="O207" s="73">
        <v>1.6246531E-3</v>
      </c>
      <c r="P207" s="73">
        <v>1.1399999999999999</v>
      </c>
    </row>
    <row r="208" spans="1:19" x14ac:dyDescent="0.2">
      <c r="A208" s="73" t="s">
        <v>148</v>
      </c>
      <c r="F208" s="74">
        <v>0.65486111111111112</v>
      </c>
      <c r="G208" s="73" t="s">
        <v>35</v>
      </c>
      <c r="H208" s="73">
        <v>1</v>
      </c>
      <c r="I208" s="73">
        <v>0.65</v>
      </c>
      <c r="J208" s="73" t="s">
        <v>140</v>
      </c>
      <c r="K208" s="73" t="s">
        <v>74</v>
      </c>
      <c r="L208" s="73">
        <v>0.311</v>
      </c>
      <c r="M208" s="73">
        <v>1</v>
      </c>
      <c r="N208" s="73">
        <v>17949.891</v>
      </c>
      <c r="O208" s="73">
        <v>1.7326E-5</v>
      </c>
      <c r="P208" s="73">
        <v>1.08</v>
      </c>
      <c r="R208" s="75"/>
      <c r="S208" s="75"/>
    </row>
    <row r="209" spans="1:19" x14ac:dyDescent="0.2">
      <c r="A209" s="73" t="s">
        <v>149</v>
      </c>
      <c r="F209" s="74">
        <v>0.65681712962962957</v>
      </c>
      <c r="G209" s="73" t="s">
        <v>35</v>
      </c>
      <c r="H209" s="73">
        <v>1</v>
      </c>
      <c r="I209" s="73">
        <v>0.65</v>
      </c>
      <c r="J209" s="73" t="s">
        <v>140</v>
      </c>
      <c r="K209" s="73" t="s">
        <v>65</v>
      </c>
      <c r="L209" s="73">
        <v>0.64900000000000002</v>
      </c>
      <c r="M209" s="73">
        <v>1</v>
      </c>
      <c r="N209" s="73">
        <v>25677.923999999999</v>
      </c>
      <c r="O209" s="73">
        <v>2.52746E-5</v>
      </c>
      <c r="P209" s="73">
        <v>1.1499999999999999</v>
      </c>
      <c r="R209" s="75"/>
      <c r="S209" s="75"/>
    </row>
    <row r="210" spans="1:19" x14ac:dyDescent="0.2">
      <c r="B210" s="76"/>
      <c r="C210" s="76"/>
      <c r="D210" s="77"/>
      <c r="L210" s="76"/>
      <c r="N210" s="76"/>
      <c r="O210" s="78"/>
    </row>
    <row r="211" spans="1:19" ht="13.5" thickBot="1" x14ac:dyDescent="0.25">
      <c r="B211" s="76"/>
      <c r="C211" s="76"/>
      <c r="D211" s="77"/>
      <c r="L211" s="76"/>
      <c r="N211" s="76"/>
      <c r="O211" s="78"/>
    </row>
    <row r="212" spans="1:19" ht="13.5" thickBot="1" x14ac:dyDescent="0.25">
      <c r="A212" s="79" t="str">
        <f t="shared" ref="A212:A222" si="42">A199</f>
        <v>SampleName</v>
      </c>
      <c r="B212" s="80" t="str">
        <f t="shared" ref="B212:B222" si="43">L199</f>
        <v>Area</v>
      </c>
      <c r="C212" s="80" t="str">
        <f t="shared" ref="C212:D222" si="44">N199</f>
        <v>ISTD Area</v>
      </c>
      <c r="D212" s="81" t="str">
        <f t="shared" si="44"/>
        <v>ISTDResponseRatio</v>
      </c>
      <c r="E212" s="82" t="s">
        <v>76</v>
      </c>
      <c r="F212" s="82" t="s">
        <v>77</v>
      </c>
      <c r="G212" s="83" t="s">
        <v>78</v>
      </c>
      <c r="L212" s="76"/>
      <c r="N212" s="76"/>
      <c r="O212" s="78"/>
    </row>
    <row r="213" spans="1:19" ht="13.5" thickBot="1" x14ac:dyDescent="0.25">
      <c r="A213" s="84" t="str">
        <f t="shared" si="42"/>
        <v xml:space="preserve">DTXSID0037522_Human_Ref Plasma__1_____XP1-A10_Inj EPA_062520_10uM_151  </v>
      </c>
      <c r="B213" s="85">
        <f t="shared" si="43"/>
        <v>26.321000000000002</v>
      </c>
      <c r="C213" s="85">
        <f t="shared" si="44"/>
        <v>23954.879000000001</v>
      </c>
      <c r="D213" s="86">
        <f t="shared" si="44"/>
        <v>1.0987741000000001E-3</v>
      </c>
      <c r="E213" s="87">
        <f>D213-$E$26</f>
        <v>8.7410340000000013E-4</v>
      </c>
      <c r="F213" s="88">
        <f>AVERAGE($E$17:$E$20)/E217</f>
        <v>19260.152176071413</v>
      </c>
      <c r="G213" s="89">
        <f>(F213-1+$G$24)/$G$24</f>
        <v>48148.880440178531</v>
      </c>
      <c r="L213" s="76"/>
      <c r="N213" s="76"/>
      <c r="O213" s="78"/>
    </row>
    <row r="214" spans="1:19" ht="13.5" thickBot="1" x14ac:dyDescent="0.25">
      <c r="A214" s="90" t="str">
        <f t="shared" si="42"/>
        <v xml:space="preserve">DTXSID0037522_Human_Ref Plasma__2_____XP1-B10_Inj EPA_062520_10uM_152  </v>
      </c>
      <c r="B214" s="91">
        <f t="shared" si="43"/>
        <v>24.149000000000001</v>
      </c>
      <c r="C214" s="91">
        <f t="shared" si="44"/>
        <v>21729.636999999999</v>
      </c>
      <c r="D214" s="92">
        <f t="shared" si="44"/>
        <v>1.1113392999999999E-3</v>
      </c>
      <c r="E214" s="93">
        <f t="shared" ref="E214:E220" si="45">D214-$E$26</f>
        <v>8.8666859999999995E-4</v>
      </c>
      <c r="F214" s="94">
        <f t="shared" ref="F214:F216" si="46">AVERAGE($E$17:$E$20)/E218</f>
        <v>3901.270332517543</v>
      </c>
      <c r="G214" s="89">
        <f t="shared" ref="G214:G216" si="47">(F214-1+$G$24)/$G$24</f>
        <v>9751.6758312938564</v>
      </c>
      <c r="L214" s="76"/>
      <c r="N214" s="76"/>
      <c r="O214" s="78"/>
    </row>
    <row r="215" spans="1:19" ht="13.5" thickBot="1" x14ac:dyDescent="0.25">
      <c r="A215" s="90" t="str">
        <f t="shared" si="42"/>
        <v xml:space="preserve">DTXSID0037522_Human_Ref Plasma__3_____XP1-A6_Inj EPA_062520_10uM_153  </v>
      </c>
      <c r="B215" s="91">
        <f t="shared" si="43"/>
        <v>40.963999999999999</v>
      </c>
      <c r="C215" s="91">
        <f t="shared" si="44"/>
        <v>23399.817999999999</v>
      </c>
      <c r="D215" s="92">
        <f t="shared" si="44"/>
        <v>1.7506119000000001E-3</v>
      </c>
      <c r="E215" s="93">
        <f t="shared" si="45"/>
        <v>1.5259412000000001E-3</v>
      </c>
      <c r="F215" s="94">
        <f t="shared" si="46"/>
        <v>9034.769544195</v>
      </c>
      <c r="G215" s="89">
        <f t="shared" si="47"/>
        <v>22585.423860487499</v>
      </c>
      <c r="L215" s="76"/>
      <c r="N215" s="76"/>
      <c r="O215" s="78"/>
    </row>
    <row r="216" spans="1:19" ht="13.5" thickBot="1" x14ac:dyDescent="0.25">
      <c r="A216" s="90" t="str">
        <f t="shared" si="42"/>
        <v xml:space="preserve">DTXSID0037522_Human_Ref Plasma__4_____XP1F15_Inj EPA_062520_10uM_154  </v>
      </c>
      <c r="B216" s="91">
        <f t="shared" si="43"/>
        <v>27.446000000000002</v>
      </c>
      <c r="C216" s="91">
        <f t="shared" si="44"/>
        <v>21497.717000000001</v>
      </c>
      <c r="D216" s="92">
        <f t="shared" si="44"/>
        <v>1.2766937E-3</v>
      </c>
      <c r="E216" s="93">
        <f t="shared" si="45"/>
        <v>1.052023E-3</v>
      </c>
      <c r="F216" s="95">
        <f t="shared" si="46"/>
        <v>4849.7755408925141</v>
      </c>
      <c r="G216" s="89">
        <f t="shared" si="47"/>
        <v>12122.938852231284</v>
      </c>
      <c r="L216" s="76"/>
      <c r="N216" s="76"/>
      <c r="O216" s="78"/>
    </row>
    <row r="217" spans="1:19" ht="13.5" thickBot="1" x14ac:dyDescent="0.25">
      <c r="A217" s="90" t="str">
        <f t="shared" si="42"/>
        <v xml:space="preserve">DTXSID0037522_Human_Plasma__1_____XP1-A10_Inj EPA_062520_10uM_146  </v>
      </c>
      <c r="B217" s="91">
        <f t="shared" si="43"/>
        <v>18.338999999999999</v>
      </c>
      <c r="C217" s="91">
        <f t="shared" si="44"/>
        <v>31772.83</v>
      </c>
      <c r="D217" s="92">
        <f t="shared" si="44"/>
        <v>5.771913E-4</v>
      </c>
      <c r="E217" s="93">
        <f t="shared" si="45"/>
        <v>3.5252060000000003E-4</v>
      </c>
      <c r="F217" s="96" t="s">
        <v>79</v>
      </c>
      <c r="G217" s="97" t="s">
        <v>79</v>
      </c>
      <c r="L217" s="76"/>
      <c r="N217" s="76"/>
      <c r="O217" s="78"/>
    </row>
    <row r="218" spans="1:19" ht="13.5" thickBot="1" x14ac:dyDescent="0.25">
      <c r="A218" s="90" t="str">
        <f t="shared" si="42"/>
        <v xml:space="preserve">DTXSID0037522_Human_Plasma__2_____XP1-B10_Inj EPA_062520_10uM_147  </v>
      </c>
      <c r="B218" s="91">
        <f t="shared" si="43"/>
        <v>50.287999999999997</v>
      </c>
      <c r="C218" s="91">
        <f t="shared" si="44"/>
        <v>25591.506000000001</v>
      </c>
      <c r="D218" s="92">
        <f t="shared" si="44"/>
        <v>1.9650269999999998E-3</v>
      </c>
      <c r="E218" s="93">
        <f t="shared" si="45"/>
        <v>1.7403562999999999E-3</v>
      </c>
      <c r="F218" s="98">
        <f>AVERAGE(F213:F216)</f>
        <v>9261.4918984191172</v>
      </c>
      <c r="G218" s="99">
        <f>AVERAGE(G213:G216)</f>
        <v>23152.229746047793</v>
      </c>
      <c r="L218" s="76"/>
      <c r="N218" s="76"/>
      <c r="O218" s="78"/>
    </row>
    <row r="219" spans="1:19" ht="13.5" thickBot="1" x14ac:dyDescent="0.25">
      <c r="A219" s="90" t="str">
        <f t="shared" si="42"/>
        <v xml:space="preserve">DTXSID0037522_Human_Plasma__3_____XP1-A6_Inj EPA_062520_10uM_148  </v>
      </c>
      <c r="B219" s="91">
        <f t="shared" si="43"/>
        <v>24.466999999999999</v>
      </c>
      <c r="C219" s="91">
        <f t="shared" si="44"/>
        <v>25064.346000000001</v>
      </c>
      <c r="D219" s="92">
        <f t="shared" si="44"/>
        <v>9.7616749999999996E-4</v>
      </c>
      <c r="E219" s="93">
        <f t="shared" si="45"/>
        <v>7.5149679999999999E-4</v>
      </c>
      <c r="L219" s="76"/>
      <c r="N219" s="76"/>
      <c r="O219" s="78"/>
    </row>
    <row r="220" spans="1:19" ht="13.5" thickBot="1" x14ac:dyDescent="0.25">
      <c r="A220" s="90" t="str">
        <f t="shared" si="42"/>
        <v xml:space="preserve">DTXSID0037522_Human_Plasma__4_____XP1F15_Inj EPA_062520_10uM_149  </v>
      </c>
      <c r="B220" s="91">
        <f t="shared" si="43"/>
        <v>61.5</v>
      </c>
      <c r="C220" s="91">
        <f t="shared" si="44"/>
        <v>37854.233999999997</v>
      </c>
      <c r="D220" s="92">
        <f t="shared" si="44"/>
        <v>1.6246531E-3</v>
      </c>
      <c r="E220" s="93">
        <f t="shared" si="45"/>
        <v>1.3999824000000001E-3</v>
      </c>
      <c r="F220" s="96" t="s">
        <v>80</v>
      </c>
      <c r="G220" s="83">
        <v>0.4</v>
      </c>
      <c r="L220" s="76"/>
      <c r="N220" s="76"/>
      <c r="O220" s="78"/>
    </row>
    <row r="221" spans="1:19" x14ac:dyDescent="0.2">
      <c r="A221" s="90" t="str">
        <f t="shared" si="42"/>
        <v>BLANK_Human___1_____X_Inj EPA_062520_5uM_10</v>
      </c>
      <c r="B221" s="91">
        <f t="shared" si="43"/>
        <v>0.311</v>
      </c>
      <c r="C221" s="91">
        <f t="shared" si="44"/>
        <v>17949.891</v>
      </c>
      <c r="D221" s="92">
        <f t="shared" si="44"/>
        <v>1.7326E-5</v>
      </c>
      <c r="E221" s="93"/>
      <c r="K221" s="104"/>
      <c r="L221" s="76"/>
      <c r="N221" s="76"/>
      <c r="O221" s="78"/>
    </row>
    <row r="222" spans="1:19" ht="13.5" thickBot="1" x14ac:dyDescent="0.25">
      <c r="A222" s="100" t="str">
        <f t="shared" si="42"/>
        <v>BLANK_Human___2_____X_Inj EPA_062520_5uM_11</v>
      </c>
      <c r="B222" s="102">
        <f t="shared" si="43"/>
        <v>0.64900000000000002</v>
      </c>
      <c r="C222" s="102">
        <f t="shared" si="44"/>
        <v>25677.923999999999</v>
      </c>
      <c r="D222" s="101">
        <f t="shared" si="44"/>
        <v>2.52746E-5</v>
      </c>
      <c r="E222" s="103">
        <f>AVERAGE(D221:D222)</f>
        <v>2.13003E-5</v>
      </c>
      <c r="L222" s="76"/>
      <c r="N222" s="76"/>
      <c r="O222" s="78"/>
    </row>
    <row r="227" spans="1:19" ht="13.5" thickBot="1" x14ac:dyDescent="0.25">
      <c r="A227" s="68" t="s">
        <v>44</v>
      </c>
      <c r="B227" s="69" t="s">
        <v>45</v>
      </c>
      <c r="C227" s="69" t="s">
        <v>46</v>
      </c>
      <c r="D227" s="70" t="s">
        <v>47</v>
      </c>
      <c r="E227" s="68" t="s">
        <v>48</v>
      </c>
      <c r="F227" s="68" t="s">
        <v>49</v>
      </c>
      <c r="G227" s="68" t="s">
        <v>50</v>
      </c>
      <c r="H227" s="68" t="s">
        <v>51</v>
      </c>
      <c r="I227" s="68" t="s">
        <v>52</v>
      </c>
      <c r="J227" s="68" t="s">
        <v>53</v>
      </c>
      <c r="K227" s="68" t="s">
        <v>54</v>
      </c>
      <c r="L227" s="69" t="s">
        <v>55</v>
      </c>
      <c r="M227" s="71" t="s">
        <v>56</v>
      </c>
      <c r="N227" s="69" t="s">
        <v>57</v>
      </c>
      <c r="O227" s="72" t="s">
        <v>58</v>
      </c>
      <c r="P227" s="68" t="s">
        <v>59</v>
      </c>
      <c r="Q227" s="68" t="s">
        <v>60</v>
      </c>
      <c r="R227" s="68" t="s">
        <v>61</v>
      </c>
      <c r="S227" s="68" t="s">
        <v>62</v>
      </c>
    </row>
    <row r="228" spans="1:19" x14ac:dyDescent="0.2">
      <c r="A228" s="73" t="s">
        <v>250</v>
      </c>
      <c r="F228" s="74">
        <v>0.36581018518518515</v>
      </c>
      <c r="G228" s="73" t="s">
        <v>36</v>
      </c>
      <c r="H228" s="73">
        <v>1</v>
      </c>
      <c r="I228" s="73">
        <v>0.65</v>
      </c>
      <c r="J228" s="73" t="s">
        <v>151</v>
      </c>
      <c r="K228" s="73" t="s">
        <v>65</v>
      </c>
      <c r="L228" s="73">
        <v>22195.75</v>
      </c>
      <c r="M228" s="73">
        <v>1</v>
      </c>
      <c r="N228" s="73">
        <v>23929.289000000001</v>
      </c>
      <c r="O228" s="73">
        <v>0.92755576650000005</v>
      </c>
      <c r="P228" s="73">
        <v>1.1000000000000001</v>
      </c>
    </row>
    <row r="229" spans="1:19" x14ac:dyDescent="0.2">
      <c r="A229" s="73" t="s">
        <v>251</v>
      </c>
      <c r="F229" s="74">
        <v>0.36776620370370372</v>
      </c>
      <c r="G229" s="73" t="s">
        <v>36</v>
      </c>
      <c r="H229" s="73">
        <v>1</v>
      </c>
      <c r="I229" s="73">
        <v>0.65</v>
      </c>
      <c r="J229" s="73" t="s">
        <v>151</v>
      </c>
      <c r="K229" s="73" t="s">
        <v>65</v>
      </c>
      <c r="L229" s="73">
        <v>16882.111000000001</v>
      </c>
      <c r="M229" s="73">
        <v>1</v>
      </c>
      <c r="N229" s="73">
        <v>25012.782999999999</v>
      </c>
      <c r="O229" s="73">
        <v>0.67493932999999995</v>
      </c>
      <c r="P229" s="73">
        <v>1.1000000000000001</v>
      </c>
    </row>
    <row r="230" spans="1:19" x14ac:dyDescent="0.2">
      <c r="A230" s="73" t="s">
        <v>252</v>
      </c>
      <c r="F230" s="74">
        <v>0.36973379629629632</v>
      </c>
      <c r="G230" s="73" t="s">
        <v>36</v>
      </c>
      <c r="H230" s="73">
        <v>1</v>
      </c>
      <c r="I230" s="73">
        <v>0.65</v>
      </c>
      <c r="J230" s="73" t="s">
        <v>151</v>
      </c>
      <c r="K230" s="73" t="s">
        <v>65</v>
      </c>
      <c r="L230" s="73">
        <v>19728.833999999999</v>
      </c>
      <c r="M230" s="73">
        <v>1</v>
      </c>
      <c r="N230" s="73">
        <v>24267.668000000001</v>
      </c>
      <c r="O230" s="73">
        <v>0.81296785500000002</v>
      </c>
      <c r="P230" s="73">
        <v>1.1000000000000001</v>
      </c>
    </row>
    <row r="231" spans="1:19" x14ac:dyDescent="0.2">
      <c r="A231" s="73" t="s">
        <v>253</v>
      </c>
      <c r="F231" s="74">
        <v>0.37168981481481483</v>
      </c>
      <c r="G231" s="73" t="s">
        <v>36</v>
      </c>
      <c r="H231" s="73">
        <v>1</v>
      </c>
      <c r="I231" s="73">
        <v>0.65</v>
      </c>
      <c r="J231" s="73" t="s">
        <v>151</v>
      </c>
      <c r="K231" s="73" t="s">
        <v>65</v>
      </c>
      <c r="L231" s="73">
        <v>19533.616999999998</v>
      </c>
      <c r="M231" s="73">
        <v>1</v>
      </c>
      <c r="N231" s="73">
        <v>27326.155999999999</v>
      </c>
      <c r="O231" s="73">
        <v>0.71483222889999998</v>
      </c>
      <c r="P231" s="73">
        <v>1.1100000000000001</v>
      </c>
    </row>
    <row r="232" spans="1:19" x14ac:dyDescent="0.2">
      <c r="A232" s="73" t="s">
        <v>254</v>
      </c>
      <c r="F232" s="74">
        <v>0.35598379629629634</v>
      </c>
      <c r="G232" s="73" t="s">
        <v>36</v>
      </c>
      <c r="H232" s="73">
        <v>1</v>
      </c>
      <c r="I232" s="73">
        <v>0.65</v>
      </c>
      <c r="J232" s="73" t="s">
        <v>151</v>
      </c>
      <c r="K232" s="73" t="s">
        <v>65</v>
      </c>
      <c r="L232" s="73">
        <v>35377.339999999997</v>
      </c>
      <c r="M232" s="73">
        <v>1</v>
      </c>
      <c r="N232" s="73">
        <v>34504.055</v>
      </c>
      <c r="O232" s="73">
        <v>1.0253096339000001</v>
      </c>
      <c r="P232" s="73">
        <v>1.1100000000000001</v>
      </c>
    </row>
    <row r="233" spans="1:19" x14ac:dyDescent="0.2">
      <c r="A233" s="73" t="s">
        <v>255</v>
      </c>
      <c r="F233" s="74">
        <v>0.35793981481481479</v>
      </c>
      <c r="G233" s="73" t="s">
        <v>36</v>
      </c>
      <c r="H233" s="73">
        <v>1</v>
      </c>
      <c r="I233" s="73">
        <v>0.65</v>
      </c>
      <c r="J233" s="73" t="s">
        <v>151</v>
      </c>
      <c r="K233" s="73" t="s">
        <v>65</v>
      </c>
      <c r="L233" s="73">
        <v>26461.395</v>
      </c>
      <c r="M233" s="73">
        <v>1</v>
      </c>
      <c r="N233" s="73">
        <v>23577.495999999999</v>
      </c>
      <c r="O233" s="73">
        <v>1.1223157454999999</v>
      </c>
      <c r="P233" s="73">
        <v>1.1000000000000001</v>
      </c>
    </row>
    <row r="234" spans="1:19" x14ac:dyDescent="0.2">
      <c r="A234" s="73" t="s">
        <v>256</v>
      </c>
      <c r="F234" s="74">
        <v>0.35987268518518517</v>
      </c>
      <c r="G234" s="73" t="s">
        <v>36</v>
      </c>
      <c r="H234" s="73">
        <v>1</v>
      </c>
      <c r="I234" s="73">
        <v>0.65</v>
      </c>
      <c r="J234" s="73" t="s">
        <v>151</v>
      </c>
      <c r="K234" s="73" t="s">
        <v>65</v>
      </c>
      <c r="L234" s="73">
        <v>22619.738000000001</v>
      </c>
      <c r="M234" s="73">
        <v>1</v>
      </c>
      <c r="N234" s="73">
        <v>20514.535</v>
      </c>
      <c r="O234" s="73">
        <v>1.1026200691000001</v>
      </c>
      <c r="P234" s="73">
        <v>1.1100000000000001</v>
      </c>
    </row>
    <row r="235" spans="1:19" x14ac:dyDescent="0.2">
      <c r="A235" s="73" t="s">
        <v>257</v>
      </c>
      <c r="F235" s="74">
        <v>0.361875</v>
      </c>
      <c r="G235" s="73" t="s">
        <v>36</v>
      </c>
      <c r="H235" s="73">
        <v>1</v>
      </c>
      <c r="I235" s="73">
        <v>0.65</v>
      </c>
      <c r="J235" s="73" t="s">
        <v>151</v>
      </c>
      <c r="K235" s="73" t="s">
        <v>65</v>
      </c>
      <c r="L235" s="73">
        <v>24554.023000000001</v>
      </c>
      <c r="M235" s="73">
        <v>1</v>
      </c>
      <c r="N235" s="73">
        <v>23512.353999999999</v>
      </c>
      <c r="O235" s="73">
        <v>1.0443030501999999</v>
      </c>
      <c r="P235" s="73">
        <v>1.1000000000000001</v>
      </c>
    </row>
    <row r="236" spans="1:19" x14ac:dyDescent="0.2">
      <c r="A236" s="73" t="s">
        <v>148</v>
      </c>
      <c r="F236" s="74">
        <v>0.65486111111111112</v>
      </c>
      <c r="G236" s="73" t="s">
        <v>36</v>
      </c>
      <c r="H236" s="73">
        <v>1</v>
      </c>
      <c r="I236" s="73">
        <v>0.65</v>
      </c>
      <c r="J236" s="73" t="s">
        <v>151</v>
      </c>
      <c r="K236" s="73" t="s">
        <v>65</v>
      </c>
      <c r="L236" s="73">
        <v>7.9169999999999998</v>
      </c>
      <c r="M236" s="73">
        <v>1</v>
      </c>
      <c r="N236" s="73">
        <v>17949.891</v>
      </c>
      <c r="O236" s="73">
        <v>4.4106119999999998E-4</v>
      </c>
      <c r="P236" s="73">
        <v>1.07</v>
      </c>
      <c r="R236" s="75"/>
      <c r="S236" s="75"/>
    </row>
    <row r="237" spans="1:19" x14ac:dyDescent="0.2">
      <c r="A237" s="73" t="s">
        <v>149</v>
      </c>
      <c r="F237" s="74">
        <v>0.65681712962962957</v>
      </c>
      <c r="G237" s="73" t="s">
        <v>36</v>
      </c>
      <c r="H237" s="73">
        <v>1</v>
      </c>
      <c r="I237" s="73">
        <v>0.65</v>
      </c>
      <c r="J237" s="73" t="s">
        <v>151</v>
      </c>
      <c r="K237" s="73" t="s">
        <v>65</v>
      </c>
      <c r="L237" s="73">
        <v>34.543999999999997</v>
      </c>
      <c r="M237" s="73">
        <v>1</v>
      </c>
      <c r="N237" s="73">
        <v>25677.923999999999</v>
      </c>
      <c r="O237" s="73">
        <v>1.3452800999999999E-3</v>
      </c>
      <c r="P237" s="73">
        <v>1.08</v>
      </c>
      <c r="R237" s="75"/>
      <c r="S237" s="75"/>
    </row>
    <row r="238" spans="1:19" x14ac:dyDescent="0.2">
      <c r="B238" s="76"/>
      <c r="C238" s="76"/>
      <c r="D238" s="77"/>
      <c r="L238" s="76"/>
      <c r="N238" s="76"/>
      <c r="O238" s="78"/>
    </row>
    <row r="239" spans="1:19" ht="13.5" thickBot="1" x14ac:dyDescent="0.25">
      <c r="B239" s="76"/>
      <c r="C239" s="76"/>
      <c r="D239" s="77"/>
      <c r="L239" s="76"/>
      <c r="N239" s="76"/>
      <c r="O239" s="78"/>
    </row>
    <row r="240" spans="1:19" ht="13.5" thickBot="1" x14ac:dyDescent="0.25">
      <c r="A240" s="79" t="str">
        <f>A227</f>
        <v>SampleName</v>
      </c>
      <c r="B240" s="80" t="str">
        <f>L227</f>
        <v>Area</v>
      </c>
      <c r="C240" s="80" t="str">
        <f>N227</f>
        <v>ISTD Area</v>
      </c>
      <c r="D240" s="81" t="str">
        <f>O227</f>
        <v>ISTDResponseRatio</v>
      </c>
      <c r="E240" s="82" t="s">
        <v>76</v>
      </c>
      <c r="F240" s="82" t="s">
        <v>77</v>
      </c>
      <c r="G240" s="83" t="s">
        <v>78</v>
      </c>
      <c r="L240" s="76"/>
      <c r="N240" s="76"/>
      <c r="O240" s="78"/>
    </row>
    <row r="241" spans="1:19" ht="13.5" thickBot="1" x14ac:dyDescent="0.25">
      <c r="A241" s="84" t="str">
        <f t="shared" ref="A241:A250" si="48">A228</f>
        <v xml:space="preserve">DTXSID7041964_Human_Ref Plasma__1_____XP1-A10_Inj EPA_062520_10uM_162  </v>
      </c>
      <c r="B241" s="85">
        <f t="shared" ref="B241:B250" si="49">L228</f>
        <v>22195.75</v>
      </c>
      <c r="C241" s="85">
        <f t="shared" ref="C241:D250" si="50">N228</f>
        <v>23929.289000000001</v>
      </c>
      <c r="D241" s="86">
        <f t="shared" si="50"/>
        <v>0.92755576650000005</v>
      </c>
      <c r="E241" s="87">
        <f>D241-$E$26</f>
        <v>0.92733109580000006</v>
      </c>
      <c r="F241" s="88">
        <f>AVERAGE($E$17:$E$20)/E245</f>
        <v>6.6234513673919819</v>
      </c>
      <c r="G241" s="89">
        <f>(F241-1+$G$24)/$G$24</f>
        <v>15.058628418479955</v>
      </c>
      <c r="L241" s="76"/>
      <c r="N241" s="76"/>
      <c r="O241" s="78"/>
    </row>
    <row r="242" spans="1:19" ht="13.5" thickBot="1" x14ac:dyDescent="0.25">
      <c r="A242" s="90" t="str">
        <f t="shared" si="48"/>
        <v xml:space="preserve">DTXSID7041964_Human_Ref Plasma__2_____XP1-B10_Inj EPA_062520_10uM_163  </v>
      </c>
      <c r="B242" s="91">
        <f t="shared" si="49"/>
        <v>16882.111000000001</v>
      </c>
      <c r="C242" s="91">
        <f t="shared" si="50"/>
        <v>25012.782999999999</v>
      </c>
      <c r="D242" s="92">
        <f t="shared" si="50"/>
        <v>0.67493932999999995</v>
      </c>
      <c r="E242" s="93">
        <f t="shared" ref="E242:E248" si="51">D242-$E$26</f>
        <v>0.67471465929999996</v>
      </c>
      <c r="F242" s="94">
        <f t="shared" ref="F242:F244" si="52">AVERAGE($E$17:$E$20)/E246</f>
        <v>6.0508460976843343</v>
      </c>
      <c r="G242" s="89">
        <f t="shared" ref="G242:G244" si="53">(F242-1+$G$24)/$G$24</f>
        <v>13.627115244210836</v>
      </c>
      <c r="L242" s="76"/>
      <c r="N242" s="76"/>
      <c r="O242" s="78"/>
    </row>
    <row r="243" spans="1:19" ht="13.5" thickBot="1" x14ac:dyDescent="0.25">
      <c r="A243" s="90" t="str">
        <f t="shared" si="48"/>
        <v xml:space="preserve">DTXSID7041964_Human_Ref Plasma__3_____XP1-A6_Inj EPA_062520_10uM_164  </v>
      </c>
      <c r="B243" s="91">
        <f t="shared" si="49"/>
        <v>19728.833999999999</v>
      </c>
      <c r="C243" s="91">
        <f t="shared" si="50"/>
        <v>24267.668000000001</v>
      </c>
      <c r="D243" s="92">
        <f t="shared" si="50"/>
        <v>0.81296785500000002</v>
      </c>
      <c r="E243" s="93">
        <f t="shared" si="51"/>
        <v>0.81274318430000003</v>
      </c>
      <c r="F243" s="94">
        <f t="shared" si="52"/>
        <v>6.158952052098841</v>
      </c>
      <c r="G243" s="89">
        <f t="shared" si="53"/>
        <v>13.897380130247102</v>
      </c>
      <c r="L243" s="76"/>
      <c r="N243" s="76"/>
      <c r="O243" s="78"/>
    </row>
    <row r="244" spans="1:19" ht="13.5" thickBot="1" x14ac:dyDescent="0.25">
      <c r="A244" s="90" t="str">
        <f t="shared" si="48"/>
        <v xml:space="preserve">DTXSID7041964_Human_Ref Plasma__4_____XP1F15_Inj EPA_062520_10uM_165  </v>
      </c>
      <c r="B244" s="91">
        <f t="shared" si="49"/>
        <v>19533.616999999998</v>
      </c>
      <c r="C244" s="91">
        <f t="shared" si="50"/>
        <v>27326.155999999999</v>
      </c>
      <c r="D244" s="92">
        <f t="shared" si="50"/>
        <v>0.71483222889999998</v>
      </c>
      <c r="E244" s="93">
        <f t="shared" si="51"/>
        <v>0.71460755819999999</v>
      </c>
      <c r="F244" s="95">
        <f t="shared" si="52"/>
        <v>6.5029604429233379</v>
      </c>
      <c r="G244" s="89">
        <f t="shared" si="53"/>
        <v>14.757401107308345</v>
      </c>
      <c r="L244" s="76"/>
      <c r="N244" s="76"/>
      <c r="O244" s="78"/>
    </row>
    <row r="245" spans="1:19" ht="13.5" thickBot="1" x14ac:dyDescent="0.25">
      <c r="A245" s="90" t="str">
        <f t="shared" si="48"/>
        <v xml:space="preserve">DTXSID7041964_Human_Plasma__1_____XP1-A10_Inj EPA_062520_10uM_157  </v>
      </c>
      <c r="B245" s="91">
        <f t="shared" si="49"/>
        <v>35377.339999999997</v>
      </c>
      <c r="C245" s="91">
        <f t="shared" si="50"/>
        <v>34504.055</v>
      </c>
      <c r="D245" s="92">
        <f>O232</f>
        <v>1.0253096339000001</v>
      </c>
      <c r="E245" s="93">
        <f t="shared" si="51"/>
        <v>1.0250849632000001</v>
      </c>
      <c r="F245" s="96" t="s">
        <v>79</v>
      </c>
      <c r="G245" s="97" t="s">
        <v>79</v>
      </c>
      <c r="L245" s="76"/>
      <c r="N245" s="76"/>
      <c r="O245" s="78"/>
    </row>
    <row r="246" spans="1:19" ht="13.5" thickBot="1" x14ac:dyDescent="0.25">
      <c r="A246" s="90" t="str">
        <f t="shared" si="48"/>
        <v xml:space="preserve">DTXSID7041964_Human_Plasma__2_____XP1-B10_Inj EPA_062520_10uM_158  </v>
      </c>
      <c r="B246" s="91">
        <f t="shared" si="49"/>
        <v>26461.395</v>
      </c>
      <c r="C246" s="91">
        <f t="shared" si="50"/>
        <v>23577.495999999999</v>
      </c>
      <c r="D246" s="92">
        <f t="shared" si="50"/>
        <v>1.1223157454999999</v>
      </c>
      <c r="E246" s="93">
        <f t="shared" si="51"/>
        <v>1.1220910747999999</v>
      </c>
      <c r="F246" s="98">
        <f>AVERAGE(F241:F244)</f>
        <v>6.3340524900246242</v>
      </c>
      <c r="G246" s="99">
        <f>AVERAGE(G241, G243:G244)</f>
        <v>14.571136552011801</v>
      </c>
      <c r="L246" s="76"/>
      <c r="N246" s="76"/>
      <c r="O246" s="78"/>
    </row>
    <row r="247" spans="1:19" ht="13.5" thickBot="1" x14ac:dyDescent="0.25">
      <c r="A247" s="90" t="str">
        <f t="shared" si="48"/>
        <v xml:space="preserve">DTXSID7041964_Human_Plasma__3_____XP1-A6_Inj EPA_062520_10uM_159  </v>
      </c>
      <c r="B247" s="91">
        <f t="shared" si="49"/>
        <v>22619.738000000001</v>
      </c>
      <c r="C247" s="91">
        <f t="shared" si="50"/>
        <v>20514.535</v>
      </c>
      <c r="D247" s="92">
        <f t="shared" si="50"/>
        <v>1.1026200691000001</v>
      </c>
      <c r="E247" s="93">
        <f t="shared" si="51"/>
        <v>1.1023953984000001</v>
      </c>
      <c r="L247" s="76"/>
      <c r="N247" s="76"/>
      <c r="O247" s="78"/>
    </row>
    <row r="248" spans="1:19" ht="13.5" thickBot="1" x14ac:dyDescent="0.25">
      <c r="A248" s="90" t="str">
        <f t="shared" si="48"/>
        <v xml:space="preserve">DTXSID7041964_Human_Plasma__4_____XP1F15_Inj EPA_062520_10uM_160  </v>
      </c>
      <c r="B248" s="91">
        <f t="shared" si="49"/>
        <v>24554.023000000001</v>
      </c>
      <c r="C248" s="91">
        <f t="shared" si="50"/>
        <v>23512.353999999999</v>
      </c>
      <c r="D248" s="92">
        <f t="shared" si="50"/>
        <v>1.0443030501999999</v>
      </c>
      <c r="E248" s="93">
        <f t="shared" si="51"/>
        <v>1.0440783794999999</v>
      </c>
      <c r="F248" s="96" t="s">
        <v>80</v>
      </c>
      <c r="G248" s="83">
        <v>0.4</v>
      </c>
      <c r="L248" s="76"/>
      <c r="N248" s="76"/>
      <c r="O248" s="78"/>
    </row>
    <row r="249" spans="1:19" x14ac:dyDescent="0.2">
      <c r="A249" s="90" t="str">
        <f t="shared" si="48"/>
        <v>BLANK_Human___1_____X_Inj EPA_062520_5uM_10</v>
      </c>
      <c r="B249" s="92">
        <f>L236</f>
        <v>7.9169999999999998</v>
      </c>
      <c r="C249" s="91">
        <f t="shared" si="50"/>
        <v>17949.891</v>
      </c>
      <c r="D249" s="92">
        <f>O236</f>
        <v>4.4106119999999998E-4</v>
      </c>
      <c r="E249" s="93"/>
      <c r="L249" s="76"/>
      <c r="N249" s="76"/>
      <c r="O249" s="78"/>
    </row>
    <row r="250" spans="1:19" ht="13.5" thickBot="1" x14ac:dyDescent="0.25">
      <c r="A250" s="100" t="str">
        <f t="shared" si="48"/>
        <v>BLANK_Human___2_____X_Inj EPA_062520_5uM_11</v>
      </c>
      <c r="B250" s="101">
        <f t="shared" si="49"/>
        <v>34.543999999999997</v>
      </c>
      <c r="C250" s="102">
        <f t="shared" si="50"/>
        <v>25677.923999999999</v>
      </c>
      <c r="D250" s="101">
        <f t="shared" si="50"/>
        <v>1.3452800999999999E-3</v>
      </c>
      <c r="E250" s="103">
        <f>AVERAGE(D249:D250)</f>
        <v>8.9317064999999999E-4</v>
      </c>
      <c r="L250" s="76"/>
      <c r="N250" s="76"/>
      <c r="O250" s="78"/>
    </row>
    <row r="255" spans="1:19" ht="13.5" thickBot="1" x14ac:dyDescent="0.25">
      <c r="A255" s="68" t="s">
        <v>44</v>
      </c>
      <c r="B255" s="69" t="s">
        <v>45</v>
      </c>
      <c r="C255" s="69" t="s">
        <v>46</v>
      </c>
      <c r="D255" s="70" t="s">
        <v>47</v>
      </c>
      <c r="E255" s="68" t="s">
        <v>48</v>
      </c>
      <c r="F255" s="68" t="s">
        <v>49</v>
      </c>
      <c r="G255" s="68" t="s">
        <v>50</v>
      </c>
      <c r="H255" s="68" t="s">
        <v>51</v>
      </c>
      <c r="I255" s="68" t="s">
        <v>52</v>
      </c>
      <c r="J255" s="68" t="s">
        <v>53</v>
      </c>
      <c r="K255" s="68" t="s">
        <v>54</v>
      </c>
      <c r="L255" s="69" t="s">
        <v>55</v>
      </c>
      <c r="M255" s="71" t="s">
        <v>56</v>
      </c>
      <c r="N255" s="69" t="s">
        <v>57</v>
      </c>
      <c r="O255" s="72" t="s">
        <v>58</v>
      </c>
      <c r="P255" s="68" t="s">
        <v>59</v>
      </c>
      <c r="Q255" s="68" t="s">
        <v>60</v>
      </c>
      <c r="R255" s="68" t="s">
        <v>61</v>
      </c>
      <c r="S255" s="68" t="s">
        <v>62</v>
      </c>
    </row>
    <row r="256" spans="1:19" x14ac:dyDescent="0.2">
      <c r="A256" s="73" t="s">
        <v>258</v>
      </c>
      <c r="F256" s="74">
        <v>0.38731481481481483</v>
      </c>
      <c r="G256" s="73" t="s">
        <v>37</v>
      </c>
      <c r="H256" s="73">
        <v>1</v>
      </c>
      <c r="I256" s="73">
        <v>0.65</v>
      </c>
      <c r="J256" s="73" t="s">
        <v>160</v>
      </c>
      <c r="K256" s="73" t="s">
        <v>65</v>
      </c>
      <c r="L256" s="73">
        <v>31766.844000000001</v>
      </c>
      <c r="M256" s="73">
        <v>1</v>
      </c>
      <c r="N256" s="73">
        <v>32633.447</v>
      </c>
      <c r="O256" s="73">
        <v>0.97344433149999998</v>
      </c>
      <c r="P256" s="73">
        <v>1.08</v>
      </c>
    </row>
    <row r="257" spans="1:19" x14ac:dyDescent="0.2">
      <c r="A257" s="73" t="s">
        <v>259</v>
      </c>
      <c r="F257" s="74">
        <v>0.38923611111111112</v>
      </c>
      <c r="G257" s="73" t="s">
        <v>37</v>
      </c>
      <c r="H257" s="73">
        <v>1</v>
      </c>
      <c r="I257" s="73">
        <v>0.65</v>
      </c>
      <c r="J257" s="73" t="s">
        <v>160</v>
      </c>
      <c r="K257" s="73" t="s">
        <v>65</v>
      </c>
      <c r="L257" s="73">
        <v>30660.050999999999</v>
      </c>
      <c r="M257" s="73">
        <v>1</v>
      </c>
      <c r="N257" s="73">
        <v>34626.652000000002</v>
      </c>
      <c r="O257" s="73">
        <v>0.88544659179999996</v>
      </c>
      <c r="P257" s="73">
        <v>1.08</v>
      </c>
    </row>
    <row r="258" spans="1:19" x14ac:dyDescent="0.2">
      <c r="A258" s="73" t="s">
        <v>260</v>
      </c>
      <c r="F258" s="74">
        <v>0.39125000000000004</v>
      </c>
      <c r="G258" s="73" t="s">
        <v>37</v>
      </c>
      <c r="H258" s="73">
        <v>1</v>
      </c>
      <c r="I258" s="73">
        <v>0.65</v>
      </c>
      <c r="J258" s="73" t="s">
        <v>160</v>
      </c>
      <c r="K258" s="73" t="s">
        <v>65</v>
      </c>
      <c r="L258" s="73">
        <v>26084.998</v>
      </c>
      <c r="M258" s="73">
        <v>1</v>
      </c>
      <c r="N258" s="73">
        <v>24054.73</v>
      </c>
      <c r="O258" s="73">
        <v>1.0844020282</v>
      </c>
      <c r="P258" s="73">
        <v>1.08</v>
      </c>
    </row>
    <row r="259" spans="1:19" x14ac:dyDescent="0.2">
      <c r="A259" s="73" t="s">
        <v>261</v>
      </c>
      <c r="F259" s="74">
        <v>0.3932060185185185</v>
      </c>
      <c r="G259" s="73" t="s">
        <v>37</v>
      </c>
      <c r="H259" s="73">
        <v>1</v>
      </c>
      <c r="I259" s="73">
        <v>0.65</v>
      </c>
      <c r="J259" s="73" t="s">
        <v>160</v>
      </c>
      <c r="K259" s="73" t="s">
        <v>65</v>
      </c>
      <c r="L259" s="73">
        <v>23772.293000000001</v>
      </c>
      <c r="M259" s="73">
        <v>1</v>
      </c>
      <c r="N259" s="73">
        <v>25181.785</v>
      </c>
      <c r="O259" s="73">
        <v>0.94402731969999998</v>
      </c>
      <c r="P259" s="73">
        <v>1.08</v>
      </c>
    </row>
    <row r="260" spans="1:19" x14ac:dyDescent="0.2">
      <c r="A260" s="73" t="s">
        <v>262</v>
      </c>
      <c r="F260" s="74">
        <v>0.3775</v>
      </c>
      <c r="G260" s="73" t="s">
        <v>37</v>
      </c>
      <c r="H260" s="73">
        <v>1</v>
      </c>
      <c r="I260" s="73">
        <v>0.65</v>
      </c>
      <c r="J260" s="73" t="s">
        <v>160</v>
      </c>
      <c r="K260" s="73" t="s">
        <v>65</v>
      </c>
      <c r="L260" s="73">
        <v>41772.457000000002</v>
      </c>
      <c r="M260" s="73">
        <v>1</v>
      </c>
      <c r="N260" s="73">
        <v>32436.588</v>
      </c>
      <c r="O260" s="73">
        <v>1.2878190826</v>
      </c>
      <c r="P260" s="73">
        <v>1.08</v>
      </c>
    </row>
    <row r="261" spans="1:19" x14ac:dyDescent="0.2">
      <c r="A261" s="73" t="s">
        <v>263</v>
      </c>
      <c r="F261" s="74">
        <v>0.37945601851851851</v>
      </c>
      <c r="G261" s="73" t="s">
        <v>37</v>
      </c>
      <c r="H261" s="73">
        <v>1</v>
      </c>
      <c r="I261" s="73">
        <v>0.65</v>
      </c>
      <c r="J261" s="73" t="s">
        <v>160</v>
      </c>
      <c r="K261" s="73" t="s">
        <v>65</v>
      </c>
      <c r="L261" s="73">
        <v>31809.388999999999</v>
      </c>
      <c r="M261" s="73">
        <v>1</v>
      </c>
      <c r="N261" s="73">
        <v>20176.412</v>
      </c>
      <c r="O261" s="73">
        <v>1.5765632165000001</v>
      </c>
      <c r="P261" s="73">
        <v>1.08</v>
      </c>
    </row>
    <row r="262" spans="1:19" x14ac:dyDescent="0.2">
      <c r="A262" s="73" t="s">
        <v>264</v>
      </c>
      <c r="F262" s="74">
        <v>0.38142361111111112</v>
      </c>
      <c r="G262" s="73" t="s">
        <v>37</v>
      </c>
      <c r="H262" s="73">
        <v>1</v>
      </c>
      <c r="I262" s="73">
        <v>0.65</v>
      </c>
      <c r="J262" s="73" t="s">
        <v>160</v>
      </c>
      <c r="K262" s="73" t="s">
        <v>65</v>
      </c>
      <c r="L262" s="73">
        <v>47172.718999999997</v>
      </c>
      <c r="M262" s="73">
        <v>1</v>
      </c>
      <c r="N262" s="73">
        <v>32461.403999999999</v>
      </c>
      <c r="O262" s="73">
        <v>1.4531940455000001</v>
      </c>
      <c r="P262" s="73">
        <v>1.08</v>
      </c>
    </row>
    <row r="263" spans="1:19" x14ac:dyDescent="0.2">
      <c r="A263" s="73" t="s">
        <v>265</v>
      </c>
      <c r="F263" s="74">
        <v>0.38339120370370372</v>
      </c>
      <c r="G263" s="73" t="s">
        <v>37</v>
      </c>
      <c r="H263" s="73">
        <v>1</v>
      </c>
      <c r="I263" s="73">
        <v>0.65</v>
      </c>
      <c r="J263" s="73" t="s">
        <v>160</v>
      </c>
      <c r="K263" s="73" t="s">
        <v>65</v>
      </c>
      <c r="L263" s="73">
        <v>29485.521000000001</v>
      </c>
      <c r="M263" s="73">
        <v>1</v>
      </c>
      <c r="N263" s="73">
        <v>22840.787</v>
      </c>
      <c r="O263" s="73">
        <v>1.2909152824000001</v>
      </c>
      <c r="P263" s="73">
        <v>1.08</v>
      </c>
    </row>
    <row r="264" spans="1:19" x14ac:dyDescent="0.2">
      <c r="A264" s="73" t="s">
        <v>148</v>
      </c>
      <c r="F264" s="74">
        <v>0.65486111111111112</v>
      </c>
      <c r="G264" s="73" t="s">
        <v>37</v>
      </c>
      <c r="H264" s="73">
        <v>1</v>
      </c>
      <c r="I264" s="73">
        <v>0.65</v>
      </c>
      <c r="J264" s="73" t="s">
        <v>160</v>
      </c>
      <c r="K264" s="73" t="s">
        <v>74</v>
      </c>
      <c r="L264" s="73">
        <v>0.47599999999999998</v>
      </c>
      <c r="M264" s="73">
        <v>1</v>
      </c>
      <c r="N264" s="73">
        <v>17949.891</v>
      </c>
      <c r="O264" s="73">
        <v>2.65183E-5</v>
      </c>
      <c r="P264" s="73">
        <v>1.05</v>
      </c>
      <c r="R264" s="75"/>
      <c r="S264" s="75"/>
    </row>
    <row r="265" spans="1:19" x14ac:dyDescent="0.2">
      <c r="A265" s="73" t="s">
        <v>149</v>
      </c>
      <c r="F265" s="74">
        <v>0.65681712962962957</v>
      </c>
      <c r="G265" s="73" t="s">
        <v>37</v>
      </c>
      <c r="H265" s="73">
        <v>1</v>
      </c>
      <c r="I265" s="73">
        <v>0.65</v>
      </c>
      <c r="J265" s="73" t="s">
        <v>160</v>
      </c>
      <c r="K265" s="73" t="s">
        <v>74</v>
      </c>
      <c r="L265" s="73">
        <v>1.198</v>
      </c>
      <c r="M265" s="73">
        <v>1</v>
      </c>
      <c r="N265" s="73">
        <v>25677.923999999999</v>
      </c>
      <c r="O265" s="73">
        <v>4.6654899999999999E-5</v>
      </c>
      <c r="P265" s="73">
        <v>0.98</v>
      </c>
      <c r="R265" s="75"/>
      <c r="S265" s="75"/>
    </row>
    <row r="266" spans="1:19" x14ac:dyDescent="0.2">
      <c r="B266" s="76"/>
      <c r="C266" s="76"/>
      <c r="D266" s="77"/>
      <c r="L266" s="76"/>
      <c r="N266" s="76"/>
      <c r="O266" s="78"/>
    </row>
    <row r="267" spans="1:19" ht="13.5" thickBot="1" x14ac:dyDescent="0.25">
      <c r="B267" s="76"/>
      <c r="C267" s="76"/>
      <c r="D267" s="77"/>
      <c r="L267" s="76"/>
      <c r="N267" s="76"/>
      <c r="O267" s="78"/>
    </row>
    <row r="268" spans="1:19" ht="13.5" thickBot="1" x14ac:dyDescent="0.25">
      <c r="A268" s="79" t="str">
        <f t="shared" ref="A268:A278" si="54">A255</f>
        <v>SampleName</v>
      </c>
      <c r="B268" s="80" t="str">
        <f t="shared" ref="B268:B278" si="55">L255</f>
        <v>Area</v>
      </c>
      <c r="C268" s="80" t="str">
        <f t="shared" ref="C268:D278" si="56">N255</f>
        <v>ISTD Area</v>
      </c>
      <c r="D268" s="81" t="str">
        <f t="shared" si="56"/>
        <v>ISTDResponseRatio</v>
      </c>
      <c r="E268" s="82" t="s">
        <v>76</v>
      </c>
      <c r="F268" s="82" t="s">
        <v>77</v>
      </c>
      <c r="G268" s="83" t="s">
        <v>78</v>
      </c>
      <c r="L268" s="76"/>
      <c r="N268" s="76"/>
      <c r="O268" s="78"/>
    </row>
    <row r="269" spans="1:19" ht="13.5" thickBot="1" x14ac:dyDescent="0.25">
      <c r="A269" s="84" t="str">
        <f t="shared" si="54"/>
        <v xml:space="preserve">DTXSID7024291_Human_Ref Plasma__1_____XP1-A10_Inj EPA_062520_10uM_173  </v>
      </c>
      <c r="B269" s="85">
        <f t="shared" si="55"/>
        <v>31766.844000000001</v>
      </c>
      <c r="C269" s="85">
        <f t="shared" si="56"/>
        <v>32633.447</v>
      </c>
      <c r="D269" s="86">
        <f t="shared" si="56"/>
        <v>0.97344433149999998</v>
      </c>
      <c r="E269" s="87">
        <f>D269-$E$26</f>
        <v>0.9732196608</v>
      </c>
      <c r="F269" s="88">
        <f>AVERAGE($E$17:$E$20)/E273</f>
        <v>5.273089366069188</v>
      </c>
      <c r="G269" s="89">
        <f>(F269-1+$G$24)/$G$24</f>
        <v>11.682723415172971</v>
      </c>
      <c r="L269" s="76"/>
      <c r="N269" s="76"/>
      <c r="O269" s="78"/>
    </row>
    <row r="270" spans="1:19" ht="13.5" thickBot="1" x14ac:dyDescent="0.25">
      <c r="A270" s="90" t="str">
        <f t="shared" si="54"/>
        <v xml:space="preserve">DTXSID7024291_Human_Ref Plasma__2_____XP1-B10_Inj EPA_062520_10uM_174  </v>
      </c>
      <c r="B270" s="91">
        <f t="shared" si="55"/>
        <v>30660.050999999999</v>
      </c>
      <c r="C270" s="91">
        <f t="shared" si="56"/>
        <v>34626.652000000002</v>
      </c>
      <c r="D270" s="92">
        <f t="shared" si="56"/>
        <v>0.88544659179999996</v>
      </c>
      <c r="E270" s="93">
        <f t="shared" ref="E270:E276" si="57">D270-$E$26</f>
        <v>0.88522192109999998</v>
      </c>
      <c r="F270" s="94">
        <f t="shared" ref="F270:F272" si="58">AVERAGE($E$17:$E$20)/E274</f>
        <v>4.3071968387058899</v>
      </c>
      <c r="G270" s="89">
        <f t="shared" ref="G270:G272" si="59">(F270-1+$G$24)/$G$24</f>
        <v>9.2679920967647238</v>
      </c>
      <c r="L270" s="76"/>
      <c r="N270" s="76"/>
      <c r="O270" s="78"/>
    </row>
    <row r="271" spans="1:19" ht="13.5" thickBot="1" x14ac:dyDescent="0.25">
      <c r="A271" s="90" t="str">
        <f t="shared" si="54"/>
        <v xml:space="preserve">DTXSID7024291_Human_Ref Plasma__3_____XP1-A6_Inj EPA_062520_10uM_175  </v>
      </c>
      <c r="B271" s="91">
        <f t="shared" si="55"/>
        <v>26084.998</v>
      </c>
      <c r="C271" s="91">
        <f t="shared" si="56"/>
        <v>24054.73</v>
      </c>
      <c r="D271" s="92">
        <f t="shared" si="56"/>
        <v>1.0844020282</v>
      </c>
      <c r="E271" s="93">
        <f t="shared" si="57"/>
        <v>1.0841773575</v>
      </c>
      <c r="F271" s="94">
        <f t="shared" si="58"/>
        <v>4.6729136339398636</v>
      </c>
      <c r="G271" s="89">
        <f t="shared" si="59"/>
        <v>10.182284084849659</v>
      </c>
      <c r="L271" s="76"/>
      <c r="N271" s="76"/>
      <c r="O271" s="78"/>
    </row>
    <row r="272" spans="1:19" ht="13.5" thickBot="1" x14ac:dyDescent="0.25">
      <c r="A272" s="90" t="str">
        <f t="shared" si="54"/>
        <v xml:space="preserve">DTXSID7024291_Human_Ref Plasma__4_____XP1F15_Inj EPA_062520_10uM_176  </v>
      </c>
      <c r="B272" s="91">
        <f t="shared" si="55"/>
        <v>23772.293000000001</v>
      </c>
      <c r="C272" s="91">
        <f t="shared" si="56"/>
        <v>25181.785</v>
      </c>
      <c r="D272" s="92">
        <f t="shared" si="56"/>
        <v>0.94402731969999998</v>
      </c>
      <c r="E272" s="93">
        <f t="shared" si="57"/>
        <v>0.94380264899999999</v>
      </c>
      <c r="F272" s="95">
        <f t="shared" si="58"/>
        <v>5.2604399068629251</v>
      </c>
      <c r="G272" s="89">
        <f t="shared" si="59"/>
        <v>11.651099767157312</v>
      </c>
      <c r="L272" s="76"/>
      <c r="N272" s="76"/>
      <c r="O272" s="78"/>
    </row>
    <row r="273" spans="1:19" ht="13.5" thickBot="1" x14ac:dyDescent="0.25">
      <c r="A273" s="90" t="str">
        <f t="shared" si="54"/>
        <v xml:space="preserve">DTXSID7024291_Human_Plasma__1_____XP1-A10_Inj EPA_062520_10uM_168  </v>
      </c>
      <c r="B273" s="91">
        <f t="shared" si="55"/>
        <v>41772.457000000002</v>
      </c>
      <c r="C273" s="91">
        <f t="shared" si="56"/>
        <v>32436.588</v>
      </c>
      <c r="D273" s="92">
        <f t="shared" si="56"/>
        <v>1.2878190826</v>
      </c>
      <c r="E273" s="93">
        <f t="shared" si="57"/>
        <v>1.2875944119</v>
      </c>
      <c r="F273" s="96" t="s">
        <v>79</v>
      </c>
      <c r="G273" s="97" t="s">
        <v>79</v>
      </c>
      <c r="L273" s="76"/>
      <c r="N273" s="76"/>
      <c r="O273" s="78"/>
    </row>
    <row r="274" spans="1:19" ht="13.5" thickBot="1" x14ac:dyDescent="0.25">
      <c r="A274" s="90" t="str">
        <f t="shared" si="54"/>
        <v xml:space="preserve">DTXSID7024291_Human_Plasma__2_____XP1-B10_Inj EPA_062520_10uM_169  </v>
      </c>
      <c r="B274" s="91">
        <f t="shared" si="55"/>
        <v>31809.388999999999</v>
      </c>
      <c r="C274" s="91">
        <f t="shared" si="56"/>
        <v>20176.412</v>
      </c>
      <c r="D274" s="92">
        <f t="shared" si="56"/>
        <v>1.5765632165000001</v>
      </c>
      <c r="E274" s="93">
        <f t="shared" si="57"/>
        <v>1.5763385458000001</v>
      </c>
      <c r="F274" s="98">
        <f>AVERAGE(F269:F272)</f>
        <v>4.8784099363944664</v>
      </c>
      <c r="G274" s="99">
        <f>AVERAGE(G269:G272)</f>
        <v>10.696024840986166</v>
      </c>
      <c r="L274" s="76"/>
      <c r="N274" s="76"/>
      <c r="O274" s="78"/>
    </row>
    <row r="275" spans="1:19" ht="13.5" thickBot="1" x14ac:dyDescent="0.25">
      <c r="A275" s="90" t="str">
        <f t="shared" si="54"/>
        <v xml:space="preserve">DTXSID7024291_Human_Plasma__3_____XP1-A6_Inj EPA_062520_10uM_170  </v>
      </c>
      <c r="B275" s="91">
        <f t="shared" si="55"/>
        <v>47172.718999999997</v>
      </c>
      <c r="C275" s="91">
        <f t="shared" si="56"/>
        <v>32461.403999999999</v>
      </c>
      <c r="D275" s="92">
        <f t="shared" si="56"/>
        <v>1.4531940455000001</v>
      </c>
      <c r="E275" s="93">
        <f t="shared" si="57"/>
        <v>1.4529693748000001</v>
      </c>
      <c r="L275" s="76"/>
      <c r="N275" s="76"/>
      <c r="O275" s="78"/>
    </row>
    <row r="276" spans="1:19" ht="13.5" thickBot="1" x14ac:dyDescent="0.25">
      <c r="A276" s="90" t="str">
        <f t="shared" si="54"/>
        <v xml:space="preserve">DTXSID7024291_Human_Plasma__4_____XP1F15_Inj EPA_062520_10uM_171  </v>
      </c>
      <c r="B276" s="91">
        <f t="shared" si="55"/>
        <v>29485.521000000001</v>
      </c>
      <c r="C276" s="91">
        <f t="shared" si="56"/>
        <v>22840.787</v>
      </c>
      <c r="D276" s="92">
        <f t="shared" si="56"/>
        <v>1.2909152824000001</v>
      </c>
      <c r="E276" s="93">
        <f t="shared" si="57"/>
        <v>1.2906906117000001</v>
      </c>
      <c r="F276" s="96" t="s">
        <v>80</v>
      </c>
      <c r="G276" s="83">
        <v>0.4</v>
      </c>
      <c r="L276" s="76"/>
      <c r="N276" s="76"/>
      <c r="O276" s="78"/>
    </row>
    <row r="277" spans="1:19" x14ac:dyDescent="0.2">
      <c r="A277" s="90" t="str">
        <f t="shared" si="54"/>
        <v>BLANK_Human___1_____X_Inj EPA_062520_5uM_10</v>
      </c>
      <c r="B277" s="91">
        <f t="shared" si="55"/>
        <v>0.47599999999999998</v>
      </c>
      <c r="C277" s="91">
        <f t="shared" si="56"/>
        <v>17949.891</v>
      </c>
      <c r="D277" s="92">
        <f t="shared" si="56"/>
        <v>2.65183E-5</v>
      </c>
      <c r="E277" s="93"/>
      <c r="K277" s="104"/>
      <c r="L277" s="76"/>
      <c r="N277" s="76"/>
      <c r="O277" s="78"/>
    </row>
    <row r="278" spans="1:19" ht="13.5" thickBot="1" x14ac:dyDescent="0.25">
      <c r="A278" s="100" t="str">
        <f t="shared" si="54"/>
        <v>BLANK_Human___2_____X_Inj EPA_062520_5uM_11</v>
      </c>
      <c r="B278" s="102">
        <f t="shared" si="55"/>
        <v>1.198</v>
      </c>
      <c r="C278" s="102">
        <f t="shared" si="56"/>
        <v>25677.923999999999</v>
      </c>
      <c r="D278" s="101">
        <f t="shared" si="56"/>
        <v>4.6654899999999999E-5</v>
      </c>
      <c r="E278" s="103">
        <f>AVERAGE(D277:D278)</f>
        <v>3.65866E-5</v>
      </c>
      <c r="L278" s="76"/>
      <c r="N278" s="76"/>
      <c r="O278" s="78"/>
    </row>
    <row r="283" spans="1:19" ht="13.5" thickBot="1" x14ac:dyDescent="0.25">
      <c r="A283" s="68" t="s">
        <v>44</v>
      </c>
      <c r="B283" s="69" t="s">
        <v>45</v>
      </c>
      <c r="C283" s="69" t="s">
        <v>46</v>
      </c>
      <c r="D283" s="70" t="s">
        <v>47</v>
      </c>
      <c r="E283" s="68" t="s">
        <v>48</v>
      </c>
      <c r="F283" s="68" t="s">
        <v>49</v>
      </c>
      <c r="G283" s="68" t="s">
        <v>50</v>
      </c>
      <c r="H283" s="68" t="s">
        <v>51</v>
      </c>
      <c r="I283" s="68" t="s">
        <v>52</v>
      </c>
      <c r="J283" s="68" t="s">
        <v>53</v>
      </c>
      <c r="K283" s="68" t="s">
        <v>54</v>
      </c>
      <c r="L283" s="69" t="s">
        <v>55</v>
      </c>
      <c r="M283" s="71" t="s">
        <v>56</v>
      </c>
      <c r="N283" s="69" t="s">
        <v>57</v>
      </c>
      <c r="O283" s="72" t="s">
        <v>58</v>
      </c>
      <c r="P283" s="68" t="s">
        <v>59</v>
      </c>
      <c r="Q283" s="68" t="s">
        <v>60</v>
      </c>
      <c r="R283" s="68" t="s">
        <v>61</v>
      </c>
      <c r="S283" s="68" t="s">
        <v>62</v>
      </c>
    </row>
    <row r="284" spans="1:19" x14ac:dyDescent="0.2">
      <c r="A284" s="73" t="s">
        <v>266</v>
      </c>
      <c r="F284" s="74">
        <v>0.58644675925925926</v>
      </c>
      <c r="G284" s="73" t="s">
        <v>38</v>
      </c>
      <c r="H284" s="73">
        <v>1</v>
      </c>
      <c r="I284" s="73">
        <v>0.65</v>
      </c>
      <c r="J284" s="73" t="s">
        <v>169</v>
      </c>
      <c r="K284" s="73" t="s">
        <v>65</v>
      </c>
      <c r="L284" s="73">
        <v>60154.296999999999</v>
      </c>
      <c r="M284" s="73">
        <v>1</v>
      </c>
      <c r="N284" s="73">
        <v>30846.273000000001</v>
      </c>
      <c r="O284" s="73">
        <v>1.9501317711999999</v>
      </c>
      <c r="P284" s="73">
        <v>0.91</v>
      </c>
    </row>
    <row r="285" spans="1:19" x14ac:dyDescent="0.2">
      <c r="A285" s="73" t="s">
        <v>267</v>
      </c>
      <c r="F285" s="74">
        <v>0.58840277777777772</v>
      </c>
      <c r="G285" s="73" t="s">
        <v>38</v>
      </c>
      <c r="H285" s="73">
        <v>1</v>
      </c>
      <c r="I285" s="73">
        <v>0.65</v>
      </c>
      <c r="J285" s="73" t="s">
        <v>169</v>
      </c>
      <c r="K285" s="73" t="s">
        <v>65</v>
      </c>
      <c r="L285" s="73">
        <v>42639.921999999999</v>
      </c>
      <c r="M285" s="73">
        <v>1</v>
      </c>
      <c r="N285" s="73">
        <v>24557.68</v>
      </c>
      <c r="O285" s="73">
        <v>1.7363171928000001</v>
      </c>
      <c r="P285" s="73">
        <v>0.91</v>
      </c>
    </row>
    <row r="286" spans="1:19" x14ac:dyDescent="0.2">
      <c r="A286" s="73" t="s">
        <v>268</v>
      </c>
      <c r="F286" s="74">
        <v>0.59037037037037032</v>
      </c>
      <c r="G286" s="73" t="s">
        <v>38</v>
      </c>
      <c r="H286" s="73">
        <v>1</v>
      </c>
      <c r="I286" s="73">
        <v>0.65</v>
      </c>
      <c r="J286" s="73" t="s">
        <v>169</v>
      </c>
      <c r="K286" s="73" t="s">
        <v>65</v>
      </c>
      <c r="L286" s="73">
        <v>57286.714999999997</v>
      </c>
      <c r="M286" s="73">
        <v>1</v>
      </c>
      <c r="N286" s="73">
        <v>36530.906000000003</v>
      </c>
      <c r="O286" s="73">
        <v>1.5681712082000001</v>
      </c>
      <c r="P286" s="73">
        <v>0.91</v>
      </c>
    </row>
    <row r="287" spans="1:19" x14ac:dyDescent="0.2">
      <c r="A287" s="73" t="s">
        <v>269</v>
      </c>
      <c r="F287" s="74">
        <v>0.59233796296296293</v>
      </c>
      <c r="G287" s="73" t="s">
        <v>38</v>
      </c>
      <c r="H287" s="73">
        <v>1</v>
      </c>
      <c r="I287" s="73">
        <v>0.65</v>
      </c>
      <c r="J287" s="73" t="s">
        <v>169</v>
      </c>
      <c r="K287" s="73" t="s">
        <v>65</v>
      </c>
      <c r="L287" s="73">
        <v>43116.218999999997</v>
      </c>
      <c r="M287" s="73">
        <v>1</v>
      </c>
      <c r="N287" s="73">
        <v>25328.942999999999</v>
      </c>
      <c r="O287" s="73">
        <v>1.7022510177000001</v>
      </c>
      <c r="P287" s="73">
        <v>0.91</v>
      </c>
    </row>
    <row r="288" spans="1:19" x14ac:dyDescent="0.2">
      <c r="A288" s="73" t="s">
        <v>270</v>
      </c>
      <c r="F288" s="74">
        <v>0.57662037037037039</v>
      </c>
      <c r="G288" s="73" t="s">
        <v>38</v>
      </c>
      <c r="H288" s="73">
        <v>1</v>
      </c>
      <c r="I288" s="73">
        <v>0.65</v>
      </c>
      <c r="J288" s="73" t="s">
        <v>169</v>
      </c>
      <c r="K288" s="73" t="s">
        <v>65</v>
      </c>
      <c r="L288" s="73">
        <v>72242.508000000002</v>
      </c>
      <c r="M288" s="73">
        <v>1</v>
      </c>
      <c r="N288" s="73">
        <v>34391.641000000003</v>
      </c>
      <c r="O288" s="73">
        <v>2.1005833365000002</v>
      </c>
      <c r="P288" s="73">
        <v>0.91</v>
      </c>
    </row>
    <row r="289" spans="1:19" x14ac:dyDescent="0.2">
      <c r="A289" s="73" t="s">
        <v>271</v>
      </c>
      <c r="F289" s="74">
        <v>0.578587962962963</v>
      </c>
      <c r="G289" s="73" t="s">
        <v>38</v>
      </c>
      <c r="H289" s="73">
        <v>1</v>
      </c>
      <c r="I289" s="73">
        <v>0.65</v>
      </c>
      <c r="J289" s="73" t="s">
        <v>169</v>
      </c>
      <c r="K289" s="73" t="s">
        <v>65</v>
      </c>
      <c r="L289" s="73">
        <v>59658.703000000001</v>
      </c>
      <c r="M289" s="73">
        <v>1</v>
      </c>
      <c r="N289" s="73">
        <v>29954.162</v>
      </c>
      <c r="O289" s="73">
        <v>1.9916665671</v>
      </c>
      <c r="P289" s="73">
        <v>0.91</v>
      </c>
    </row>
    <row r="290" spans="1:19" x14ac:dyDescent="0.2">
      <c r="A290" s="73" t="s">
        <v>272</v>
      </c>
      <c r="F290" s="74">
        <v>0.5805555555555556</v>
      </c>
      <c r="G290" s="73" t="s">
        <v>38</v>
      </c>
      <c r="H290" s="73">
        <v>1</v>
      </c>
      <c r="I290" s="73">
        <v>0.65</v>
      </c>
      <c r="J290" s="73" t="s">
        <v>169</v>
      </c>
      <c r="K290" s="73" t="s">
        <v>65</v>
      </c>
      <c r="L290" s="73">
        <v>42441.66</v>
      </c>
      <c r="M290" s="73">
        <v>1</v>
      </c>
      <c r="N290" s="73">
        <v>24869.717000000001</v>
      </c>
      <c r="O290" s="73">
        <v>1.7065598294</v>
      </c>
      <c r="P290" s="73">
        <v>0.91</v>
      </c>
    </row>
    <row r="291" spans="1:19" x14ac:dyDescent="0.2">
      <c r="A291" s="73" t="s">
        <v>273</v>
      </c>
      <c r="F291" s="74">
        <v>0.58251157407407406</v>
      </c>
      <c r="G291" s="73" t="s">
        <v>38</v>
      </c>
      <c r="H291" s="73">
        <v>1</v>
      </c>
      <c r="I291" s="73">
        <v>0.65</v>
      </c>
      <c r="J291" s="73" t="s">
        <v>169</v>
      </c>
      <c r="K291" s="73" t="s">
        <v>65</v>
      </c>
      <c r="L291" s="73">
        <v>47580.203000000001</v>
      </c>
      <c r="M291" s="73">
        <v>1</v>
      </c>
      <c r="N291" s="73">
        <v>24934.048999999999</v>
      </c>
      <c r="O291" s="73">
        <v>1.9082421391</v>
      </c>
      <c r="P291" s="73">
        <v>0.91</v>
      </c>
    </row>
    <row r="292" spans="1:19" x14ac:dyDescent="0.2">
      <c r="A292" s="73" t="s">
        <v>148</v>
      </c>
      <c r="F292" s="74">
        <v>0.65486111111111112</v>
      </c>
      <c r="G292" s="73" t="s">
        <v>38</v>
      </c>
      <c r="H292" s="73">
        <v>1</v>
      </c>
      <c r="I292" s="73">
        <v>0.65</v>
      </c>
      <c r="J292" s="73" t="s">
        <v>169</v>
      </c>
      <c r="K292" s="73" t="s">
        <v>65</v>
      </c>
      <c r="L292" s="73">
        <v>0.89800000000000002</v>
      </c>
      <c r="M292" s="73">
        <v>1</v>
      </c>
      <c r="N292" s="73">
        <v>17949.891</v>
      </c>
      <c r="O292" s="73">
        <v>5.0028200000000003E-5</v>
      </c>
      <c r="P292" s="73">
        <v>0.92</v>
      </c>
      <c r="R292" s="75"/>
      <c r="S292" s="75"/>
    </row>
    <row r="293" spans="1:19" x14ac:dyDescent="0.2">
      <c r="A293" s="73" t="s">
        <v>149</v>
      </c>
      <c r="F293" s="74">
        <v>0.65681712962962957</v>
      </c>
      <c r="G293" s="73" t="s">
        <v>38</v>
      </c>
      <c r="H293" s="73">
        <v>1</v>
      </c>
      <c r="I293" s="73">
        <v>0.65</v>
      </c>
      <c r="J293" s="73" t="s">
        <v>169</v>
      </c>
      <c r="K293" s="73" t="s">
        <v>74</v>
      </c>
      <c r="L293" s="73">
        <v>0.51900000000000002</v>
      </c>
      <c r="M293" s="73">
        <v>1</v>
      </c>
      <c r="N293" s="73">
        <v>25677.923999999999</v>
      </c>
      <c r="O293" s="73">
        <v>2.0211899999999999E-5</v>
      </c>
      <c r="P293" s="73">
        <v>0.88</v>
      </c>
      <c r="R293" s="75"/>
      <c r="S293" s="75"/>
    </row>
    <row r="294" spans="1:19" x14ac:dyDescent="0.2">
      <c r="B294" s="76"/>
      <c r="C294" s="76"/>
      <c r="D294" s="77"/>
      <c r="L294" s="76"/>
      <c r="N294" s="76"/>
      <c r="O294" s="78"/>
    </row>
    <row r="295" spans="1:19" ht="13.5" thickBot="1" x14ac:dyDescent="0.25">
      <c r="B295" s="76"/>
      <c r="C295" s="76"/>
      <c r="D295" s="77"/>
      <c r="L295" s="76"/>
      <c r="N295" s="76"/>
      <c r="O295" s="78"/>
    </row>
    <row r="296" spans="1:19" ht="13.5" thickBot="1" x14ac:dyDescent="0.25">
      <c r="A296" s="79" t="str">
        <f>A283</f>
        <v>SampleName</v>
      </c>
      <c r="B296" s="80" t="str">
        <f>L283</f>
        <v>Area</v>
      </c>
      <c r="C296" s="80" t="str">
        <f>N283</f>
        <v>ISTD Area</v>
      </c>
      <c r="D296" s="81" t="str">
        <f>O283</f>
        <v>ISTDResponseRatio</v>
      </c>
      <c r="E296" s="82" t="s">
        <v>76</v>
      </c>
      <c r="F296" s="82" t="s">
        <v>77</v>
      </c>
      <c r="G296" s="83" t="s">
        <v>78</v>
      </c>
      <c r="L296" s="76"/>
      <c r="N296" s="76"/>
      <c r="O296" s="78"/>
    </row>
    <row r="297" spans="1:19" ht="13.5" thickBot="1" x14ac:dyDescent="0.25">
      <c r="A297" s="84" t="str">
        <f t="shared" ref="A297:A306" si="60">A284</f>
        <v xml:space="preserve">DTXSID3020625_Human_Ref Plasma__1_____XP1-A10_Inj EPA_062520_10uM_195  </v>
      </c>
      <c r="B297" s="85">
        <f t="shared" ref="B297:B306" si="61">L284</f>
        <v>60154.296999999999</v>
      </c>
      <c r="C297" s="85">
        <f t="shared" ref="C297:D306" si="62">N284</f>
        <v>30846.273000000001</v>
      </c>
      <c r="D297" s="86">
        <f t="shared" si="62"/>
        <v>1.9501317711999999</v>
      </c>
      <c r="E297" s="87">
        <f>D297-$E$26</f>
        <v>1.9499071004999999</v>
      </c>
      <c r="F297" s="88">
        <f>AVERAGE($E$17:$E$20)/E301</f>
        <v>3.2325909435157962</v>
      </c>
      <c r="G297" s="89">
        <f>(F297-1+$G$24)/$G$24</f>
        <v>6.5814773587894901</v>
      </c>
      <c r="L297" s="76"/>
      <c r="N297" s="76"/>
      <c r="O297" s="78"/>
    </row>
    <row r="298" spans="1:19" ht="13.5" thickBot="1" x14ac:dyDescent="0.25">
      <c r="A298" s="90" t="str">
        <f t="shared" si="60"/>
        <v xml:space="preserve">DTXSID3020625_Human_Ref Plasma__2_____XP1-B10_Inj EPA_062520_10uM_196  </v>
      </c>
      <c r="B298" s="91">
        <f t="shared" si="61"/>
        <v>42639.921999999999</v>
      </c>
      <c r="C298" s="91">
        <f t="shared" si="62"/>
        <v>24557.68</v>
      </c>
      <c r="D298" s="92">
        <f t="shared" si="62"/>
        <v>1.7363171928000001</v>
      </c>
      <c r="E298" s="93">
        <f t="shared" ref="E298:E304" si="63">D298-$E$26</f>
        <v>1.7360925221000001</v>
      </c>
      <c r="F298" s="94">
        <f t="shared" ref="F298:F300" si="64">AVERAGE($E$17:$E$20)/E302</f>
        <v>3.4093891533937302</v>
      </c>
      <c r="G298" s="89">
        <f t="shared" ref="G298:G300" si="65">(F298-1+$G$24)/$G$24</f>
        <v>7.0234728834843247</v>
      </c>
      <c r="L298" s="76"/>
      <c r="N298" s="76"/>
      <c r="O298" s="78"/>
    </row>
    <row r="299" spans="1:19" ht="13.5" thickBot="1" x14ac:dyDescent="0.25">
      <c r="A299" s="90" t="str">
        <f t="shared" si="60"/>
        <v xml:space="preserve">DTXSID3020625_Human_Ref Plasma__3_____XP1-A6_Inj EPA_062520_10uM_197  </v>
      </c>
      <c r="B299" s="91">
        <f t="shared" si="61"/>
        <v>57286.714999999997</v>
      </c>
      <c r="C299" s="91">
        <f t="shared" si="62"/>
        <v>36530.906000000003</v>
      </c>
      <c r="D299" s="92">
        <f t="shared" si="62"/>
        <v>1.5681712082000001</v>
      </c>
      <c r="E299" s="93">
        <f t="shared" si="63"/>
        <v>1.5679465375000001</v>
      </c>
      <c r="F299" s="94">
        <f t="shared" si="64"/>
        <v>3.9790543883376177</v>
      </c>
      <c r="G299" s="89">
        <f t="shared" si="65"/>
        <v>8.4476359708440434</v>
      </c>
      <c r="L299" s="76"/>
      <c r="N299" s="76"/>
      <c r="O299" s="78"/>
    </row>
    <row r="300" spans="1:19" ht="13.5" thickBot="1" x14ac:dyDescent="0.25">
      <c r="A300" s="90" t="str">
        <f t="shared" si="60"/>
        <v xml:space="preserve">DTXSID3020625_Human_Ref Plasma__4_____XP1F15_Inj EPA_062520_10uM_198  </v>
      </c>
      <c r="B300" s="91">
        <f t="shared" si="61"/>
        <v>43116.218999999997</v>
      </c>
      <c r="C300" s="91">
        <f t="shared" si="62"/>
        <v>25328.942999999999</v>
      </c>
      <c r="D300" s="92">
        <f t="shared" si="62"/>
        <v>1.7022510177000001</v>
      </c>
      <c r="E300" s="93">
        <f t="shared" si="63"/>
        <v>1.7020263470000001</v>
      </c>
      <c r="F300" s="95">
        <f t="shared" si="64"/>
        <v>3.5584581973945624</v>
      </c>
      <c r="G300" s="89">
        <f t="shared" si="65"/>
        <v>7.3961454934864053</v>
      </c>
      <c r="L300" s="76"/>
      <c r="N300" s="76"/>
      <c r="O300" s="78"/>
    </row>
    <row r="301" spans="1:19" ht="13.5" thickBot="1" x14ac:dyDescent="0.25">
      <c r="A301" s="90" t="str">
        <f t="shared" si="60"/>
        <v xml:space="preserve">DTXSID3020625_Human_Plasma__1_____XP1-A10_Inj EPA_062520_10uM_190  </v>
      </c>
      <c r="B301" s="91">
        <f t="shared" si="61"/>
        <v>72242.508000000002</v>
      </c>
      <c r="C301" s="91">
        <f t="shared" si="62"/>
        <v>34391.641000000003</v>
      </c>
      <c r="D301" s="92">
        <f>O288</f>
        <v>2.1005833365000002</v>
      </c>
      <c r="E301" s="93">
        <f t="shared" si="63"/>
        <v>2.1003586658</v>
      </c>
      <c r="F301" s="96" t="s">
        <v>79</v>
      </c>
      <c r="G301" s="97" t="s">
        <v>79</v>
      </c>
      <c r="L301" s="76"/>
      <c r="N301" s="76"/>
      <c r="O301" s="78"/>
    </row>
    <row r="302" spans="1:19" ht="13.5" thickBot="1" x14ac:dyDescent="0.25">
      <c r="A302" s="90" t="str">
        <f t="shared" si="60"/>
        <v xml:space="preserve">DTXSID3020625_Human_Plasma__2_____XP1-B10_Inj EPA_062520_10uM_191  </v>
      </c>
      <c r="B302" s="91">
        <f t="shared" si="61"/>
        <v>59658.703000000001</v>
      </c>
      <c r="C302" s="91">
        <f t="shared" si="62"/>
        <v>29954.162</v>
      </c>
      <c r="D302" s="92">
        <f t="shared" si="62"/>
        <v>1.9916665671</v>
      </c>
      <c r="E302" s="93">
        <f t="shared" si="63"/>
        <v>1.9914418964</v>
      </c>
      <c r="F302" s="98">
        <f>AVERAGE(F297:F300)</f>
        <v>3.5448731706604266</v>
      </c>
      <c r="G302" s="99">
        <f>AVERAGE(G297, G299:G300)</f>
        <v>7.4750862743733135</v>
      </c>
      <c r="L302" s="76"/>
      <c r="N302" s="76"/>
      <c r="O302" s="78"/>
    </row>
    <row r="303" spans="1:19" ht="13.5" thickBot="1" x14ac:dyDescent="0.25">
      <c r="A303" s="90" t="str">
        <f t="shared" si="60"/>
        <v xml:space="preserve">DTXSID3020625_Human_Plasma__3_____XP1-A6_Inj EPA_062520_10uM_192  </v>
      </c>
      <c r="B303" s="91">
        <f t="shared" si="61"/>
        <v>42441.66</v>
      </c>
      <c r="C303" s="91">
        <f t="shared" si="62"/>
        <v>24869.717000000001</v>
      </c>
      <c r="D303" s="92">
        <f t="shared" si="62"/>
        <v>1.7065598294</v>
      </c>
      <c r="E303" s="93">
        <f t="shared" si="63"/>
        <v>1.7063351587</v>
      </c>
      <c r="L303" s="76"/>
      <c r="N303" s="76"/>
      <c r="O303" s="78"/>
    </row>
    <row r="304" spans="1:19" ht="13.5" thickBot="1" x14ac:dyDescent="0.25">
      <c r="A304" s="90" t="str">
        <f t="shared" si="60"/>
        <v xml:space="preserve">DTXSID3020625_Human_Plasma__4_____XP1F15_Inj EPA_062520_10uM_193  </v>
      </c>
      <c r="B304" s="91">
        <f t="shared" si="61"/>
        <v>47580.203000000001</v>
      </c>
      <c r="C304" s="91">
        <f t="shared" si="62"/>
        <v>24934.048999999999</v>
      </c>
      <c r="D304" s="92">
        <f t="shared" si="62"/>
        <v>1.9082421391</v>
      </c>
      <c r="E304" s="93">
        <f t="shared" si="63"/>
        <v>1.9080174684</v>
      </c>
      <c r="F304" s="96" t="s">
        <v>80</v>
      </c>
      <c r="G304" s="83">
        <v>0.4</v>
      </c>
      <c r="L304" s="76"/>
      <c r="N304" s="76"/>
      <c r="O304" s="78"/>
    </row>
    <row r="305" spans="1:19" x14ac:dyDescent="0.2">
      <c r="A305" s="90" t="str">
        <f t="shared" si="60"/>
        <v>BLANK_Human___1_____X_Inj EPA_062520_5uM_10</v>
      </c>
      <c r="B305" s="92">
        <f>L292</f>
        <v>0.89800000000000002</v>
      </c>
      <c r="C305" s="91">
        <f t="shared" si="62"/>
        <v>17949.891</v>
      </c>
      <c r="D305" s="92">
        <f>O292</f>
        <v>5.0028200000000003E-5</v>
      </c>
      <c r="E305" s="93"/>
      <c r="L305" s="76"/>
      <c r="N305" s="76"/>
      <c r="O305" s="78"/>
    </row>
    <row r="306" spans="1:19" ht="13.5" thickBot="1" x14ac:dyDescent="0.25">
      <c r="A306" s="100" t="str">
        <f t="shared" si="60"/>
        <v>BLANK_Human___2_____X_Inj EPA_062520_5uM_11</v>
      </c>
      <c r="B306" s="101">
        <f t="shared" si="61"/>
        <v>0.51900000000000002</v>
      </c>
      <c r="C306" s="102">
        <f t="shared" si="62"/>
        <v>25677.923999999999</v>
      </c>
      <c r="D306" s="101">
        <f t="shared" si="62"/>
        <v>2.0211899999999999E-5</v>
      </c>
      <c r="E306" s="103">
        <f>AVERAGE(D305:D306)</f>
        <v>3.5120049999999999E-5</v>
      </c>
      <c r="L306" s="76"/>
      <c r="N306" s="76"/>
      <c r="O306" s="78"/>
    </row>
    <row r="311" spans="1:19" ht="13.5" thickBot="1" x14ac:dyDescent="0.25">
      <c r="A311" s="68" t="s">
        <v>44</v>
      </c>
      <c r="B311" s="69" t="s">
        <v>45</v>
      </c>
      <c r="C311" s="69" t="s">
        <v>46</v>
      </c>
      <c r="D311" s="70" t="s">
        <v>47</v>
      </c>
      <c r="E311" s="68" t="s">
        <v>48</v>
      </c>
      <c r="F311" s="68" t="s">
        <v>49</v>
      </c>
      <c r="G311" s="68" t="s">
        <v>50</v>
      </c>
      <c r="H311" s="68" t="s">
        <v>51</v>
      </c>
      <c r="I311" s="68" t="s">
        <v>52</v>
      </c>
      <c r="J311" s="68" t="s">
        <v>53</v>
      </c>
      <c r="K311" s="68" t="s">
        <v>54</v>
      </c>
      <c r="L311" s="69" t="s">
        <v>55</v>
      </c>
      <c r="M311" s="71" t="s">
        <v>56</v>
      </c>
      <c r="N311" s="69" t="s">
        <v>57</v>
      </c>
      <c r="O311" s="72" t="s">
        <v>58</v>
      </c>
      <c r="P311" s="68" t="s">
        <v>59</v>
      </c>
      <c r="Q311" s="68" t="s">
        <v>60</v>
      </c>
      <c r="R311" s="68" t="s">
        <v>61</v>
      </c>
      <c r="S311" s="68" t="s">
        <v>62</v>
      </c>
    </row>
    <row r="312" spans="1:19" x14ac:dyDescent="0.2">
      <c r="A312" s="73" t="s">
        <v>274</v>
      </c>
      <c r="F312" s="74">
        <v>0.60804398148148142</v>
      </c>
      <c r="G312" s="73" t="s">
        <v>42</v>
      </c>
      <c r="H312" s="73">
        <v>1</v>
      </c>
      <c r="I312" s="73">
        <v>0.65</v>
      </c>
      <c r="J312" s="73" t="s">
        <v>178</v>
      </c>
      <c r="K312" s="73" t="s">
        <v>65</v>
      </c>
      <c r="L312" s="73">
        <v>454225.46899999998</v>
      </c>
      <c r="M312" s="73">
        <v>1</v>
      </c>
      <c r="N312" s="73">
        <v>25230.127</v>
      </c>
      <c r="O312" s="73">
        <v>18.003296971099999</v>
      </c>
      <c r="P312" s="73">
        <v>0.98</v>
      </c>
    </row>
    <row r="313" spans="1:19" x14ac:dyDescent="0.2">
      <c r="A313" s="73" t="s">
        <v>275</v>
      </c>
      <c r="F313" s="74">
        <v>0.60997685185185191</v>
      </c>
      <c r="G313" s="73" t="s">
        <v>42</v>
      </c>
      <c r="H313" s="73">
        <v>1</v>
      </c>
      <c r="I313" s="73">
        <v>0.65</v>
      </c>
      <c r="J313" s="73" t="s">
        <v>178</v>
      </c>
      <c r="K313" s="73" t="s">
        <v>65</v>
      </c>
      <c r="L313" s="73">
        <v>539558.75</v>
      </c>
      <c r="M313" s="73">
        <v>1</v>
      </c>
      <c r="N313" s="73">
        <v>26345.335999999999</v>
      </c>
      <c r="O313" s="73">
        <v>20.480237944199999</v>
      </c>
      <c r="P313" s="73">
        <v>0.98</v>
      </c>
    </row>
    <row r="314" spans="1:19" x14ac:dyDescent="0.2">
      <c r="A314" s="73" t="s">
        <v>276</v>
      </c>
      <c r="F314" s="74">
        <v>0.61197916666666663</v>
      </c>
      <c r="G314" s="73" t="s">
        <v>42</v>
      </c>
      <c r="H314" s="73">
        <v>1</v>
      </c>
      <c r="I314" s="73">
        <v>0.65</v>
      </c>
      <c r="J314" s="73" t="s">
        <v>178</v>
      </c>
      <c r="K314" s="73" t="s">
        <v>65</v>
      </c>
      <c r="L314" s="73">
        <v>468762.25</v>
      </c>
      <c r="M314" s="73">
        <v>1</v>
      </c>
      <c r="N314" s="73">
        <v>27325.078000000001</v>
      </c>
      <c r="O314" s="73">
        <v>17.155019649</v>
      </c>
      <c r="P314" s="73">
        <v>0.98</v>
      </c>
    </row>
    <row r="315" spans="1:19" x14ac:dyDescent="0.2">
      <c r="A315" s="73" t="s">
        <v>277</v>
      </c>
      <c r="F315" s="74">
        <v>0.61393518518518519</v>
      </c>
      <c r="G315" s="73" t="s">
        <v>42</v>
      </c>
      <c r="H315" s="73">
        <v>1</v>
      </c>
      <c r="I315" s="73">
        <v>0.65</v>
      </c>
      <c r="J315" s="73" t="s">
        <v>178</v>
      </c>
      <c r="K315" s="73" t="s">
        <v>65</v>
      </c>
      <c r="L315" s="73">
        <v>486860.43800000002</v>
      </c>
      <c r="M315" s="73">
        <v>1</v>
      </c>
      <c r="N315" s="73">
        <v>27768.752</v>
      </c>
      <c r="O315" s="73">
        <v>17.532672624300002</v>
      </c>
      <c r="P315" s="73">
        <v>0.98</v>
      </c>
    </row>
    <row r="316" spans="1:19" x14ac:dyDescent="0.2">
      <c r="A316" s="73" t="s">
        <v>278</v>
      </c>
      <c r="F316" s="74">
        <v>0.5982291666666667</v>
      </c>
      <c r="G316" s="73" t="s">
        <v>42</v>
      </c>
      <c r="H316" s="73">
        <v>1</v>
      </c>
      <c r="I316" s="73">
        <v>0.65</v>
      </c>
      <c r="J316" s="73" t="s">
        <v>178</v>
      </c>
      <c r="K316" s="73" t="s">
        <v>65</v>
      </c>
      <c r="L316" s="73">
        <v>825193.375</v>
      </c>
      <c r="M316" s="73">
        <v>1</v>
      </c>
      <c r="N316" s="73">
        <v>35998.315999999999</v>
      </c>
      <c r="O316" s="73">
        <v>22.923110486599999</v>
      </c>
      <c r="P316" s="73">
        <v>0.98</v>
      </c>
    </row>
    <row r="317" spans="1:19" x14ac:dyDescent="0.2">
      <c r="A317" s="73" t="s">
        <v>279</v>
      </c>
      <c r="F317" s="74">
        <v>0.60018518518518515</v>
      </c>
      <c r="G317" s="73" t="s">
        <v>42</v>
      </c>
      <c r="H317" s="73">
        <v>1</v>
      </c>
      <c r="I317" s="73">
        <v>0.64</v>
      </c>
      <c r="J317" s="73" t="s">
        <v>178</v>
      </c>
      <c r="K317" s="73" t="s">
        <v>65</v>
      </c>
      <c r="L317" s="73">
        <v>672328.375</v>
      </c>
      <c r="M317" s="73">
        <v>1</v>
      </c>
      <c r="N317" s="73">
        <v>25660.798999999999</v>
      </c>
      <c r="O317" s="73">
        <v>26.2006017428</v>
      </c>
      <c r="P317" s="73">
        <v>0.98</v>
      </c>
    </row>
    <row r="318" spans="1:19" x14ac:dyDescent="0.2">
      <c r="A318" s="73" t="s">
        <v>280</v>
      </c>
      <c r="F318" s="74">
        <v>0.60215277777777776</v>
      </c>
      <c r="G318" s="73" t="s">
        <v>42</v>
      </c>
      <c r="H318" s="73">
        <v>1</v>
      </c>
      <c r="I318" s="73">
        <v>0.65</v>
      </c>
      <c r="J318" s="73" t="s">
        <v>178</v>
      </c>
      <c r="K318" s="73" t="s">
        <v>65</v>
      </c>
      <c r="L318" s="73">
        <v>422580</v>
      </c>
      <c r="M318" s="73">
        <v>1</v>
      </c>
      <c r="N318" s="73">
        <v>18919.508000000002</v>
      </c>
      <c r="O318" s="73">
        <v>22.3356759594</v>
      </c>
      <c r="P318" s="73">
        <v>0.98</v>
      </c>
    </row>
    <row r="319" spans="1:19" x14ac:dyDescent="0.2">
      <c r="A319" s="73" t="s">
        <v>281</v>
      </c>
      <c r="F319" s="74">
        <v>0.60412037037037036</v>
      </c>
      <c r="G319" s="73" t="s">
        <v>42</v>
      </c>
      <c r="H319" s="73">
        <v>1</v>
      </c>
      <c r="I319" s="73">
        <v>0.65</v>
      </c>
      <c r="J319" s="73" t="s">
        <v>178</v>
      </c>
      <c r="K319" s="73" t="s">
        <v>65</v>
      </c>
      <c r="L319" s="73">
        <v>664969.81299999997</v>
      </c>
      <c r="M319" s="73">
        <v>1</v>
      </c>
      <c r="N319" s="73">
        <v>26837.75</v>
      </c>
      <c r="O319" s="73">
        <v>24.777405445700001</v>
      </c>
      <c r="P319" s="73">
        <v>0.98</v>
      </c>
    </row>
    <row r="320" spans="1:19" x14ac:dyDescent="0.2">
      <c r="A320" s="73" t="s">
        <v>148</v>
      </c>
      <c r="F320" s="74">
        <v>0.65486111111111112</v>
      </c>
      <c r="G320" s="73" t="s">
        <v>42</v>
      </c>
      <c r="H320" s="73">
        <v>1</v>
      </c>
      <c r="I320" s="73">
        <v>0.65</v>
      </c>
      <c r="J320" s="73" t="s">
        <v>178</v>
      </c>
      <c r="K320" s="73" t="s">
        <v>65</v>
      </c>
      <c r="L320" s="73">
        <v>0.04</v>
      </c>
      <c r="M320" s="73">
        <v>1</v>
      </c>
      <c r="N320" s="73">
        <v>17949.891</v>
      </c>
      <c r="O320" s="73">
        <v>2.2284000000000001E-6</v>
      </c>
      <c r="P320" s="73">
        <v>0.98</v>
      </c>
      <c r="R320" s="75"/>
      <c r="S320" s="75"/>
    </row>
    <row r="321" spans="1:19" x14ac:dyDescent="0.2">
      <c r="A321" s="73" t="s">
        <v>149</v>
      </c>
      <c r="F321" s="74">
        <v>0.65681712962962957</v>
      </c>
      <c r="G321" s="73" t="s">
        <v>42</v>
      </c>
      <c r="H321" s="73">
        <v>1</v>
      </c>
      <c r="I321" s="73">
        <v>0.65</v>
      </c>
      <c r="J321" s="73" t="s">
        <v>178</v>
      </c>
      <c r="K321" s="73" t="s">
        <v>65</v>
      </c>
      <c r="L321" s="73">
        <v>0.32600000000000001</v>
      </c>
      <c r="M321" s="73">
        <v>1</v>
      </c>
      <c r="N321" s="73">
        <v>25677.923999999999</v>
      </c>
      <c r="O321" s="73">
        <v>1.2695699999999999E-5</v>
      </c>
      <c r="P321" s="73">
        <v>0.94</v>
      </c>
      <c r="R321" s="75"/>
      <c r="S321" s="75"/>
    </row>
    <row r="322" spans="1:19" x14ac:dyDescent="0.2">
      <c r="B322" s="76"/>
      <c r="C322" s="76"/>
      <c r="D322" s="77"/>
      <c r="L322" s="76"/>
      <c r="N322" s="76"/>
      <c r="O322" s="78"/>
    </row>
    <row r="323" spans="1:19" ht="13.5" thickBot="1" x14ac:dyDescent="0.25">
      <c r="B323" s="76"/>
      <c r="C323" s="76"/>
      <c r="D323" s="77"/>
      <c r="L323" s="76"/>
      <c r="N323" s="76"/>
      <c r="O323" s="78"/>
    </row>
    <row r="324" spans="1:19" ht="13.5" thickBot="1" x14ac:dyDescent="0.25">
      <c r="A324" s="79" t="str">
        <f>A311</f>
        <v>SampleName</v>
      </c>
      <c r="B324" s="80" t="str">
        <f>L311</f>
        <v>Area</v>
      </c>
      <c r="C324" s="80" t="str">
        <f>N311</f>
        <v>ISTD Area</v>
      </c>
      <c r="D324" s="81" t="str">
        <f>O311</f>
        <v>ISTDResponseRatio</v>
      </c>
      <c r="E324" s="82" t="s">
        <v>76</v>
      </c>
      <c r="F324" s="82" t="s">
        <v>77</v>
      </c>
      <c r="G324" s="83" t="s">
        <v>78</v>
      </c>
      <c r="L324" s="76"/>
      <c r="N324" s="76"/>
      <c r="O324" s="78"/>
    </row>
    <row r="325" spans="1:19" ht="13.5" thickBot="1" x14ac:dyDescent="0.25">
      <c r="A325" s="84" t="str">
        <f t="shared" ref="A325:A334" si="66">A312</f>
        <v xml:space="preserve">DTXSID9048512_Human_Ref Plasma__1_____XP1-A10_Inj EPA_062520_10uM_206  </v>
      </c>
      <c r="B325" s="85">
        <f t="shared" ref="B325:B334" si="67">L312</f>
        <v>454225.46899999998</v>
      </c>
      <c r="C325" s="85">
        <f t="shared" ref="C325:D334" si="68">N312</f>
        <v>25230.127</v>
      </c>
      <c r="D325" s="86">
        <f t="shared" si="68"/>
        <v>18.003296971099999</v>
      </c>
      <c r="E325" s="87">
        <f>D325-$E$26</f>
        <v>18.0030723004</v>
      </c>
      <c r="F325" s="88">
        <f>AVERAGE($E$17:$E$20)/E329</f>
        <v>0.29619309085815587</v>
      </c>
      <c r="G325" s="89">
        <f>(F325-1+$G$24)/$G$24</f>
        <v>-0.75951727285461035</v>
      </c>
      <c r="L325" s="76"/>
      <c r="N325" s="76"/>
      <c r="O325" s="78"/>
    </row>
    <row r="326" spans="1:19" ht="13.5" thickBot="1" x14ac:dyDescent="0.25">
      <c r="A326" s="90" t="str">
        <f t="shared" si="66"/>
        <v xml:space="preserve">DTXSID9048512_Human_Ref Plasma__2_____XP1-B10_Inj EPA_062520_10uM_207  </v>
      </c>
      <c r="B326" s="91">
        <f t="shared" si="67"/>
        <v>539558.75</v>
      </c>
      <c r="C326" s="91">
        <f t="shared" si="68"/>
        <v>26345.335999999999</v>
      </c>
      <c r="D326" s="92">
        <f t="shared" si="68"/>
        <v>20.480237944199999</v>
      </c>
      <c r="E326" s="93">
        <f t="shared" ref="E326:E332" si="69">D326-$E$26</f>
        <v>20.480013273499999</v>
      </c>
      <c r="F326" s="94">
        <f t="shared" ref="F326:F328" si="70">AVERAGE($E$17:$E$20)/E330</f>
        <v>0.25914132390216793</v>
      </c>
      <c r="G326" s="89">
        <f t="shared" ref="G326:G328" si="71">(F326-1+$G$24)/$G$24</f>
        <v>-0.85214669024458012</v>
      </c>
      <c r="L326" s="76"/>
      <c r="N326" s="76"/>
      <c r="O326" s="78"/>
    </row>
    <row r="327" spans="1:19" ht="13.5" thickBot="1" x14ac:dyDescent="0.25">
      <c r="A327" s="90" t="str">
        <f t="shared" si="66"/>
        <v xml:space="preserve">DTXSID9048512_Human_Ref Plasma__3_____XP1-A6_Inj EPA_062520_10uM_208  </v>
      </c>
      <c r="B327" s="91">
        <f t="shared" si="67"/>
        <v>468762.25</v>
      </c>
      <c r="C327" s="91">
        <f t="shared" si="68"/>
        <v>27325.078000000001</v>
      </c>
      <c r="D327" s="92">
        <f t="shared" si="68"/>
        <v>17.155019649</v>
      </c>
      <c r="E327" s="93">
        <f t="shared" si="69"/>
        <v>17.1547949783</v>
      </c>
      <c r="F327" s="94">
        <f t="shared" si="70"/>
        <v>0.30398313038049113</v>
      </c>
      <c r="G327" s="89">
        <f t="shared" si="71"/>
        <v>-0.74004217404877193</v>
      </c>
      <c r="L327" s="76"/>
      <c r="N327" s="76"/>
      <c r="O327" s="78"/>
    </row>
    <row r="328" spans="1:19" ht="13.5" thickBot="1" x14ac:dyDescent="0.25">
      <c r="A328" s="90" t="str">
        <f t="shared" si="66"/>
        <v xml:space="preserve">DTXSID9048512_Human_Ref Plasma__4_____XP1F15_Inj EPA_062520_10uM_209  </v>
      </c>
      <c r="B328" s="91">
        <f t="shared" si="67"/>
        <v>486860.43800000002</v>
      </c>
      <c r="C328" s="91">
        <f t="shared" si="68"/>
        <v>27768.752</v>
      </c>
      <c r="D328" s="92">
        <f t="shared" si="68"/>
        <v>17.532672624300002</v>
      </c>
      <c r="E328" s="93">
        <f t="shared" si="69"/>
        <v>17.532447953600002</v>
      </c>
      <c r="F328" s="95">
        <f t="shared" si="70"/>
        <v>0.27402634960191513</v>
      </c>
      <c r="G328" s="89">
        <f t="shared" si="71"/>
        <v>-0.8149341259952122</v>
      </c>
      <c r="L328" s="76"/>
      <c r="N328" s="76"/>
      <c r="O328" s="78"/>
    </row>
    <row r="329" spans="1:19" ht="13.5" thickBot="1" x14ac:dyDescent="0.25">
      <c r="A329" s="90" t="str">
        <f t="shared" si="66"/>
        <v xml:space="preserve">DTXSID9048512_Human_Plasma__1_____XP1-A10_Inj EPA_062520_10uM_201  </v>
      </c>
      <c r="B329" s="91">
        <f t="shared" si="67"/>
        <v>825193.375</v>
      </c>
      <c r="C329" s="91">
        <f t="shared" si="68"/>
        <v>35998.315999999999</v>
      </c>
      <c r="D329" s="92">
        <f>O316</f>
        <v>22.923110486599999</v>
      </c>
      <c r="E329" s="93">
        <f t="shared" si="69"/>
        <v>22.922885815899999</v>
      </c>
      <c r="F329" s="96" t="s">
        <v>79</v>
      </c>
      <c r="G329" s="97" t="s">
        <v>79</v>
      </c>
      <c r="L329" s="76"/>
      <c r="N329" s="76"/>
      <c r="O329" s="78"/>
    </row>
    <row r="330" spans="1:19" ht="13.5" thickBot="1" x14ac:dyDescent="0.25">
      <c r="A330" s="90" t="str">
        <f t="shared" si="66"/>
        <v xml:space="preserve">DTXSID9048512_Human_Plasma__2_____XP1-B10_Inj EPA_062520_10uM_202  </v>
      </c>
      <c r="B330" s="91">
        <f t="shared" si="67"/>
        <v>672328.375</v>
      </c>
      <c r="C330" s="91">
        <f t="shared" si="68"/>
        <v>25660.798999999999</v>
      </c>
      <c r="D330" s="92">
        <f t="shared" si="68"/>
        <v>26.2006017428</v>
      </c>
      <c r="E330" s="93">
        <f t="shared" si="69"/>
        <v>26.2003770721</v>
      </c>
      <c r="F330" s="98">
        <f>AVERAGE(F325:F328)</f>
        <v>0.28333597368568253</v>
      </c>
      <c r="G330" s="99">
        <f>AVERAGE(G325, G327:G328)</f>
        <v>-0.77149785763286483</v>
      </c>
      <c r="L330" s="76"/>
      <c r="N330" s="76"/>
      <c r="O330" s="78"/>
    </row>
    <row r="331" spans="1:19" ht="13.5" thickBot="1" x14ac:dyDescent="0.25">
      <c r="A331" s="90" t="str">
        <f t="shared" si="66"/>
        <v xml:space="preserve">DTXSID9048512_Human_Plasma__3_____XP1-A6_Inj EPA_062520_10uM_203  </v>
      </c>
      <c r="B331" s="91">
        <f t="shared" si="67"/>
        <v>422580</v>
      </c>
      <c r="C331" s="91">
        <f t="shared" si="68"/>
        <v>18919.508000000002</v>
      </c>
      <c r="D331" s="92">
        <f t="shared" si="68"/>
        <v>22.3356759594</v>
      </c>
      <c r="E331" s="93">
        <f t="shared" si="69"/>
        <v>22.3354512887</v>
      </c>
      <c r="L331" s="76"/>
      <c r="N331" s="76"/>
      <c r="O331" s="78"/>
    </row>
    <row r="332" spans="1:19" ht="13.5" thickBot="1" x14ac:dyDescent="0.25">
      <c r="A332" s="90" t="str">
        <f t="shared" si="66"/>
        <v xml:space="preserve">DTXSID9048512_Human_Plasma__4_____XP1F15_Inj EPA_062520_10uM_204  </v>
      </c>
      <c r="B332" s="91">
        <f t="shared" si="67"/>
        <v>664969.81299999997</v>
      </c>
      <c r="C332" s="91">
        <f t="shared" si="68"/>
        <v>26837.75</v>
      </c>
      <c r="D332" s="92">
        <f t="shared" si="68"/>
        <v>24.777405445700001</v>
      </c>
      <c r="E332" s="93">
        <f t="shared" si="69"/>
        <v>24.777180775000001</v>
      </c>
      <c r="F332" s="96" t="s">
        <v>80</v>
      </c>
      <c r="G332" s="83">
        <v>0.4</v>
      </c>
      <c r="L332" s="76"/>
      <c r="N332" s="76"/>
      <c r="O332" s="78"/>
    </row>
    <row r="333" spans="1:19" x14ac:dyDescent="0.2">
      <c r="A333" s="90" t="str">
        <f t="shared" si="66"/>
        <v>BLANK_Human___1_____X_Inj EPA_062520_5uM_10</v>
      </c>
      <c r="B333" s="92">
        <f>L320</f>
        <v>0.04</v>
      </c>
      <c r="C333" s="91">
        <f t="shared" si="68"/>
        <v>17949.891</v>
      </c>
      <c r="D333" s="92">
        <f>O320</f>
        <v>2.2284000000000001E-6</v>
      </c>
      <c r="E333" s="93"/>
      <c r="L333" s="76"/>
      <c r="N333" s="76"/>
      <c r="O333" s="78"/>
    </row>
    <row r="334" spans="1:19" ht="13.5" thickBot="1" x14ac:dyDescent="0.25">
      <c r="A334" s="100" t="str">
        <f t="shared" si="66"/>
        <v>BLANK_Human___2_____X_Inj EPA_062520_5uM_11</v>
      </c>
      <c r="B334" s="101">
        <f t="shared" si="67"/>
        <v>0.32600000000000001</v>
      </c>
      <c r="C334" s="102">
        <f t="shared" si="68"/>
        <v>25677.923999999999</v>
      </c>
      <c r="D334" s="101">
        <f t="shared" si="68"/>
        <v>1.2695699999999999E-5</v>
      </c>
      <c r="E334" s="103">
        <f>AVERAGE(D333:D334)</f>
        <v>7.46205E-6</v>
      </c>
      <c r="L334" s="76"/>
      <c r="N334" s="76"/>
      <c r="O334" s="7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Summary</vt:lpstr>
      <vt:lpstr>5uM data</vt:lpstr>
      <vt:lpstr>10uM data</vt:lpstr>
      <vt:lpstr>Summary!_Toc322532477</vt:lpstr>
      <vt:lpstr>Summary!_Toc326062979</vt:lpstr>
      <vt:lpstr>Summary1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Yilin Dong.</dc:creator>
  <cp:lastModifiedBy>David Ayres</cp:lastModifiedBy>
  <cp:lastPrinted>2020-04-28T16:01:57Z</cp:lastPrinted>
  <dcterms:created xsi:type="dcterms:W3CDTF">2012-04-03T12:47:21Z</dcterms:created>
  <dcterms:modified xsi:type="dcterms:W3CDTF">2020-07-01T00:44:18Z</dcterms:modified>
</cp:coreProperties>
</file>