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8_{B4114654-2896-4CBE-AF4D-CA99A337C574}" xr6:coauthVersionLast="47" xr6:coauthVersionMax="47" xr10:uidLastSave="{00000000-0000-0000-0000-000000000000}"/>
  <bookViews>
    <workbookView xWindow="28680" yWindow="-120" windowWidth="29040" windowHeight="15840"/>
  </bookViews>
  <sheets>
    <sheet name="KreutzPFAS-PPB-UC-Level4" sheetId="1" r:id="rId1"/>
  </sheet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I28" i="1"/>
  <c r="I29" i="1"/>
  <c r="I30" i="1"/>
  <c r="I31" i="1"/>
  <c r="I32" i="1"/>
  <c r="I33" i="1"/>
  <c r="I34" i="1"/>
  <c r="I35" i="1"/>
  <c r="I36" i="1"/>
  <c r="I37" i="1"/>
  <c r="I3" i="1"/>
  <c r="I38" i="1"/>
  <c r="I39" i="1"/>
  <c r="I40" i="1"/>
  <c r="I41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H28" i="1"/>
  <c r="H29" i="1"/>
  <c r="H30" i="1"/>
  <c r="H31" i="1"/>
  <c r="H32" i="1"/>
  <c r="H33" i="1"/>
  <c r="H34" i="1"/>
  <c r="H35" i="1"/>
  <c r="H36" i="1"/>
  <c r="H37" i="1"/>
  <c r="H3" i="1"/>
  <c r="H38" i="1"/>
  <c r="H39" i="1"/>
  <c r="H40" i="1"/>
  <c r="H41" i="1"/>
  <c r="H4" i="1"/>
</calcChain>
</file>

<file path=xl/sharedStrings.xml><?xml version="1.0" encoding="utf-8"?>
<sst xmlns="http://schemas.openxmlformats.org/spreadsheetml/2006/main" count="99" uniqueCount="99">
  <si>
    <t>Compound</t>
  </si>
  <si>
    <t>DTXSID</t>
  </si>
  <si>
    <t>Lab.Compound.Name</t>
  </si>
  <si>
    <t>Fup.Med</t>
  </si>
  <si>
    <t>Fup.Low</t>
  </si>
  <si>
    <t>Fup.High</t>
  </si>
  <si>
    <t>Fup.point</t>
  </si>
  <si>
    <t>1,6-Dibromododecafluorohexane</t>
  </si>
  <si>
    <t>DTXSID20335129</t>
  </si>
  <si>
    <t>1H,1H,5H-Perfluoropentyl methacrylate</t>
  </si>
  <si>
    <t>DTXSID90880131</t>
  </si>
  <si>
    <t>Perfluoro-1,4-diiodobutane</t>
  </si>
  <si>
    <t>DTXSID30190948</t>
  </si>
  <si>
    <t>1,6-Diiodoperfluorohexane</t>
  </si>
  <si>
    <t>DTXSID90190949</t>
  </si>
  <si>
    <t>1H,1H-Perfluoroheptylamine</t>
  </si>
  <si>
    <t>DTXSID10379835</t>
  </si>
  <si>
    <t>1H,1H-Perfluorooctylamine</t>
  </si>
  <si>
    <t>DTXSID50184723</t>
  </si>
  <si>
    <t>1H,1H-Perfluorononylamine</t>
  </si>
  <si>
    <t>DTXSID50379930</t>
  </si>
  <si>
    <t>4-nitrotoluene</t>
  </si>
  <si>
    <t>DTXSID5023792</t>
  </si>
  <si>
    <t>4NT</t>
  </si>
  <si>
    <t>1H,1H,7H-Perfluoroheptyl 4-methylbenzenesulfonate</t>
  </si>
  <si>
    <t>DTXSID30340244</t>
  </si>
  <si>
    <t>tris(Trifluoroethoxy)methane</t>
  </si>
  <si>
    <t>DTXSID30395037</t>
  </si>
  <si>
    <t>1H,1H,11H,11H-Perfluorotetraethylene glycol</t>
  </si>
  <si>
    <t>DTXSID00380798</t>
  </si>
  <si>
    <t>1H,1H,8H,8H-Perfluorooctane-1,8-diol</t>
  </si>
  <si>
    <t>DTXSID30396867</t>
  </si>
  <si>
    <t>1H,1H,2H,2H-Perfluorohexyl iodide</t>
  </si>
  <si>
    <t>DTXSID1047578</t>
  </si>
  <si>
    <t>Hexafluoroamylene</t>
  </si>
  <si>
    <t>DTXSID3059927</t>
  </si>
  <si>
    <t>1H,1H,10H,10H-Perfluorodecane-1,10-diol</t>
  </si>
  <si>
    <t>DTXSID50369896</t>
  </si>
  <si>
    <t>1H,1H,8H,8H-Perfluoro-3,6-dioxaoctane-1,8-diol</t>
  </si>
  <si>
    <t>DTXSID70381090</t>
  </si>
  <si>
    <t>4:2 Fluorotelomer alcohol</t>
  </si>
  <si>
    <t>DTXSID1062122</t>
  </si>
  <si>
    <t>4:2 FTOH aka 971</t>
  </si>
  <si>
    <t>6:1 Fluorotelomer alcohol</t>
  </si>
  <si>
    <t>DTXSID00190950</t>
  </si>
  <si>
    <t>6:1 FTOH aka 3135</t>
  </si>
  <si>
    <t>6:2 Fluorotelomer alcohol</t>
  </si>
  <si>
    <t>DTXSID5044572</t>
  </si>
  <si>
    <t>6:2 FTOH aka 941</t>
  </si>
  <si>
    <t>4:4 Fluorotelomer alcohol</t>
  </si>
  <si>
    <t>DTXSID60377821</t>
  </si>
  <si>
    <t>4:4 FTOH aka 902</t>
  </si>
  <si>
    <t>8:2 Fluorotelomer alcohol</t>
  </si>
  <si>
    <t>DTXSID7029904</t>
  </si>
  <si>
    <t>8:2 FTOH aka 956</t>
  </si>
  <si>
    <t>Methyl perfluoro(3-(1-ethenyloxypropan-2-yloxy)propanoate)</t>
  </si>
  <si>
    <t>DTXSID50382621</t>
  </si>
  <si>
    <t>7:3 FTOH aka 3145</t>
  </si>
  <si>
    <t>11:1 Fluorotelomer alcohol</t>
  </si>
  <si>
    <t>DTXSID80375107</t>
  </si>
  <si>
    <t>11:1 FTOH aka 969</t>
  </si>
  <si>
    <t>Perfluorooctanoic acid</t>
  </si>
  <si>
    <t>DTXSID8031865</t>
  </si>
  <si>
    <t>PFOA</t>
  </si>
  <si>
    <t>Perfluorooctanesulfonic acid</t>
  </si>
  <si>
    <t>DTXSID3031864</t>
  </si>
  <si>
    <t>PFOS</t>
  </si>
  <si>
    <t>Heptafluorobutyramide</t>
  </si>
  <si>
    <t>DTXSID2060965</t>
  </si>
  <si>
    <t>Nonafluoropentanamide</t>
  </si>
  <si>
    <t>DTXSID60400587</t>
  </si>
  <si>
    <t>Perfluoropentanamide</t>
  </si>
  <si>
    <t>DTXSID70366226</t>
  </si>
  <si>
    <t>Octafluoroadipamide</t>
  </si>
  <si>
    <t>DTXSID80310730</t>
  </si>
  <si>
    <t>Perfluorooctanamide</t>
  </si>
  <si>
    <t>DTXSID60195123</t>
  </si>
  <si>
    <t>Heptafluorobutanol</t>
  </si>
  <si>
    <t>DTXSID4059914</t>
  </si>
  <si>
    <t>3-(Perfluoropropyl)propanol</t>
  </si>
  <si>
    <t>DTXSID60379269</t>
  </si>
  <si>
    <t>N-Methyl-N-trimethylsilylheptafluorobutyramide</t>
  </si>
  <si>
    <t>DTXSID40379666</t>
  </si>
  <si>
    <t>3-(Perfluorooctyl)propanol</t>
  </si>
  <si>
    <t>DTXSID10379991</t>
  </si>
  <si>
    <t>Perfluorooctanamidine</t>
  </si>
  <si>
    <t>DTXSID70381151</t>
  </si>
  <si>
    <t>Dodecafluoroheptanol</t>
  </si>
  <si>
    <t>DTXSID9059832</t>
  </si>
  <si>
    <t>Pentafluoropropionamide</t>
  </si>
  <si>
    <t>DTXSID0059871</t>
  </si>
  <si>
    <t>3-(Perfluoro-2-butyl)propane-1,2-diol</t>
  </si>
  <si>
    <t>DTXSID10382147</t>
  </si>
  <si>
    <t>2-Aminohexafluoropropan-2-ol</t>
  </si>
  <si>
    <t>DTXSID80382093</t>
  </si>
  <si>
    <t>1H,1H,5H-Perfluoropentanol</t>
  </si>
  <si>
    <t>DTXSID0059879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</si>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</sst>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1" totalsRowShown="0">
  <autoFilter ref="A1:I41"/>
  <sortState xmlns:xlrd2="http://schemas.microsoft.com/office/spreadsheetml/2017/richdata2" ref="A2:I41">
    <sortCondition descending="1" ref="H1:H41"/>
  </sortState>
  <tableColumns count="9">
    <tableColumn id="1" name="Compound"/>
    <tableColumn id="2" name="DTXSID"/>
    <tableColumn id="3" name="Lab.Compound.Name"/>
    <tableColumn id="4" name="Fup.Med" dataDxfId="4"/>
    <tableColumn id="5" name="Fup.Low" dataDxfId="3"/>
    <tableColumn id="6" name="Fup.High" dataDxfId="2"/>
    <tableColumn id="7" name="Fup.point" dataDxfId="0"/>
    <tableColumn id="8" name="Uncertain" dataDxfId="1">
      <calculatedColumnFormula>IF((LOG10(Table1[[#This Row],[Fup.High]])-LOG10(Table1[[#This Row],[Fup.Med]]))&gt;3,"Y","")</calculatedColumnFormula>
    </tableColumn>
    <tableColumn id="9" name="CV" dataDxfId="5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41" sqref="D2:G41"/>
    </sheetView>
  </sheetViews>
  <sheetFormatPr defaultRowHeight="14.4" x14ac:dyDescent="0.3"/>
  <cols>
    <col min="1" max="1" width="22.44140625" customWidth="1"/>
    <col min="2" max="2" width="9" customWidth="1"/>
    <col min="3" max="3" width="21.5546875" customWidth="1"/>
    <col min="4" max="4" width="10.5546875" customWidth="1"/>
    <col min="5" max="5" width="10.109375" customWidth="1"/>
    <col min="6" max="6" width="10.5546875" customWidth="1"/>
    <col min="7" max="7" width="1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97</v>
      </c>
      <c r="I1" t="s">
        <v>98</v>
      </c>
    </row>
    <row r="2" spans="1:9" x14ac:dyDescent="0.3">
      <c r="A2" t="s">
        <v>61</v>
      </c>
      <c r="B2" t="s">
        <v>62</v>
      </c>
      <c r="C2" t="s">
        <v>63</v>
      </c>
      <c r="D2" s="1">
        <v>1.68E-9</v>
      </c>
      <c r="E2" s="1">
        <v>1.99E-15</v>
      </c>
      <c r="F2" s="1">
        <v>1.25E-3</v>
      </c>
      <c r="G2" s="1">
        <v>1.81E-3</v>
      </c>
      <c r="H2" t="str">
        <f>IF((LOG10(Table1[[#This Row],[Fup.High]])-LOG10(Table1[[#This Row],[Fup.Med]]))&gt;3,"Y","")</f>
        <v>Y</v>
      </c>
      <c r="I2" s="1">
        <f>(Table1[[#This Row],[Fup.High]]-Table1[[#This Row],[Fup.Low]])/1.96/Table1[[#This Row],[Fup.Med]]</f>
        <v>379616.13216654822</v>
      </c>
    </row>
    <row r="3" spans="1:9" x14ac:dyDescent="0.3">
      <c r="A3" t="s">
        <v>85</v>
      </c>
      <c r="B3" t="s">
        <v>86</v>
      </c>
      <c r="C3">
        <v>3125</v>
      </c>
      <c r="D3" s="1">
        <v>1.2300000000000001E-9</v>
      </c>
      <c r="E3" s="1">
        <v>2.0999999999999998E-15</v>
      </c>
      <c r="F3" s="1">
        <v>7.1599999999999995E-4</v>
      </c>
      <c r="G3" s="1">
        <v>3.0200000000000001E-2</v>
      </c>
      <c r="H3" t="str">
        <f>IF((LOG10(Table1[[#This Row],[Fup.High]])-LOG10(Table1[[#This Row],[Fup.Med]]))&gt;3,"Y","")</f>
        <v>Y</v>
      </c>
      <c r="I3" s="1">
        <f>(Table1[[#This Row],[Fup.High]]-Table1[[#This Row],[Fup.Low]])/1.96/Table1[[#This Row],[Fup.Med]]</f>
        <v>296996.84751862445</v>
      </c>
    </row>
    <row r="4" spans="1:9" x14ac:dyDescent="0.3">
      <c r="A4" t="s">
        <v>95</v>
      </c>
      <c r="B4" t="s">
        <v>96</v>
      </c>
      <c r="C4">
        <v>900</v>
      </c>
      <c r="D4" s="1">
        <v>3.3799999999999998E-8</v>
      </c>
      <c r="E4" s="1">
        <v>2.38E-15</v>
      </c>
      <c r="F4" s="1">
        <v>0.46500000000000002</v>
      </c>
      <c r="G4" s="1">
        <v>0.35499999999999998</v>
      </c>
      <c r="H4" t="str">
        <f>IF((LOG10(Table1[[#This Row],[Fup.High]])-LOG10(Table1[[#This Row],[Fup.Med]]))&gt;3,"Y","")</f>
        <v>Y</v>
      </c>
      <c r="I4" s="1">
        <f>(Table1[[#This Row],[Fup.High]]-Table1[[#This Row],[Fup.Low]])/1.96/Table1[[#This Row],[Fup.Med]]</f>
        <v>7019079.8212775877</v>
      </c>
    </row>
    <row r="5" spans="1:9" x14ac:dyDescent="0.3">
      <c r="A5" t="s">
        <v>7</v>
      </c>
      <c r="B5" t="s">
        <v>8</v>
      </c>
      <c r="C5">
        <v>30503</v>
      </c>
      <c r="D5" s="1">
        <v>1.2699999999999999E-15</v>
      </c>
      <c r="E5" s="1">
        <v>1.01E-15</v>
      </c>
      <c r="F5" s="1">
        <v>3.4800000000000001E-15</v>
      </c>
      <c r="G5" s="1">
        <v>0</v>
      </c>
      <c r="H5" t="str">
        <f>IF((LOG10(Table1[[#This Row],[Fup.High]])-LOG10(Table1[[#This Row],[Fup.Med]]))&gt;3,"Y","")</f>
        <v/>
      </c>
      <c r="I5" s="1">
        <f>(Table1[[#This Row],[Fup.High]]-Table1[[#This Row],[Fup.Low]])/1.96/Table1[[#This Row],[Fup.Med]]</f>
        <v>0.99228667845090812</v>
      </c>
    </row>
    <row r="6" spans="1:9" x14ac:dyDescent="0.3">
      <c r="A6" t="s">
        <v>9</v>
      </c>
      <c r="B6" t="s">
        <v>10</v>
      </c>
      <c r="C6">
        <v>30507</v>
      </c>
      <c r="D6" s="1">
        <v>1.6199999999999999E-3</v>
      </c>
      <c r="E6" s="1">
        <v>1.07E-3</v>
      </c>
      <c r="F6" s="1">
        <v>3.0500000000000002E-3</v>
      </c>
      <c r="G6" s="1">
        <v>0.249</v>
      </c>
      <c r="H6" t="str">
        <f>IF((LOG10(Table1[[#This Row],[Fup.High]])-LOG10(Table1[[#This Row],[Fup.Med]]))&gt;3,"Y","")</f>
        <v/>
      </c>
      <c r="I6" s="1">
        <f>(Table1[[#This Row],[Fup.High]]-Table1[[#This Row],[Fup.Low]])/1.96/Table1[[#This Row],[Fup.Med]]</f>
        <v>0.6235827664399094</v>
      </c>
    </row>
    <row r="7" spans="1:9" x14ac:dyDescent="0.3">
      <c r="A7" t="s">
        <v>11</v>
      </c>
      <c r="B7" t="s">
        <v>12</v>
      </c>
      <c r="C7">
        <v>30516</v>
      </c>
      <c r="D7" s="1">
        <v>5.9299999999999999E-4</v>
      </c>
      <c r="E7" s="1">
        <v>4.0700000000000003E-4</v>
      </c>
      <c r="F7" s="1">
        <v>1.0200000000000001E-3</v>
      </c>
      <c r="G7" s="1">
        <v>5.3299999999999997E-3</v>
      </c>
      <c r="H7" t="str">
        <f>IF((LOG10(Table1[[#This Row],[Fup.High]])-LOG10(Table1[[#This Row],[Fup.Med]]))&gt;3,"Y","")</f>
        <v/>
      </c>
      <c r="I7" s="1">
        <f>(Table1[[#This Row],[Fup.High]]-Table1[[#This Row],[Fup.Low]])/1.96/Table1[[#This Row],[Fup.Med]]</f>
        <v>0.52741163919193312</v>
      </c>
    </row>
    <row r="8" spans="1:9" x14ac:dyDescent="0.3">
      <c r="A8" t="s">
        <v>13</v>
      </c>
      <c r="B8" t="s">
        <v>14</v>
      </c>
      <c r="C8">
        <v>30501</v>
      </c>
      <c r="D8" s="1">
        <v>0.17499999999999999</v>
      </c>
      <c r="E8" s="1">
        <v>0.11799999999999999</v>
      </c>
      <c r="F8" s="1">
        <v>0.26800000000000002</v>
      </c>
      <c r="G8" s="1">
        <v>0.26700000000000002</v>
      </c>
      <c r="H8" t="str">
        <f>IF((LOG10(Table1[[#This Row],[Fup.High]])-LOG10(Table1[[#This Row],[Fup.Med]]))&gt;3,"Y","")</f>
        <v/>
      </c>
      <c r="I8" s="1">
        <f>(Table1[[#This Row],[Fup.High]]-Table1[[#This Row],[Fup.Low]])/1.96/Table1[[#This Row],[Fup.Med]]</f>
        <v>0.43731778425655987</v>
      </c>
    </row>
    <row r="9" spans="1:9" x14ac:dyDescent="0.3">
      <c r="A9" t="s">
        <v>15</v>
      </c>
      <c r="B9" t="s">
        <v>16</v>
      </c>
      <c r="C9">
        <v>30505</v>
      </c>
      <c r="D9" s="1">
        <v>1.3299999999999999E-2</v>
      </c>
      <c r="E9" s="1">
        <v>7.7799999999999996E-3</v>
      </c>
      <c r="F9" s="1">
        <v>3.3000000000000002E-2</v>
      </c>
      <c r="G9" s="1">
        <v>0.121</v>
      </c>
      <c r="H9" t="str">
        <f>IF((LOG10(Table1[[#This Row],[Fup.High]])-LOG10(Table1[[#This Row],[Fup.Med]]))&gt;3,"Y","")</f>
        <v/>
      </c>
      <c r="I9" s="1">
        <f>(Table1[[#This Row],[Fup.High]]-Table1[[#This Row],[Fup.Low]])/1.96/Table1[[#This Row],[Fup.Med]]</f>
        <v>0.96746969464477539</v>
      </c>
    </row>
    <row r="10" spans="1:9" x14ac:dyDescent="0.3">
      <c r="A10" t="s">
        <v>17</v>
      </c>
      <c r="B10" t="s">
        <v>18</v>
      </c>
      <c r="C10">
        <v>30521</v>
      </c>
      <c r="D10" s="1">
        <v>6.7999999999999996E-3</v>
      </c>
      <c r="E10" s="1">
        <v>4.13E-3</v>
      </c>
      <c r="F10" s="1">
        <v>1.66E-2</v>
      </c>
      <c r="G10" s="1">
        <v>0.34499999999999997</v>
      </c>
      <c r="H10" t="str">
        <f>IF((LOG10(Table1[[#This Row],[Fup.High]])-LOG10(Table1[[#This Row],[Fup.Med]]))&gt;3,"Y","")</f>
        <v/>
      </c>
      <c r="I10" s="1">
        <f>(Table1[[#This Row],[Fup.High]]-Table1[[#This Row],[Fup.Low]])/1.96/Table1[[#This Row],[Fup.Med]]</f>
        <v>0.93562424969988001</v>
      </c>
    </row>
    <row r="11" spans="1:9" x14ac:dyDescent="0.3">
      <c r="A11" t="s">
        <v>19</v>
      </c>
      <c r="B11" t="s">
        <v>20</v>
      </c>
      <c r="C11">
        <v>30510</v>
      </c>
      <c r="D11" s="1">
        <v>7.4200000000000004E-3</v>
      </c>
      <c r="E11" s="1">
        <v>4.2500000000000003E-3</v>
      </c>
      <c r="F11" s="1">
        <v>2.01E-2</v>
      </c>
      <c r="G11" s="1">
        <v>3.5900000000000001E-2</v>
      </c>
      <c r="H11" t="str">
        <f>IF((LOG10(Table1[[#This Row],[Fup.High]])-LOG10(Table1[[#This Row],[Fup.Med]]))&gt;3,"Y","")</f>
        <v/>
      </c>
      <c r="I11" s="1">
        <f>(Table1[[#This Row],[Fup.High]]-Table1[[#This Row],[Fup.Low]])/1.96/Table1[[#This Row],[Fup.Med]]</f>
        <v>1.0898564277463005</v>
      </c>
    </row>
    <row r="12" spans="1:9" x14ac:dyDescent="0.3">
      <c r="A12" t="s">
        <v>21</v>
      </c>
      <c r="B12" t="s">
        <v>22</v>
      </c>
      <c r="C12" t="s">
        <v>23</v>
      </c>
      <c r="D12" s="1">
        <v>5.21E-2</v>
      </c>
      <c r="E12" s="1">
        <v>4.7E-2</v>
      </c>
      <c r="F12" s="1">
        <v>5.79E-2</v>
      </c>
      <c r="G12" s="1">
        <v>6.1199999999999997E-2</v>
      </c>
      <c r="H12" t="str">
        <f>IF((LOG10(Table1[[#This Row],[Fup.High]])-LOG10(Table1[[#This Row],[Fup.Med]]))&gt;3,"Y","")</f>
        <v/>
      </c>
      <c r="I12" s="1">
        <f>(Table1[[#This Row],[Fup.High]]-Table1[[#This Row],[Fup.Low]])/1.96/Table1[[#This Row],[Fup.Med]]</f>
        <v>0.10674135297113087</v>
      </c>
    </row>
    <row r="13" spans="1:9" x14ac:dyDescent="0.3">
      <c r="A13" t="s">
        <v>24</v>
      </c>
      <c r="B13" t="s">
        <v>25</v>
      </c>
      <c r="C13">
        <v>477</v>
      </c>
      <c r="D13" s="1">
        <v>3.1300000000000001E-2</v>
      </c>
      <c r="E13" s="1">
        <v>2.5999999999999999E-2</v>
      </c>
      <c r="F13" s="1">
        <v>3.8399999999999997E-2</v>
      </c>
      <c r="G13" s="1">
        <v>3.09E-2</v>
      </c>
      <c r="H13" t="str">
        <f>IF((LOG10(Table1[[#This Row],[Fup.High]])-LOG10(Table1[[#This Row],[Fup.Med]]))&gt;3,"Y","")</f>
        <v/>
      </c>
      <c r="I13" s="1">
        <f>(Table1[[#This Row],[Fup.High]]-Table1[[#This Row],[Fup.Low]])/1.96/Table1[[#This Row],[Fup.Med]]</f>
        <v>0.20212557866597114</v>
      </c>
    </row>
    <row r="14" spans="1:9" x14ac:dyDescent="0.3">
      <c r="A14" t="s">
        <v>26</v>
      </c>
      <c r="B14" t="s">
        <v>27</v>
      </c>
      <c r="C14">
        <v>964</v>
      </c>
      <c r="D14" s="1">
        <v>4.6800000000000001E-2</v>
      </c>
      <c r="E14" s="1">
        <v>3.3799999999999997E-2</v>
      </c>
      <c r="F14" s="1">
        <v>6.9599999999999995E-2</v>
      </c>
      <c r="G14" s="1">
        <v>9.9400000000000002E-2</v>
      </c>
      <c r="H14" t="str">
        <f>IF((LOG10(Table1[[#This Row],[Fup.High]])-LOG10(Table1[[#This Row],[Fup.Med]]))&gt;3,"Y","")</f>
        <v/>
      </c>
      <c r="I14" s="1">
        <f>(Table1[[#This Row],[Fup.High]]-Table1[[#This Row],[Fup.Low]])/1.96/Table1[[#This Row],[Fup.Med]]</f>
        <v>0.39028431885574744</v>
      </c>
    </row>
    <row r="15" spans="1:9" x14ac:dyDescent="0.3">
      <c r="A15" t="s">
        <v>28</v>
      </c>
      <c r="B15" t="s">
        <v>29</v>
      </c>
      <c r="C15">
        <v>464</v>
      </c>
      <c r="D15" s="1">
        <v>1.09E-2</v>
      </c>
      <c r="E15" s="1">
        <v>9.4299999999999991E-3</v>
      </c>
      <c r="F15" s="1">
        <v>1.2699999999999999E-2</v>
      </c>
      <c r="G15" s="1">
        <v>1.2699999999999999E-2</v>
      </c>
      <c r="H15" t="str">
        <f>IF((LOG10(Table1[[#This Row],[Fup.High]])-LOG10(Table1[[#This Row],[Fup.Med]]))&gt;3,"Y","")</f>
        <v/>
      </c>
      <c r="I15" s="1">
        <f>(Table1[[#This Row],[Fup.High]]-Table1[[#This Row],[Fup.Low]])/1.96/Table1[[#This Row],[Fup.Med]]</f>
        <v>0.15306122448979595</v>
      </c>
    </row>
    <row r="16" spans="1:9" x14ac:dyDescent="0.3">
      <c r="A16" t="s">
        <v>30</v>
      </c>
      <c r="B16" t="s">
        <v>31</v>
      </c>
      <c r="C16">
        <v>479</v>
      </c>
      <c r="D16" s="1">
        <v>4.36E-2</v>
      </c>
      <c r="E16" s="1">
        <v>3.7100000000000001E-2</v>
      </c>
      <c r="F16" s="1">
        <v>5.0299999999999997E-2</v>
      </c>
      <c r="G16" s="1">
        <v>5.0599999999999999E-2</v>
      </c>
      <c r="H16" t="str">
        <f>IF((LOG10(Table1[[#This Row],[Fup.High]])-LOG10(Table1[[#This Row],[Fup.Med]]))&gt;3,"Y","")</f>
        <v/>
      </c>
      <c r="I16" s="1">
        <f>(Table1[[#This Row],[Fup.High]]-Table1[[#This Row],[Fup.Low]])/1.96/Table1[[#This Row],[Fup.Med]]</f>
        <v>0.15446545590713345</v>
      </c>
    </row>
    <row r="17" spans="1:9" x14ac:dyDescent="0.3">
      <c r="A17" t="s">
        <v>32</v>
      </c>
      <c r="B17" t="s">
        <v>33</v>
      </c>
      <c r="C17">
        <v>763</v>
      </c>
      <c r="D17" s="1">
        <v>2.9700000000000001E-2</v>
      </c>
      <c r="E17" s="1">
        <v>6.0500000000000001E-15</v>
      </c>
      <c r="F17" s="1">
        <v>6.2E-2</v>
      </c>
      <c r="G17" s="1">
        <v>5.3800000000000001E-2</v>
      </c>
      <c r="H17" t="str">
        <f>IF((LOG10(Table1[[#This Row],[Fup.High]])-LOG10(Table1[[#This Row],[Fup.Med]]))&gt;3,"Y","")</f>
        <v/>
      </c>
      <c r="I17" s="1">
        <f>(Table1[[#This Row],[Fup.High]]-Table1[[#This Row],[Fup.Low]])/1.96/Table1[[#This Row],[Fup.Med]]</f>
        <v>1.0650724936438181</v>
      </c>
    </row>
    <row r="18" spans="1:9" x14ac:dyDescent="0.3">
      <c r="A18" t="s">
        <v>34</v>
      </c>
      <c r="B18" t="s">
        <v>35</v>
      </c>
      <c r="C18">
        <v>945</v>
      </c>
      <c r="D18" s="1">
        <v>0.47699999999999998</v>
      </c>
      <c r="E18" s="1">
        <v>0.34</v>
      </c>
      <c r="F18" s="1">
        <v>0.73499999999999999</v>
      </c>
      <c r="G18" s="1">
        <v>0.34200000000000003</v>
      </c>
      <c r="H18" t="str">
        <f>IF((LOG10(Table1[[#This Row],[Fup.High]])-LOG10(Table1[[#This Row],[Fup.Med]]))&gt;3,"Y","")</f>
        <v/>
      </c>
      <c r="I18" s="1">
        <f>(Table1[[#This Row],[Fup.High]]-Table1[[#This Row],[Fup.Low]])/1.96/Table1[[#This Row],[Fup.Med]]</f>
        <v>0.42249604244213407</v>
      </c>
    </row>
    <row r="19" spans="1:9" x14ac:dyDescent="0.3">
      <c r="A19" t="s">
        <v>36</v>
      </c>
      <c r="B19" t="s">
        <v>37</v>
      </c>
      <c r="C19">
        <v>274</v>
      </c>
      <c r="D19" s="1">
        <v>4.0899999999999999E-3</v>
      </c>
      <c r="E19" s="1">
        <v>7.5400000000000006E-12</v>
      </c>
      <c r="F19" s="1">
        <v>5.5100000000000001E-3</v>
      </c>
      <c r="G19" s="1">
        <v>4.96E-3</v>
      </c>
      <c r="H19" t="str">
        <f>IF((LOG10(Table1[[#This Row],[Fup.High]])-LOG10(Table1[[#This Row],[Fup.Med]]))&gt;3,"Y","")</f>
        <v/>
      </c>
      <c r="I19" s="1">
        <f>(Table1[[#This Row],[Fup.High]]-Table1[[#This Row],[Fup.Low]])/1.96/Table1[[#This Row],[Fup.Med]]</f>
        <v>0.68734095010977503</v>
      </c>
    </row>
    <row r="20" spans="1:9" x14ac:dyDescent="0.3">
      <c r="A20" t="s">
        <v>38</v>
      </c>
      <c r="B20" t="s">
        <v>39</v>
      </c>
      <c r="C20">
        <v>949</v>
      </c>
      <c r="D20" s="1">
        <v>0.17799999999999999</v>
      </c>
      <c r="E20" s="1">
        <v>0.11799999999999999</v>
      </c>
      <c r="F20" s="1">
        <v>0.29899999999999999</v>
      </c>
      <c r="G20" s="1">
        <v>0.20699999999999999</v>
      </c>
      <c r="H20" t="str">
        <f>IF((LOG10(Table1[[#This Row],[Fup.High]])-LOG10(Table1[[#This Row],[Fup.Med]]))&gt;3,"Y","")</f>
        <v/>
      </c>
      <c r="I20" s="1">
        <f>(Table1[[#This Row],[Fup.High]]-Table1[[#This Row],[Fup.Low]])/1.96/Table1[[#This Row],[Fup.Med]]</f>
        <v>0.51880302682870905</v>
      </c>
    </row>
    <row r="21" spans="1:9" x14ac:dyDescent="0.3">
      <c r="A21" t="s">
        <v>40</v>
      </c>
      <c r="B21" t="s">
        <v>41</v>
      </c>
      <c r="C21" t="s">
        <v>42</v>
      </c>
      <c r="D21" s="1">
        <v>5.0900000000000001E-2</v>
      </c>
      <c r="E21" s="1">
        <v>3.49E-2</v>
      </c>
      <c r="F21" s="1">
        <v>8.1299999999999997E-2</v>
      </c>
      <c r="G21" s="1">
        <v>0.23100000000000001</v>
      </c>
      <c r="H21" t="str">
        <f>IF((LOG10(Table1[[#This Row],[Fup.High]])-LOG10(Table1[[#This Row],[Fup.Med]]))&gt;3,"Y","")</f>
        <v/>
      </c>
      <c r="I21" s="1">
        <f>(Table1[[#This Row],[Fup.High]]-Table1[[#This Row],[Fup.Low]])/1.96/Table1[[#This Row],[Fup.Med]]</f>
        <v>0.46509763040776231</v>
      </c>
    </row>
    <row r="22" spans="1:9" x14ac:dyDescent="0.3">
      <c r="A22" t="s">
        <v>43</v>
      </c>
      <c r="B22" t="s">
        <v>44</v>
      </c>
      <c r="C22" t="s">
        <v>45</v>
      </c>
      <c r="D22" s="1">
        <v>3.6700000000000001E-3</v>
      </c>
      <c r="E22" s="1">
        <v>2.7599999999999999E-3</v>
      </c>
      <c r="F22" s="1">
        <v>5.1700000000000001E-3</v>
      </c>
      <c r="G22" s="1">
        <v>3.8600000000000002E-2</v>
      </c>
      <c r="H22" t="str">
        <f>IF((LOG10(Table1[[#This Row],[Fup.High]])-LOG10(Table1[[#This Row],[Fup.Med]]))&gt;3,"Y","")</f>
        <v/>
      </c>
      <c r="I22" s="1">
        <f>(Table1[[#This Row],[Fup.High]]-Table1[[#This Row],[Fup.Low]])/1.96/Table1[[#This Row],[Fup.Med]]</f>
        <v>0.33503864761163327</v>
      </c>
    </row>
    <row r="23" spans="1:9" x14ac:dyDescent="0.3">
      <c r="A23" t="s">
        <v>46</v>
      </c>
      <c r="B23" t="s">
        <v>47</v>
      </c>
      <c r="C23" t="s">
        <v>48</v>
      </c>
      <c r="D23" s="1">
        <v>4.7399999999999998E-2</v>
      </c>
      <c r="E23" s="1">
        <v>3.1E-2</v>
      </c>
      <c r="F23" s="1">
        <v>7.9000000000000001E-2</v>
      </c>
      <c r="G23" s="1">
        <v>0.152</v>
      </c>
      <c r="H23" t="str">
        <f>IF((LOG10(Table1[[#This Row],[Fup.High]])-LOG10(Table1[[#This Row],[Fup.Med]]))&gt;3,"Y","")</f>
        <v/>
      </c>
      <c r="I23" s="1">
        <f>(Table1[[#This Row],[Fup.High]]-Table1[[#This Row],[Fup.Low]])/1.96/Table1[[#This Row],[Fup.Med]]</f>
        <v>0.51666236114699049</v>
      </c>
    </row>
    <row r="24" spans="1:9" x14ac:dyDescent="0.3">
      <c r="A24" t="s">
        <v>49</v>
      </c>
      <c r="B24" t="s">
        <v>50</v>
      </c>
      <c r="C24" t="s">
        <v>51</v>
      </c>
      <c r="D24" s="1">
        <v>1.14E-2</v>
      </c>
      <c r="E24" s="1">
        <v>7.8899999999999994E-3</v>
      </c>
      <c r="F24" s="1">
        <v>1.7899999999999999E-2</v>
      </c>
      <c r="G24" s="1">
        <v>7.0400000000000004E-2</v>
      </c>
      <c r="H24" t="str">
        <f>IF((LOG10(Table1[[#This Row],[Fup.High]])-LOG10(Table1[[#This Row],[Fup.Med]]))&gt;3,"Y","")</f>
        <v/>
      </c>
      <c r="I24" s="1">
        <f>(Table1[[#This Row],[Fup.High]]-Table1[[#This Row],[Fup.Low]])/1.96/Table1[[#This Row],[Fup.Med]]</f>
        <v>0.44799498746867167</v>
      </c>
    </row>
    <row r="25" spans="1:9" x14ac:dyDescent="0.3">
      <c r="A25" t="s">
        <v>52</v>
      </c>
      <c r="B25" t="s">
        <v>53</v>
      </c>
      <c r="C25" t="s">
        <v>54</v>
      </c>
      <c r="D25" s="1">
        <v>2.7200000000000002E-3</v>
      </c>
      <c r="E25" s="1">
        <v>1.9599999999999999E-3</v>
      </c>
      <c r="F25" s="1">
        <v>4.1099999999999999E-3</v>
      </c>
      <c r="G25" s="1">
        <v>2.4299999999999999E-2</v>
      </c>
      <c r="H25" t="str">
        <f>IF((LOG10(Table1[[#This Row],[Fup.High]])-LOG10(Table1[[#This Row],[Fup.Med]]))&gt;3,"Y","")</f>
        <v/>
      </c>
      <c r="I25" s="1">
        <f>(Table1[[#This Row],[Fup.High]]-Table1[[#This Row],[Fup.Low]])/1.96/Table1[[#This Row],[Fup.Med]]</f>
        <v>0.40328631452581026</v>
      </c>
    </row>
    <row r="26" spans="1:9" x14ac:dyDescent="0.3">
      <c r="A26" t="s">
        <v>55</v>
      </c>
      <c r="B26" t="s">
        <v>56</v>
      </c>
      <c r="C26" t="s">
        <v>57</v>
      </c>
      <c r="D26" s="1">
        <v>3.64E-3</v>
      </c>
      <c r="E26" s="1">
        <v>2.6099999999999999E-3</v>
      </c>
      <c r="F26" s="1">
        <v>5.5599999999999998E-3</v>
      </c>
      <c r="G26" s="1">
        <v>2.35E-2</v>
      </c>
      <c r="H26" t="str">
        <f>IF((LOG10(Table1[[#This Row],[Fup.High]])-LOG10(Table1[[#This Row],[Fup.Med]]))&gt;3,"Y","")</f>
        <v/>
      </c>
      <c r="I26" s="1">
        <f>(Table1[[#This Row],[Fup.High]]-Table1[[#This Row],[Fup.Low]])/1.96/Table1[[#This Row],[Fup.Med]]</f>
        <v>0.41348957165283695</v>
      </c>
    </row>
    <row r="27" spans="1:9" x14ac:dyDescent="0.3">
      <c r="A27" t="s">
        <v>58</v>
      </c>
      <c r="B27" t="s">
        <v>59</v>
      </c>
      <c r="C27" t="s">
        <v>60</v>
      </c>
      <c r="D27" s="1">
        <v>1.7299999999999999E-2</v>
      </c>
      <c r="E27" s="1">
        <v>1.1900000000000001E-2</v>
      </c>
      <c r="F27" s="1">
        <v>2.7199999999999998E-2</v>
      </c>
      <c r="G27" s="1">
        <v>6.2100000000000002E-2</v>
      </c>
      <c r="H27" t="str">
        <f>IF((LOG10(Table1[[#This Row],[Fup.High]])-LOG10(Table1[[#This Row],[Fup.Med]]))&gt;3,"Y","")</f>
        <v/>
      </c>
      <c r="I27" s="1">
        <f>(Table1[[#This Row],[Fup.High]]-Table1[[#This Row],[Fup.Low]])/1.96/Table1[[#This Row],[Fup.Med]]</f>
        <v>0.45122095080806884</v>
      </c>
    </row>
    <row r="28" spans="1:9" x14ac:dyDescent="0.3">
      <c r="A28" t="s">
        <v>64</v>
      </c>
      <c r="B28" t="s">
        <v>65</v>
      </c>
      <c r="C28" t="s">
        <v>66</v>
      </c>
      <c r="D28" s="1">
        <v>1.09E-2</v>
      </c>
      <c r="E28" s="1">
        <v>8.3899999999999999E-3</v>
      </c>
      <c r="F28" s="1">
        <v>1.4500000000000001E-2</v>
      </c>
      <c r="G28" s="1">
        <v>7.7099999999999998E-3</v>
      </c>
      <c r="H28" t="str">
        <f>IF((LOG10(Table1[[#This Row],[Fup.High]])-LOG10(Table1[[#This Row],[Fup.Med]]))&gt;3,"Y","")</f>
        <v/>
      </c>
      <c r="I28" s="1">
        <f>(Table1[[#This Row],[Fup.High]]-Table1[[#This Row],[Fup.Low]])/1.96/Table1[[#This Row],[Fup.Med]]</f>
        <v>0.28599513199775328</v>
      </c>
    </row>
    <row r="29" spans="1:9" x14ac:dyDescent="0.3">
      <c r="A29" t="s">
        <v>67</v>
      </c>
      <c r="B29" t="s">
        <v>68</v>
      </c>
      <c r="C29">
        <v>908</v>
      </c>
      <c r="D29" s="1">
        <v>0.55200000000000005</v>
      </c>
      <c r="E29" s="1">
        <v>0.46800000000000003</v>
      </c>
      <c r="F29" s="1">
        <v>0.66600000000000004</v>
      </c>
      <c r="G29" s="1">
        <v>0.60099999999999998</v>
      </c>
      <c r="H29" t="str">
        <f>IF((LOG10(Table1[[#This Row],[Fup.High]])-LOG10(Table1[[#This Row],[Fup.Med]]))&gt;3,"Y","")</f>
        <v/>
      </c>
      <c r="I29" s="1">
        <f>(Table1[[#This Row],[Fup.High]]-Table1[[#This Row],[Fup.Low]])/1.96/Table1[[#This Row],[Fup.Med]]</f>
        <v>0.18300798580301686</v>
      </c>
    </row>
    <row r="30" spans="1:9" x14ac:dyDescent="0.3">
      <c r="A30" t="s">
        <v>69</v>
      </c>
      <c r="B30" t="s">
        <v>70</v>
      </c>
      <c r="C30">
        <v>909</v>
      </c>
      <c r="D30" s="1">
        <v>0.188</v>
      </c>
      <c r="E30" s="1">
        <v>0.16200000000000001</v>
      </c>
      <c r="F30" s="1">
        <v>0.222</v>
      </c>
      <c r="G30" s="1">
        <v>0.19900000000000001</v>
      </c>
      <c r="H30" t="str">
        <f>IF((LOG10(Table1[[#This Row],[Fup.High]])-LOG10(Table1[[#This Row],[Fup.Med]]))&gt;3,"Y","")</f>
        <v/>
      </c>
      <c r="I30" s="1">
        <f>(Table1[[#This Row],[Fup.High]]-Table1[[#This Row],[Fup.Low]])/1.96/Table1[[#This Row],[Fup.Med]]</f>
        <v>0.1628310898827616</v>
      </c>
    </row>
    <row r="31" spans="1:9" x14ac:dyDescent="0.3">
      <c r="A31" t="s">
        <v>71</v>
      </c>
      <c r="B31" t="s">
        <v>72</v>
      </c>
      <c r="C31">
        <v>916</v>
      </c>
      <c r="D31" s="1">
        <v>0.33800000000000002</v>
      </c>
      <c r="E31" s="1">
        <v>0.28999999999999998</v>
      </c>
      <c r="F31" s="1">
        <v>0.39600000000000002</v>
      </c>
      <c r="G31" s="1">
        <v>0.51600000000000001</v>
      </c>
      <c r="H31" t="str">
        <f>IF((LOG10(Table1[[#This Row],[Fup.High]])-LOG10(Table1[[#This Row],[Fup.Med]]))&gt;3,"Y","")</f>
        <v/>
      </c>
      <c r="I31" s="1">
        <f>(Table1[[#This Row],[Fup.High]]-Table1[[#This Row],[Fup.Low]])/1.96/Table1[[#This Row],[Fup.Med]]</f>
        <v>0.16000483033450072</v>
      </c>
    </row>
    <row r="32" spans="1:9" x14ac:dyDescent="0.3">
      <c r="A32" t="s">
        <v>73</v>
      </c>
      <c r="B32" t="s">
        <v>74</v>
      </c>
      <c r="C32">
        <v>923</v>
      </c>
      <c r="D32" s="1">
        <v>0.51100000000000001</v>
      </c>
      <c r="E32" s="1">
        <v>0.40200000000000002</v>
      </c>
      <c r="F32" s="1">
        <v>0.66700000000000004</v>
      </c>
      <c r="G32" s="1">
        <v>0.83399999999999996</v>
      </c>
      <c r="H32" t="str">
        <f>IF((LOG10(Table1[[#This Row],[Fup.High]])-LOG10(Table1[[#This Row],[Fup.Med]]))&gt;3,"Y","")</f>
        <v/>
      </c>
      <c r="I32" s="1">
        <f>(Table1[[#This Row],[Fup.High]]-Table1[[#This Row],[Fup.Low]])/1.96/Table1[[#This Row],[Fup.Med]]</f>
        <v>0.26458724389951677</v>
      </c>
    </row>
    <row r="33" spans="1:9" x14ac:dyDescent="0.3">
      <c r="A33" t="s">
        <v>75</v>
      </c>
      <c r="B33" t="s">
        <v>76</v>
      </c>
      <c r="C33">
        <v>3117</v>
      </c>
      <c r="D33" s="1">
        <v>1.9E-2</v>
      </c>
      <c r="E33" s="1">
        <v>1.6299999999999999E-2</v>
      </c>
      <c r="F33" s="1">
        <v>2.2700000000000001E-2</v>
      </c>
      <c r="G33" s="1">
        <v>2.63E-2</v>
      </c>
      <c r="H33" t="str">
        <f>IF((LOG10(Table1[[#This Row],[Fup.High]])-LOG10(Table1[[#This Row],[Fup.Med]]))&gt;3,"Y","")</f>
        <v/>
      </c>
      <c r="I33" s="1">
        <f>(Table1[[#This Row],[Fup.High]]-Table1[[#This Row],[Fup.Low]])/1.96/Table1[[#This Row],[Fup.Med]]</f>
        <v>0.17185821697099901</v>
      </c>
    </row>
    <row r="34" spans="1:9" x14ac:dyDescent="0.3">
      <c r="A34" t="s">
        <v>77</v>
      </c>
      <c r="B34" t="s">
        <v>78</v>
      </c>
      <c r="C34">
        <v>915</v>
      </c>
      <c r="D34" s="1">
        <v>6.1699999999999998E-2</v>
      </c>
      <c r="E34" s="1">
        <v>4.6699999999999998E-2</v>
      </c>
      <c r="F34" s="1">
        <v>8.6300000000000002E-2</v>
      </c>
      <c r="G34" s="1">
        <v>0.21199999999999999</v>
      </c>
      <c r="H34" t="str">
        <f>IF((LOG10(Table1[[#This Row],[Fup.High]])-LOG10(Table1[[#This Row],[Fup.Med]]))&gt;3,"Y","")</f>
        <v/>
      </c>
      <c r="I34" s="1">
        <f>(Table1[[#This Row],[Fup.High]]-Table1[[#This Row],[Fup.Low]])/1.96/Table1[[#This Row],[Fup.Med]]</f>
        <v>0.327456752555155</v>
      </c>
    </row>
    <row r="35" spans="1:9" x14ac:dyDescent="0.3">
      <c r="A35" t="s">
        <v>79</v>
      </c>
      <c r="B35" t="s">
        <v>80</v>
      </c>
      <c r="C35">
        <v>965</v>
      </c>
      <c r="D35" s="1">
        <v>2.9600000000000001E-2</v>
      </c>
      <c r="E35" s="1">
        <v>2.2100000000000002E-2</v>
      </c>
      <c r="F35" s="1">
        <v>4.2200000000000001E-2</v>
      </c>
      <c r="G35" s="1">
        <v>0.104</v>
      </c>
      <c r="H35" t="str">
        <f>IF((LOG10(Table1[[#This Row],[Fup.High]])-LOG10(Table1[[#This Row],[Fup.Med]]))&gt;3,"Y","")</f>
        <v/>
      </c>
      <c r="I35" s="1">
        <f>(Table1[[#This Row],[Fup.High]]-Table1[[#This Row],[Fup.Low]])/1.96/Table1[[#This Row],[Fup.Med]]</f>
        <v>0.34645615002757857</v>
      </c>
    </row>
    <row r="36" spans="1:9" x14ac:dyDescent="0.3">
      <c r="A36" t="s">
        <v>81</v>
      </c>
      <c r="B36" t="s">
        <v>82</v>
      </c>
      <c r="C36">
        <v>476</v>
      </c>
      <c r="D36" s="1">
        <v>0.11700000000000001</v>
      </c>
      <c r="E36" s="1">
        <v>8.6800000000000002E-2</v>
      </c>
      <c r="F36" s="1">
        <v>0.16900000000000001</v>
      </c>
      <c r="G36" s="1">
        <v>0.20200000000000001</v>
      </c>
      <c r="H36" t="str">
        <f>IF((LOG10(Table1[[#This Row],[Fup.High]])-LOG10(Table1[[#This Row],[Fup.Med]]))&gt;3,"Y","")</f>
        <v/>
      </c>
      <c r="I36" s="1">
        <f>(Table1[[#This Row],[Fup.High]]-Table1[[#This Row],[Fup.Low]])/1.96/Table1[[#This Row],[Fup.Med]]</f>
        <v>0.358451072736787</v>
      </c>
    </row>
    <row r="37" spans="1:9" x14ac:dyDescent="0.3">
      <c r="A37" t="s">
        <v>83</v>
      </c>
      <c r="B37" t="s">
        <v>84</v>
      </c>
      <c r="C37">
        <v>267</v>
      </c>
      <c r="D37" s="1">
        <v>7.1900000000000002E-3</v>
      </c>
      <c r="E37" s="1">
        <v>5.1000000000000004E-3</v>
      </c>
      <c r="F37" s="1">
        <v>1.0999999999999999E-2</v>
      </c>
      <c r="G37" s="1">
        <v>4.3700000000000003E-2</v>
      </c>
      <c r="H37" t="str">
        <f>IF((LOG10(Table1[[#This Row],[Fup.High]])-LOG10(Table1[[#This Row],[Fup.Med]]))&gt;3,"Y","")</f>
        <v/>
      </c>
      <c r="I37" s="1">
        <f>(Table1[[#This Row],[Fup.High]]-Table1[[#This Row],[Fup.Low]])/1.96/Table1[[#This Row],[Fup.Med]]</f>
        <v>0.41866537992109215</v>
      </c>
    </row>
    <row r="38" spans="1:9" x14ac:dyDescent="0.3">
      <c r="A38" t="s">
        <v>87</v>
      </c>
      <c r="B38" t="s">
        <v>88</v>
      </c>
      <c r="C38">
        <v>906</v>
      </c>
      <c r="D38" s="1">
        <v>8.2799999999999992E-3</v>
      </c>
      <c r="E38" s="1">
        <v>5.7600000000000004E-3</v>
      </c>
      <c r="F38" s="1">
        <v>1.2800000000000001E-2</v>
      </c>
      <c r="G38" s="1">
        <v>7.1499999999999994E-2</v>
      </c>
      <c r="H38" t="str">
        <f>IF((LOG10(Table1[[#This Row],[Fup.High]])-LOG10(Table1[[#This Row],[Fup.Med]]))&gt;3,"Y","")</f>
        <v/>
      </c>
      <c r="I38" s="1">
        <f>(Table1[[#This Row],[Fup.High]]-Table1[[#This Row],[Fup.Low]])/1.96/Table1[[#This Row],[Fup.Med]]</f>
        <v>0.43379670708863266</v>
      </c>
    </row>
    <row r="39" spans="1:9" x14ac:dyDescent="0.3">
      <c r="A39" t="s">
        <v>89</v>
      </c>
      <c r="B39" t="s">
        <v>90</v>
      </c>
      <c r="C39">
        <v>273</v>
      </c>
      <c r="D39" s="1">
        <v>0.11600000000000001</v>
      </c>
      <c r="E39" s="1">
        <v>8.3900000000000002E-2</v>
      </c>
      <c r="F39" s="1">
        <v>0.17</v>
      </c>
      <c r="G39" s="1">
        <v>0.26600000000000001</v>
      </c>
      <c r="H39" t="str">
        <f>IF((LOG10(Table1[[#This Row],[Fup.High]])-LOG10(Table1[[#This Row],[Fup.Med]]))&gt;3,"Y","")</f>
        <v/>
      </c>
      <c r="I39" s="1">
        <f>(Table1[[#This Row],[Fup.High]]-Table1[[#This Row],[Fup.Low]])/1.96/Table1[[#This Row],[Fup.Med]]</f>
        <v>0.3786945812807882</v>
      </c>
    </row>
    <row r="40" spans="1:9" x14ac:dyDescent="0.3">
      <c r="A40" t="s">
        <v>91</v>
      </c>
      <c r="B40" t="s">
        <v>92</v>
      </c>
      <c r="C40">
        <v>913</v>
      </c>
      <c r="D40" s="1">
        <v>6.7699999999999996E-2</v>
      </c>
      <c r="E40" s="1">
        <v>4.87E-2</v>
      </c>
      <c r="F40" s="1">
        <v>0.10100000000000001</v>
      </c>
      <c r="G40" s="1">
        <v>0.154</v>
      </c>
      <c r="H40" t="str">
        <f>IF((LOG10(Table1[[#This Row],[Fup.High]])-LOG10(Table1[[#This Row],[Fup.Med]]))&gt;3,"Y","")</f>
        <v/>
      </c>
      <c r="I40" s="1">
        <f>(Table1[[#This Row],[Fup.High]]-Table1[[#This Row],[Fup.Low]])/1.96/Table1[[#This Row],[Fup.Med]]</f>
        <v>0.39414584149760357</v>
      </c>
    </row>
    <row r="41" spans="1:9" x14ac:dyDescent="0.3">
      <c r="A41" t="s">
        <v>93</v>
      </c>
      <c r="B41" t="s">
        <v>94</v>
      </c>
      <c r="C41">
        <v>899</v>
      </c>
      <c r="D41" s="1">
        <v>0.22</v>
      </c>
      <c r="E41" s="1">
        <v>0.16200000000000001</v>
      </c>
      <c r="F41" s="1">
        <v>0.33500000000000002</v>
      </c>
      <c r="G41" s="1">
        <v>0.96299999999999997</v>
      </c>
      <c r="H41" t="str">
        <f>IF((LOG10(Table1[[#This Row],[Fup.High]])-LOG10(Table1[[#This Row],[Fup.Med]]))&gt;3,"Y","")</f>
        <v/>
      </c>
      <c r="I41" s="1">
        <f>(Table1[[#This Row],[Fup.High]]-Table1[[#This Row],[Fup.Low]])/1.96/Table1[[#This Row],[Fup.Med]]</f>
        <v>0.40120593692022266</v>
      </c>
    </row>
  </sheetData>
  <pageMargins left="0.7" right="0.7" top="0.75" bottom="0.75" header="0.3" footer="0.3"/>
  <tableParts count="1">
    <tablePart r:id="rId1"/>
  </tableParts>
</worksheet>
</file>