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wambaug\git\invitrotkstats\working\CrizerPFAS\"/>
    </mc:Choice>
  </mc:AlternateContent>
  <xr:revisionPtr revIDLastSave="0" documentId="8_{14042DA1-8C70-4495-BBCE-8F71307E6B3A}" xr6:coauthVersionLast="47" xr6:coauthVersionMax="47" xr10:uidLastSave="{00000000-0000-0000-0000-000000000000}"/>
  <bookViews>
    <workbookView xWindow="-110" yWindow="-110" windowWidth="19420" windowHeight="11020" firstSheet="1" activeTab="2" xr2:uid="{EDD18A9A-D11C-4CBA-BF95-E7AD40EF1B76}"/>
  </bookViews>
  <sheets>
    <sheet name="CoverSheet" sheetId="9" r:id="rId1"/>
    <sheet name="Dilution Factors" sheetId="10" r:id="rId2"/>
    <sheet name="Clint Data Summary" sheetId="7" r:id="rId3"/>
    <sheet name="K-PFHxS" sheetId="3" r:id="rId4"/>
    <sheet name="Na PFOA" sheetId="4" r:id="rId5"/>
    <sheet name="PFOSA" sheetId="5" r:id="rId6"/>
    <sheet name="Phenacetin" sheetId="11" r:id="rId7"/>
    <sheet name="Propranolol" sheetId="12" r:id="rId8"/>
    <sheet name="Raw Data-NoRefCmpd" sheetId="1" r:id="rId9"/>
    <sheet name="Raw Data-RefCmpd" sheetId="13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1" i="7" l="1"/>
  <c r="W10" i="7"/>
  <c r="H7" i="10"/>
  <c r="E31" i="12"/>
  <c r="D31" i="12" s="1"/>
  <c r="E30" i="12"/>
  <c r="D30" i="12"/>
  <c r="E29" i="12"/>
  <c r="D29" i="12" s="1"/>
  <c r="E28" i="12"/>
  <c r="D28" i="12"/>
  <c r="E27" i="12"/>
  <c r="D27" i="12" s="1"/>
  <c r="E26" i="12"/>
  <c r="D26" i="12"/>
  <c r="N21" i="12"/>
  <c r="M21" i="12" s="1"/>
  <c r="N20" i="12"/>
  <c r="M20" i="12" s="1"/>
  <c r="N19" i="12"/>
  <c r="M19" i="12" s="1"/>
  <c r="N18" i="12"/>
  <c r="M18" i="12" s="1"/>
  <c r="N17" i="12"/>
  <c r="M17" i="12" s="1"/>
  <c r="N16" i="12"/>
  <c r="M16" i="12" s="1"/>
  <c r="N15" i="12"/>
  <c r="M15" i="12" s="1"/>
  <c r="N14" i="12"/>
  <c r="M14" i="12"/>
  <c r="N13" i="12"/>
  <c r="M13" i="12" s="1"/>
  <c r="N12" i="12"/>
  <c r="M12" i="12" s="1"/>
  <c r="N11" i="12"/>
  <c r="M11" i="12"/>
  <c r="N10" i="12"/>
  <c r="M10" i="12" s="1"/>
  <c r="N9" i="12"/>
  <c r="M9" i="12" s="1"/>
  <c r="N8" i="12"/>
  <c r="M8" i="12" s="1"/>
  <c r="N7" i="12"/>
  <c r="M7" i="12"/>
  <c r="N6" i="12"/>
  <c r="M6" i="12"/>
  <c r="N5" i="12"/>
  <c r="M5" i="12" s="1"/>
  <c r="N4" i="12"/>
  <c r="M4" i="12" s="1"/>
  <c r="E21" i="12"/>
  <c r="D21" i="12" s="1"/>
  <c r="E20" i="12"/>
  <c r="D20" i="12" s="1"/>
  <c r="E19" i="12"/>
  <c r="D19" i="12" s="1"/>
  <c r="E18" i="12"/>
  <c r="D18" i="12"/>
  <c r="E17" i="12"/>
  <c r="D17" i="12" s="1"/>
  <c r="E16" i="12"/>
  <c r="D16" i="12" s="1"/>
  <c r="E15" i="12"/>
  <c r="D15" i="12" s="1"/>
  <c r="E14" i="12"/>
  <c r="D14" i="12" s="1"/>
  <c r="E13" i="12"/>
  <c r="D13" i="12" s="1"/>
  <c r="E12" i="12"/>
  <c r="D12" i="12" s="1"/>
  <c r="E11" i="12"/>
  <c r="D11" i="12" s="1"/>
  <c r="E10" i="12"/>
  <c r="D10" i="12"/>
  <c r="E9" i="12"/>
  <c r="D9" i="12" s="1"/>
  <c r="E8" i="12"/>
  <c r="D8" i="12" s="1"/>
  <c r="E7" i="12"/>
  <c r="D7" i="12" s="1"/>
  <c r="E6" i="12"/>
  <c r="D6" i="12" s="1"/>
  <c r="E5" i="12"/>
  <c r="D5" i="12" s="1"/>
  <c r="E4" i="12"/>
  <c r="D4" i="12" s="1"/>
  <c r="D31" i="11"/>
  <c r="D30" i="11"/>
  <c r="D29" i="11"/>
  <c r="D28" i="11"/>
  <c r="D27" i="11"/>
  <c r="D26" i="11"/>
  <c r="M21" i="11"/>
  <c r="M20" i="11"/>
  <c r="M19" i="11"/>
  <c r="M18" i="11"/>
  <c r="M17" i="11"/>
  <c r="M16" i="11"/>
  <c r="M15" i="11"/>
  <c r="M14" i="11"/>
  <c r="M13" i="11"/>
  <c r="M12" i="11"/>
  <c r="M11" i="11"/>
  <c r="M10" i="11"/>
  <c r="M9" i="11"/>
  <c r="M8" i="11"/>
  <c r="M7" i="11"/>
  <c r="M6" i="11"/>
  <c r="M5" i="11"/>
  <c r="M4" i="11"/>
  <c r="D5" i="11"/>
  <c r="D6" i="11"/>
  <c r="D7" i="11"/>
  <c r="D8" i="11"/>
  <c r="D9" i="11"/>
  <c r="D10" i="11"/>
  <c r="D11" i="11"/>
  <c r="D12" i="11"/>
  <c r="D13" i="11"/>
  <c r="D14" i="11"/>
  <c r="D15" i="11"/>
  <c r="D16" i="11"/>
  <c r="D17" i="11"/>
  <c r="D18" i="11"/>
  <c r="D19" i="11"/>
  <c r="D20" i="11"/>
  <c r="D21" i="11"/>
  <c r="E31" i="11"/>
  <c r="E30" i="11"/>
  <c r="E29" i="11"/>
  <c r="E28" i="11"/>
  <c r="E27" i="11"/>
  <c r="E26" i="11"/>
  <c r="N21" i="11"/>
  <c r="N20" i="11"/>
  <c r="N19" i="11"/>
  <c r="N18" i="11"/>
  <c r="N17" i="11"/>
  <c r="N16" i="11"/>
  <c r="N15" i="11"/>
  <c r="N14" i="11"/>
  <c r="N13" i="11"/>
  <c r="N12" i="11"/>
  <c r="N11" i="11"/>
  <c r="N10" i="11"/>
  <c r="N9" i="11"/>
  <c r="N8" i="11"/>
  <c r="N7" i="11"/>
  <c r="N6" i="11"/>
  <c r="N5" i="11"/>
  <c r="N4" i="11"/>
  <c r="E5" i="11"/>
  <c r="E6" i="11"/>
  <c r="E7" i="11"/>
  <c r="E8" i="11"/>
  <c r="E9" i="11"/>
  <c r="E10" i="11"/>
  <c r="G10" i="11" s="1"/>
  <c r="E11" i="11"/>
  <c r="E12" i="11"/>
  <c r="E13" i="11"/>
  <c r="E14" i="11"/>
  <c r="E15" i="11"/>
  <c r="E16" i="11"/>
  <c r="E17" i="11"/>
  <c r="E18" i="11"/>
  <c r="F16" i="11" s="1"/>
  <c r="E19" i="11"/>
  <c r="E20" i="11"/>
  <c r="G19" i="11" s="1"/>
  <c r="E21" i="11"/>
  <c r="E4" i="11"/>
  <c r="D4" i="11" s="1"/>
  <c r="C45" i="12"/>
  <c r="G35" i="12"/>
  <c r="I35" i="12" s="1"/>
  <c r="C44" i="12" s="1"/>
  <c r="F35" i="12"/>
  <c r="J35" i="12" s="1"/>
  <c r="G29" i="12"/>
  <c r="G26" i="12"/>
  <c r="P19" i="12"/>
  <c r="G19" i="12"/>
  <c r="P13" i="12"/>
  <c r="G10" i="12"/>
  <c r="P7" i="12"/>
  <c r="F7" i="12"/>
  <c r="G4" i="12"/>
  <c r="C45" i="11"/>
  <c r="G35" i="11"/>
  <c r="I35" i="11" s="1"/>
  <c r="C44" i="11" s="1"/>
  <c r="F35" i="11"/>
  <c r="J35" i="11" s="1"/>
  <c r="G29" i="11"/>
  <c r="P16" i="11"/>
  <c r="P4" i="11"/>
  <c r="G4" i="11"/>
  <c r="U11" i="7"/>
  <c r="V11" i="7" s="1"/>
  <c r="U10" i="7"/>
  <c r="V10" i="7" s="1"/>
  <c r="Q11" i="7"/>
  <c r="R11" i="7" s="1"/>
  <c r="Q10" i="7"/>
  <c r="R10" i="7" s="1"/>
  <c r="M11" i="7"/>
  <c r="N11" i="7" s="1"/>
  <c r="M10" i="7"/>
  <c r="N10" i="7" s="1"/>
  <c r="E7" i="10"/>
  <c r="B7" i="10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E26" i="3"/>
  <c r="E27" i="3"/>
  <c r="E28" i="3"/>
  <c r="E29" i="3"/>
  <c r="E30" i="3"/>
  <c r="E31" i="3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G13" i="12" l="1"/>
  <c r="F19" i="12"/>
  <c r="H19" i="12" s="1"/>
  <c r="F13" i="12"/>
  <c r="H13" i="12" s="1"/>
  <c r="G7" i="12"/>
  <c r="H7" i="12" s="1"/>
  <c r="G16" i="12"/>
  <c r="H16" i="12" s="1"/>
  <c r="P16" i="12"/>
  <c r="O4" i="12"/>
  <c r="O16" i="12"/>
  <c r="P10" i="12"/>
  <c r="P10" i="11"/>
  <c r="P13" i="11"/>
  <c r="O4" i="11"/>
  <c r="Q4" i="11" s="1"/>
  <c r="O16" i="11"/>
  <c r="G13" i="11"/>
  <c r="Q13" i="12"/>
  <c r="O10" i="12"/>
  <c r="P4" i="12"/>
  <c r="Q4" i="12" s="1"/>
  <c r="H35" i="12"/>
  <c r="F29" i="12"/>
  <c r="H29" i="12" s="1"/>
  <c r="F4" i="12"/>
  <c r="H4" i="12" s="1"/>
  <c r="O7" i="12"/>
  <c r="Q7" i="12" s="1"/>
  <c r="F10" i="12"/>
  <c r="H10" i="12" s="1"/>
  <c r="O13" i="12"/>
  <c r="F16" i="12"/>
  <c r="O19" i="12"/>
  <c r="Q19" i="12" s="1"/>
  <c r="F26" i="12"/>
  <c r="H26" i="12" s="1"/>
  <c r="H35" i="11"/>
  <c r="F29" i="11"/>
  <c r="H29" i="11" s="1"/>
  <c r="F26" i="11"/>
  <c r="G26" i="11"/>
  <c r="F10" i="11"/>
  <c r="H10" i="11" s="1"/>
  <c r="G7" i="11"/>
  <c r="H7" i="11" s="1"/>
  <c r="F13" i="11"/>
  <c r="Q16" i="11"/>
  <c r="O7" i="11"/>
  <c r="O19" i="11"/>
  <c r="F4" i="11"/>
  <c r="H4" i="11" s="1"/>
  <c r="O10" i="11"/>
  <c r="G16" i="11"/>
  <c r="H16" i="11" s="1"/>
  <c r="F7" i="11"/>
  <c r="F19" i="11"/>
  <c r="H19" i="11" s="1"/>
  <c r="O13" i="11"/>
  <c r="P7" i="11"/>
  <c r="Q7" i="11" s="1"/>
  <c r="P19" i="11"/>
  <c r="U8" i="7"/>
  <c r="V8" i="7" s="1"/>
  <c r="U7" i="7"/>
  <c r="V7" i="7" s="1"/>
  <c r="U6" i="7"/>
  <c r="V6" i="7" s="1"/>
  <c r="Q8" i="7"/>
  <c r="R8" i="7" s="1"/>
  <c r="Q7" i="7"/>
  <c r="R7" i="7" s="1"/>
  <c r="Q6" i="7"/>
  <c r="R6" i="7" s="1"/>
  <c r="M8" i="7"/>
  <c r="N8" i="7" s="1"/>
  <c r="W8" i="7" s="1"/>
  <c r="M7" i="7"/>
  <c r="N7" i="7" s="1"/>
  <c r="X7" i="7" s="1"/>
  <c r="M6" i="7"/>
  <c r="N6" i="7" s="1"/>
  <c r="E31" i="5"/>
  <c r="D31" i="5" s="1"/>
  <c r="E30" i="5"/>
  <c r="E29" i="5"/>
  <c r="E28" i="5"/>
  <c r="D28" i="5" s="1"/>
  <c r="E27" i="5"/>
  <c r="E26" i="5"/>
  <c r="N21" i="5"/>
  <c r="N20" i="5"/>
  <c r="M20" i="5" s="1"/>
  <c r="N19" i="5"/>
  <c r="N18" i="5"/>
  <c r="N17" i="5"/>
  <c r="N16" i="5"/>
  <c r="M16" i="5" s="1"/>
  <c r="N15" i="5"/>
  <c r="N14" i="5"/>
  <c r="N13" i="5"/>
  <c r="M13" i="5" s="1"/>
  <c r="N12" i="5"/>
  <c r="N11" i="5"/>
  <c r="M11" i="5" s="1"/>
  <c r="N10" i="5"/>
  <c r="P10" i="5" s="1"/>
  <c r="N9" i="5"/>
  <c r="M9" i="5" s="1"/>
  <c r="N8" i="5"/>
  <c r="M8" i="5" s="1"/>
  <c r="N7" i="5"/>
  <c r="M7" i="5" s="1"/>
  <c r="N6" i="5"/>
  <c r="P4" i="5" s="1"/>
  <c r="N5" i="5"/>
  <c r="M5" i="5" s="1"/>
  <c r="N4" i="5"/>
  <c r="M4" i="5" s="1"/>
  <c r="E5" i="5"/>
  <c r="D5" i="5" s="1"/>
  <c r="E6" i="5"/>
  <c r="E7" i="5"/>
  <c r="E8" i="5"/>
  <c r="E9" i="5"/>
  <c r="D9" i="5" s="1"/>
  <c r="E10" i="5"/>
  <c r="E11" i="5"/>
  <c r="E12" i="5"/>
  <c r="D12" i="5" s="1"/>
  <c r="E13" i="5"/>
  <c r="F13" i="5" s="1"/>
  <c r="E14" i="5"/>
  <c r="E15" i="5"/>
  <c r="D15" i="5" s="1"/>
  <c r="E16" i="5"/>
  <c r="D16" i="5" s="1"/>
  <c r="E17" i="5"/>
  <c r="D17" i="5" s="1"/>
  <c r="E18" i="5"/>
  <c r="E19" i="5"/>
  <c r="E20" i="5"/>
  <c r="D20" i="5" s="1"/>
  <c r="E21" i="5"/>
  <c r="D21" i="5" s="1"/>
  <c r="E4" i="5"/>
  <c r="F4" i="5" s="1"/>
  <c r="D4" i="3"/>
  <c r="G29" i="5"/>
  <c r="D27" i="5"/>
  <c r="D26" i="5"/>
  <c r="M17" i="5"/>
  <c r="M15" i="5"/>
  <c r="O13" i="5"/>
  <c r="D8" i="5"/>
  <c r="E31" i="4"/>
  <c r="E30" i="4"/>
  <c r="E29" i="4"/>
  <c r="E28" i="4"/>
  <c r="D28" i="4" s="1"/>
  <c r="E27" i="4"/>
  <c r="D27" i="4" s="1"/>
  <c r="E26" i="4"/>
  <c r="D26" i="4" s="1"/>
  <c r="N21" i="4"/>
  <c r="M21" i="4" s="1"/>
  <c r="N20" i="4"/>
  <c r="M20" i="4" s="1"/>
  <c r="N19" i="4"/>
  <c r="N18" i="4"/>
  <c r="M18" i="4" s="1"/>
  <c r="N17" i="4"/>
  <c r="M17" i="4" s="1"/>
  <c r="N16" i="4"/>
  <c r="N15" i="4"/>
  <c r="N14" i="4"/>
  <c r="M14" i="4" s="1"/>
  <c r="N13" i="4"/>
  <c r="M13" i="4" s="1"/>
  <c r="N12" i="4"/>
  <c r="M12" i="4" s="1"/>
  <c r="N11" i="4"/>
  <c r="M11" i="4" s="1"/>
  <c r="N10" i="4"/>
  <c r="P10" i="4" s="1"/>
  <c r="N9" i="4"/>
  <c r="N8" i="4"/>
  <c r="M8" i="4" s="1"/>
  <c r="N7" i="4"/>
  <c r="N6" i="4"/>
  <c r="N5" i="4"/>
  <c r="N4" i="4"/>
  <c r="G19" i="4"/>
  <c r="D17" i="4"/>
  <c r="D14" i="4"/>
  <c r="D12" i="4"/>
  <c r="D11" i="4"/>
  <c r="D10" i="4"/>
  <c r="D9" i="4"/>
  <c r="D8" i="4"/>
  <c r="D4" i="4"/>
  <c r="D30" i="3"/>
  <c r="M15" i="3"/>
  <c r="O13" i="3"/>
  <c r="M7" i="3"/>
  <c r="M6" i="3"/>
  <c r="D12" i="3"/>
  <c r="D18" i="3"/>
  <c r="D20" i="3"/>
  <c r="C45" i="5"/>
  <c r="G35" i="5"/>
  <c r="I35" i="5" s="1"/>
  <c r="C44" i="5" s="1"/>
  <c r="F35" i="5"/>
  <c r="J35" i="5" s="1"/>
  <c r="D30" i="5"/>
  <c r="D29" i="5"/>
  <c r="M21" i="5"/>
  <c r="P19" i="5"/>
  <c r="M19" i="5"/>
  <c r="M18" i="5"/>
  <c r="D14" i="5"/>
  <c r="M12" i="5"/>
  <c r="D11" i="5"/>
  <c r="D10" i="5"/>
  <c r="D4" i="5"/>
  <c r="C45" i="4"/>
  <c r="G35" i="4"/>
  <c r="I35" i="4" s="1"/>
  <c r="C44" i="4" s="1"/>
  <c r="F35" i="4"/>
  <c r="J35" i="4" s="1"/>
  <c r="D31" i="4"/>
  <c r="D30" i="4"/>
  <c r="D21" i="4"/>
  <c r="D20" i="4"/>
  <c r="P19" i="4"/>
  <c r="M19" i="4"/>
  <c r="M15" i="4"/>
  <c r="D15" i="4"/>
  <c r="M9" i="4"/>
  <c r="M7" i="4"/>
  <c r="M5" i="4"/>
  <c r="M4" i="4"/>
  <c r="C45" i="3"/>
  <c r="G35" i="3"/>
  <c r="I35" i="3" s="1"/>
  <c r="C44" i="3" s="1"/>
  <c r="F35" i="3"/>
  <c r="J35" i="3" s="1"/>
  <c r="D31" i="3"/>
  <c r="D29" i="3"/>
  <c r="D28" i="3"/>
  <c r="D27" i="3"/>
  <c r="F26" i="3"/>
  <c r="M21" i="3"/>
  <c r="D21" i="3"/>
  <c r="M20" i="3"/>
  <c r="P19" i="3"/>
  <c r="D19" i="3"/>
  <c r="M18" i="3"/>
  <c r="M17" i="3"/>
  <c r="D17" i="3"/>
  <c r="M16" i="3"/>
  <c r="D15" i="3"/>
  <c r="D14" i="3"/>
  <c r="D13" i="3"/>
  <c r="M12" i="3"/>
  <c r="M11" i="3"/>
  <c r="D11" i="3"/>
  <c r="M10" i="3"/>
  <c r="D10" i="3"/>
  <c r="M9" i="3"/>
  <c r="D9" i="3"/>
  <c r="M8" i="3"/>
  <c r="D8" i="3"/>
  <c r="D6" i="3"/>
  <c r="M5" i="3"/>
  <c r="D5" i="3"/>
  <c r="M4" i="3"/>
  <c r="Q10" i="12" l="1"/>
  <c r="Q16" i="12"/>
  <c r="H13" i="11"/>
  <c r="Q10" i="11"/>
  <c r="Q19" i="11"/>
  <c r="Q13" i="11"/>
  <c r="H26" i="11"/>
  <c r="F29" i="4"/>
  <c r="O4" i="4"/>
  <c r="G16" i="5"/>
  <c r="P16" i="4"/>
  <c r="W7" i="7"/>
  <c r="F19" i="5"/>
  <c r="G19" i="5"/>
  <c r="H19" i="5" s="1"/>
  <c r="F29" i="5"/>
  <c r="H29" i="5" s="1"/>
  <c r="M14" i="5"/>
  <c r="M6" i="5"/>
  <c r="F16" i="5"/>
  <c r="G7" i="5"/>
  <c r="M6" i="4"/>
  <c r="G4" i="4"/>
  <c r="F16" i="4"/>
  <c r="G26" i="4"/>
  <c r="F7" i="4"/>
  <c r="G16" i="4"/>
  <c r="G7" i="4"/>
  <c r="F26" i="4"/>
  <c r="G10" i="4"/>
  <c r="F19" i="4"/>
  <c r="H19" i="4" s="1"/>
  <c r="D16" i="4"/>
  <c r="P7" i="5"/>
  <c r="G4" i="5"/>
  <c r="H4" i="5" s="1"/>
  <c r="F7" i="5"/>
  <c r="H7" i="5" s="1"/>
  <c r="G29" i="4"/>
  <c r="H29" i="4" s="1"/>
  <c r="P7" i="4"/>
  <c r="P4" i="4"/>
  <c r="M16" i="4"/>
  <c r="O16" i="4"/>
  <c r="Q16" i="4" s="1"/>
  <c r="D6" i="4"/>
  <c r="G13" i="4"/>
  <c r="F4" i="4"/>
  <c r="M14" i="3"/>
  <c r="D26" i="3"/>
  <c r="P16" i="3"/>
  <c r="Q16" i="3" s="1"/>
  <c r="P4" i="3"/>
  <c r="P7" i="3"/>
  <c r="G10" i="3"/>
  <c r="G16" i="3"/>
  <c r="G7" i="3"/>
  <c r="D6" i="5"/>
  <c r="F10" i="5"/>
  <c r="D13" i="5"/>
  <c r="P13" i="5"/>
  <c r="Q13" i="5" s="1"/>
  <c r="D18" i="5"/>
  <c r="F26" i="5"/>
  <c r="H35" i="5"/>
  <c r="O4" i="5"/>
  <c r="Q4" i="5" s="1"/>
  <c r="G10" i="5"/>
  <c r="O7" i="5"/>
  <c r="M10" i="5"/>
  <c r="G13" i="5"/>
  <c r="H13" i="5" s="1"/>
  <c r="O19" i="5"/>
  <c r="Q19" i="5" s="1"/>
  <c r="O16" i="5"/>
  <c r="D7" i="5"/>
  <c r="D19" i="5"/>
  <c r="P16" i="5"/>
  <c r="O10" i="5"/>
  <c r="Q10" i="5" s="1"/>
  <c r="G26" i="5"/>
  <c r="O13" i="4"/>
  <c r="D29" i="4"/>
  <c r="F10" i="4"/>
  <c r="D13" i="4"/>
  <c r="P13" i="4"/>
  <c r="D18" i="4"/>
  <c r="F13" i="4"/>
  <c r="H35" i="4"/>
  <c r="O7" i="4"/>
  <c r="M10" i="4"/>
  <c r="O19" i="4"/>
  <c r="Q19" i="4" s="1"/>
  <c r="D5" i="4"/>
  <c r="D7" i="4"/>
  <c r="D19" i="4"/>
  <c r="O10" i="4"/>
  <c r="Q10" i="4" s="1"/>
  <c r="O4" i="3"/>
  <c r="O16" i="3"/>
  <c r="M19" i="3"/>
  <c r="P10" i="3"/>
  <c r="M13" i="3"/>
  <c r="G26" i="3"/>
  <c r="H26" i="3" s="1"/>
  <c r="F29" i="3"/>
  <c r="G29" i="3"/>
  <c r="G19" i="3"/>
  <c r="G4" i="3"/>
  <c r="D7" i="3"/>
  <c r="D16" i="3"/>
  <c r="F13" i="3"/>
  <c r="H35" i="3"/>
  <c r="O7" i="3"/>
  <c r="G13" i="3"/>
  <c r="O19" i="3"/>
  <c r="Q19" i="3" s="1"/>
  <c r="F4" i="3"/>
  <c r="F16" i="3"/>
  <c r="O10" i="3"/>
  <c r="F7" i="3"/>
  <c r="F19" i="3"/>
  <c r="F10" i="3"/>
  <c r="P13" i="3"/>
  <c r="Q13" i="3" s="1"/>
  <c r="H7" i="4" l="1"/>
  <c r="Q7" i="5"/>
  <c r="H16" i="5"/>
  <c r="Q4" i="4"/>
  <c r="H10" i="3"/>
  <c r="Q4" i="3"/>
  <c r="H7" i="3"/>
  <c r="H4" i="4"/>
  <c r="H16" i="4"/>
  <c r="Q7" i="4"/>
  <c r="H26" i="4"/>
  <c r="H10" i="4"/>
  <c r="H13" i="4"/>
  <c r="Q16" i="5"/>
  <c r="H10" i="5"/>
  <c r="Q7" i="3"/>
  <c r="H16" i="3"/>
  <c r="H19" i="3"/>
  <c r="H4" i="3"/>
  <c r="H29" i="3"/>
  <c r="H26" i="5"/>
  <c r="Q13" i="4"/>
  <c r="Q10" i="3"/>
  <c r="H13" i="3"/>
</calcChain>
</file>

<file path=xl/sharedStrings.xml><?xml version="1.0" encoding="utf-8"?>
<sst xmlns="http://schemas.openxmlformats.org/spreadsheetml/2006/main" count="10993" uniqueCount="594">
  <si>
    <t xml:space="preserve">Quantify Compound Summary Report </t>
  </si>
  <si>
    <t>Printed Thu Feb 08 11:11:15 2024</t>
  </si>
  <si>
    <t>Compound 1:  PFHxS</t>
  </si>
  <si>
    <t>#</t>
  </si>
  <si>
    <t>Name</t>
  </si>
  <si>
    <t>Sample Text</t>
  </si>
  <si>
    <t>Type</t>
  </si>
  <si>
    <t>RT</t>
  </si>
  <si>
    <t>Area</t>
  </si>
  <si>
    <t>Height</t>
  </si>
  <si>
    <t>IS Area</t>
  </si>
  <si>
    <t>Response</t>
  </si>
  <si>
    <t>Std. Conc</t>
  </si>
  <si>
    <t>nM</t>
  </si>
  <si>
    <t>%Dev</t>
  </si>
  <si>
    <t>Primary Flags</t>
  </si>
  <si>
    <t>Acq.Date</t>
  </si>
  <si>
    <t>20240206_HepCl_001</t>
  </si>
  <si>
    <t>Blank</t>
  </si>
  <si>
    <t>bb</t>
  </si>
  <si>
    <t>20240206_HepCl_002</t>
  </si>
  <si>
    <t>20240206_HepCl_003</t>
  </si>
  <si>
    <t>Matrix Blank</t>
  </si>
  <si>
    <t>20240206_HepCl_004</t>
  </si>
  <si>
    <t>Crash Blank</t>
  </si>
  <si>
    <t>20240206_HepCl_005</t>
  </si>
  <si>
    <t>20240206_HepCl_006</t>
  </si>
  <si>
    <t>20240206_HepCl_007</t>
  </si>
  <si>
    <t>CC01</t>
  </si>
  <si>
    <t>Standard</t>
  </si>
  <si>
    <t>20240206_HepCl_008</t>
  </si>
  <si>
    <t>CC02</t>
  </si>
  <si>
    <t>20240206_HepCl_009</t>
  </si>
  <si>
    <t>CC03</t>
  </si>
  <si>
    <t>20240206_HepCl_010</t>
  </si>
  <si>
    <t>CC04</t>
  </si>
  <si>
    <t>20240206_HepCl_011</t>
  </si>
  <si>
    <t>CC05</t>
  </si>
  <si>
    <t>20240206_HepCl_012</t>
  </si>
  <si>
    <t>CC06</t>
  </si>
  <si>
    <t>20240206_HepCl_013</t>
  </si>
  <si>
    <t>20240206_HepCl_014</t>
  </si>
  <si>
    <t>CC07</t>
  </si>
  <si>
    <t>20240206_HepCl_015</t>
  </si>
  <si>
    <t>CC08</t>
  </si>
  <si>
    <t>20240206_HepCl_016</t>
  </si>
  <si>
    <t>CC09</t>
  </si>
  <si>
    <t>20240206_HepCl_017</t>
  </si>
  <si>
    <t>CC10</t>
  </si>
  <si>
    <t>20240206_HepCl_018</t>
  </si>
  <si>
    <t>CC11</t>
  </si>
  <si>
    <t>20240206_HepCl_019</t>
  </si>
  <si>
    <t>CC12</t>
  </si>
  <si>
    <t>20240206_HepCl_020</t>
  </si>
  <si>
    <t>20240206_HepCl_021</t>
  </si>
  <si>
    <t>CC13</t>
  </si>
  <si>
    <t>20240206_HepCl_022</t>
  </si>
  <si>
    <t>CC14</t>
  </si>
  <si>
    <t>20240206_HepCl_023</t>
  </si>
  <si>
    <t>CC15</t>
  </si>
  <si>
    <t>20240206_HepCl_024</t>
  </si>
  <si>
    <t>CC16</t>
  </si>
  <si>
    <t>20240206_HepCl_025</t>
  </si>
  <si>
    <t>CC17</t>
  </si>
  <si>
    <t>20240206_HepCl_026</t>
  </si>
  <si>
    <t>20240206_HepCl_027</t>
  </si>
  <si>
    <t>20240206_HepCl_028</t>
  </si>
  <si>
    <t>CCQC A</t>
  </si>
  <si>
    <t>QC</t>
  </si>
  <si>
    <t>20240206_HepCl_029</t>
  </si>
  <si>
    <t>CCQC B</t>
  </si>
  <si>
    <t>20240206_HepCl_030</t>
  </si>
  <si>
    <t>CCQC C</t>
  </si>
  <si>
    <t>20240206_HepCl_031</t>
  </si>
  <si>
    <t>CCQC D</t>
  </si>
  <si>
    <t>20240206_HepCl_032</t>
  </si>
  <si>
    <t>20240206_HepCl_033</t>
  </si>
  <si>
    <t>20240206_HepCl_034</t>
  </si>
  <si>
    <t>20240206_HepCl_035</t>
  </si>
  <si>
    <t>20240206_HepCl_036</t>
  </si>
  <si>
    <t>20240206_HepCl_037</t>
  </si>
  <si>
    <t>20240206_HepCl_038</t>
  </si>
  <si>
    <t>20240206_HepCl_039</t>
  </si>
  <si>
    <t>20240206_HepCl_040</t>
  </si>
  <si>
    <t>20240206_HepCl_041</t>
  </si>
  <si>
    <t>20240206_HepCl_042</t>
  </si>
  <si>
    <t>20240206_HepCl_043</t>
  </si>
  <si>
    <t>20240206_HepCl_044</t>
  </si>
  <si>
    <t>20240206_HepCl_045</t>
  </si>
  <si>
    <t>20240206_HepCl_046</t>
  </si>
  <si>
    <t>20240206_HepCl_047</t>
  </si>
  <si>
    <t>20240206_HepCl_048</t>
  </si>
  <si>
    <t>20240206_HepCl_049</t>
  </si>
  <si>
    <t>20240206_HepCl_050</t>
  </si>
  <si>
    <t>20240206_HepCl_051</t>
  </si>
  <si>
    <t>20240206_HepCl_052</t>
  </si>
  <si>
    <t>20240206_HepCl_053</t>
  </si>
  <si>
    <t>20240206_HepCl_054</t>
  </si>
  <si>
    <t>20240206_HepCl_055</t>
  </si>
  <si>
    <t>20240206_HepCl_056</t>
  </si>
  <si>
    <t>20240206_HepCl_057</t>
  </si>
  <si>
    <t>20240206_HepCl_058</t>
  </si>
  <si>
    <t>20240206_HepCl_059</t>
  </si>
  <si>
    <t>20240206_HepCl_060</t>
  </si>
  <si>
    <t>20240206_HepCl_061</t>
  </si>
  <si>
    <t>20240206_HepCl_062</t>
  </si>
  <si>
    <t>20240206_HepCl_063</t>
  </si>
  <si>
    <t>20240206_HepCl_064</t>
  </si>
  <si>
    <t>20240206_HepCl_065</t>
  </si>
  <si>
    <t>20240206_HepCl_066</t>
  </si>
  <si>
    <t>20240206_HepCl_067</t>
  </si>
  <si>
    <t>20240206_HepCl_068</t>
  </si>
  <si>
    <t>20240206_HepCl_069</t>
  </si>
  <si>
    <t>20240206_HepCl_070</t>
  </si>
  <si>
    <t>20240206_HepCl_071</t>
  </si>
  <si>
    <t>QC A</t>
  </si>
  <si>
    <t>20240206_HepCl_072</t>
  </si>
  <si>
    <t>QC B</t>
  </si>
  <si>
    <t>20240206_HepCl_073</t>
  </si>
  <si>
    <t>QC C</t>
  </si>
  <si>
    <t>20240206_HepCl_074</t>
  </si>
  <si>
    <t>QC D</t>
  </si>
  <si>
    <t>20240206_HepCl_075</t>
  </si>
  <si>
    <t>20240206_HepCl_076</t>
  </si>
  <si>
    <t>20240206_HepCl_077</t>
  </si>
  <si>
    <t>20240206_HepCl_078</t>
  </si>
  <si>
    <t>20240206_HepCl_079</t>
  </si>
  <si>
    <t>20240206_HepCl_080</t>
  </si>
  <si>
    <t>20240206_HepCl_081</t>
  </si>
  <si>
    <t>20240206_HepCl_082</t>
  </si>
  <si>
    <t>20240206_HepCl_083</t>
  </si>
  <si>
    <t>20240206_HepCl_084</t>
  </si>
  <si>
    <t>20240206_HepCl_085</t>
  </si>
  <si>
    <t>20240206_HepCl_086</t>
  </si>
  <si>
    <t>20240206_HepCl_087</t>
  </si>
  <si>
    <t>20240206_HepCl_088</t>
  </si>
  <si>
    <t>20240206_HepCl_089</t>
  </si>
  <si>
    <t>20240206_HepCl_090</t>
  </si>
  <si>
    <t>20240206_HepCl_091</t>
  </si>
  <si>
    <t>20240206_HepCl_092</t>
  </si>
  <si>
    <t>20240206_HepCl_093</t>
  </si>
  <si>
    <t>Active T0 A</t>
  </si>
  <si>
    <t>Analyte</t>
  </si>
  <si>
    <t>20240206_HepCl_094</t>
  </si>
  <si>
    <t>Active T0 B</t>
  </si>
  <si>
    <t>20240206_HepCl_095</t>
  </si>
  <si>
    <t>Active T0 C</t>
  </si>
  <si>
    <t>20240206_HepCl_096</t>
  </si>
  <si>
    <t>Active T15 A</t>
  </si>
  <si>
    <t>20240206_HepCl_097</t>
  </si>
  <si>
    <t>Active T15 B</t>
  </si>
  <si>
    <t>20240206_HepCl_098</t>
  </si>
  <si>
    <t>Active T15 C</t>
  </si>
  <si>
    <t>20240206_HepCl_099</t>
  </si>
  <si>
    <t>20240206_HepCl_100</t>
  </si>
  <si>
    <t>Active T30 A</t>
  </si>
  <si>
    <t>20240206_HepCl_101</t>
  </si>
  <si>
    <t>Active T30 B</t>
  </si>
  <si>
    <t>20240206_HepCl_102</t>
  </si>
  <si>
    <t>Active T30 C</t>
  </si>
  <si>
    <t>20240206_HepCl_103</t>
  </si>
  <si>
    <t>Active T60 A</t>
  </si>
  <si>
    <t>20240206_HepCl_104</t>
  </si>
  <si>
    <t>Active T60 B</t>
  </si>
  <si>
    <t>20240206_HepCl_105</t>
  </si>
  <si>
    <t>Active T60 C</t>
  </si>
  <si>
    <t>20240206_HepCl_106</t>
  </si>
  <si>
    <t>20240206_HepCl_107</t>
  </si>
  <si>
    <t>20240206_HepCl_108</t>
  </si>
  <si>
    <t>20240206_HepCl_109</t>
  </si>
  <si>
    <t>Active T120 A</t>
  </si>
  <si>
    <t>20240206_HepCl_110</t>
  </si>
  <si>
    <t>Active T120 B</t>
  </si>
  <si>
    <t>20240206_HepCl_111</t>
  </si>
  <si>
    <t>Active T120 C</t>
  </si>
  <si>
    <t>20240206_HepCl_112</t>
  </si>
  <si>
    <t>Active T240 A</t>
  </si>
  <si>
    <t>20240206_HepCl_113</t>
  </si>
  <si>
    <t>Active T240 B</t>
  </si>
  <si>
    <t>20240206_HepCl_114</t>
  </si>
  <si>
    <t>Active T240 C</t>
  </si>
  <si>
    <t>20240206_HepCl_115</t>
  </si>
  <si>
    <t>20240206_HepCl_116</t>
  </si>
  <si>
    <t>20240206_HepCl_117</t>
  </si>
  <si>
    <t>20240206_HepCl_118</t>
  </si>
  <si>
    <t>Media T0 A</t>
  </si>
  <si>
    <t>20240206_HepCl_119</t>
  </si>
  <si>
    <t>Media T0 B</t>
  </si>
  <si>
    <t>20240206_HepCl_120</t>
  </si>
  <si>
    <t>Media T0 C</t>
  </si>
  <si>
    <t>20240206_HepCl_121</t>
  </si>
  <si>
    <t>Media T15 A</t>
  </si>
  <si>
    <t>20240206_HepCl_122</t>
  </si>
  <si>
    <t>Media T15 B</t>
  </si>
  <si>
    <t>20240206_HepCl_123</t>
  </si>
  <si>
    <t>Media T15 C</t>
  </si>
  <si>
    <t>20240206_HepCl_124</t>
  </si>
  <si>
    <t>20240206_HepCl_125</t>
  </si>
  <si>
    <t>Media T30 A</t>
  </si>
  <si>
    <t>20240206_HepCl_126</t>
  </si>
  <si>
    <t>Media T30 B</t>
  </si>
  <si>
    <t>20240206_HepCl_127</t>
  </si>
  <si>
    <t>Media T30 C</t>
  </si>
  <si>
    <t>20240206_HepCl_128</t>
  </si>
  <si>
    <t>Media T60 A</t>
  </si>
  <si>
    <t>20240206_HepCl_129</t>
  </si>
  <si>
    <t>Media T60 B</t>
  </si>
  <si>
    <t>20240206_HepCl_130</t>
  </si>
  <si>
    <t>Media T60 C</t>
  </si>
  <si>
    <t>20240206_HepCl_131</t>
  </si>
  <si>
    <t>20240206_HepCl_132</t>
  </si>
  <si>
    <t>20240206_HepCl_133</t>
  </si>
  <si>
    <t>20240206_HepCl_134</t>
  </si>
  <si>
    <t>Media T120 A</t>
  </si>
  <si>
    <t>20240206_HepCl_135</t>
  </si>
  <si>
    <t>Media T120 B</t>
  </si>
  <si>
    <t>20240206_HepCl_136</t>
  </si>
  <si>
    <t>Media T120 C</t>
  </si>
  <si>
    <t>20240206_HepCl_137</t>
  </si>
  <si>
    <t>Media T240 A</t>
  </si>
  <si>
    <t>20240206_HepCl_138</t>
  </si>
  <si>
    <t>Media T240 B</t>
  </si>
  <si>
    <t>20240206_HepCl_139</t>
  </si>
  <si>
    <t>Media T240 C</t>
  </si>
  <si>
    <t>20240206_HepCl_140</t>
  </si>
  <si>
    <t>20240206_HepCl_141</t>
  </si>
  <si>
    <t>20240206_HepCl_142</t>
  </si>
  <si>
    <t>20240206_HepCl_143</t>
  </si>
  <si>
    <t>Inactive T0 A</t>
  </si>
  <si>
    <t>20240206_HepCl_144</t>
  </si>
  <si>
    <t>Inactive T0 B</t>
  </si>
  <si>
    <t>20240206_HepCl_145</t>
  </si>
  <si>
    <t>Inactive T0 C</t>
  </si>
  <si>
    <t>20240206_HepCl_146</t>
  </si>
  <si>
    <t>Inactive T240 A</t>
  </si>
  <si>
    <t>20240206_HepCl_147</t>
  </si>
  <si>
    <t>Inactive T240 B</t>
  </si>
  <si>
    <t>20240206_HepCl_148</t>
  </si>
  <si>
    <t>Inactive T240 C</t>
  </si>
  <si>
    <t>20240206_HepCl_149</t>
  </si>
  <si>
    <t>20240206_HepCl_150</t>
  </si>
  <si>
    <t>20240206_HepCl_151</t>
  </si>
  <si>
    <t>Compound 2:  M3PFHxS</t>
  </si>
  <si>
    <t>Compound 3:  PFOA</t>
  </si>
  <si>
    <t>Compound 4:  M8PFOA</t>
  </si>
  <si>
    <t>Compound 5:  PFOSA</t>
  </si>
  <si>
    <t>Compound 6:  M8FOSA</t>
  </si>
  <si>
    <t>Human Active Cells</t>
  </si>
  <si>
    <t>Media Only</t>
  </si>
  <si>
    <t>Time</t>
  </si>
  <si>
    <t>Instrument Conc.</t>
  </si>
  <si>
    <t>ln (Corrected Conc)</t>
  </si>
  <si>
    <t>Corrected Conc.</t>
  </si>
  <si>
    <t>Average</t>
  </si>
  <si>
    <t>Std Dev</t>
  </si>
  <si>
    <t>CV</t>
  </si>
  <si>
    <t>(nM)</t>
  </si>
  <si>
    <t>Human Inactive Cells</t>
  </si>
  <si>
    <t>Calibration Curve</t>
  </si>
  <si>
    <t>Sample Name</t>
  </si>
  <si>
    <t>Cal Curve Point</t>
  </si>
  <si>
    <t>Std. Conc (nM)</t>
  </si>
  <si>
    <t>Actual Conc (nM)</t>
  </si>
  <si>
    <t>Average Conc (nM)</t>
  </si>
  <si>
    <t>StDev (nM)</t>
  </si>
  <si>
    <t>MDL (nM)</t>
  </si>
  <si>
    <t>% Dev (avg conc)</t>
  </si>
  <si>
    <t>Blanks should be less than…</t>
  </si>
  <si>
    <t>eLOQ</t>
  </si>
  <si>
    <t>QC FLAGS</t>
  </si>
  <si>
    <t>Calibration Curve Linearity</t>
  </si>
  <si>
    <r>
      <t>&lt;7-point curve min and/or r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</rPr>
      <t xml:space="preserve"> &lt; </t>
    </r>
    <r>
      <rPr>
        <sz val="11"/>
        <color theme="1"/>
        <rFont val="Calibri"/>
        <family val="2"/>
        <scheme val="minor"/>
      </rPr>
      <t>0.98</t>
    </r>
  </si>
  <si>
    <t>Curve Precision Checks</t>
  </si>
  <si>
    <t>&lt;75 or &gt;125% of expected</t>
  </si>
  <si>
    <t>Blanks</t>
  </si>
  <si>
    <t>&gt;1/2 MDL of analytes</t>
  </si>
  <si>
    <t>Technical Replicate Assessment</t>
  </si>
  <si>
    <r>
      <t xml:space="preserve">Replicates </t>
    </r>
    <r>
      <rPr>
        <sz val="11"/>
        <color theme="1"/>
        <rFont val="Calibri"/>
        <family val="2"/>
      </rPr>
      <t>&gt; 25% of Sample Mean</t>
    </r>
  </si>
  <si>
    <t>Beloq eLoQ</t>
  </si>
  <si>
    <t>Hepatic Clearance Data Summary</t>
  </si>
  <si>
    <t>Human</t>
  </si>
  <si>
    <t>DTXSID</t>
  </si>
  <si>
    <t>Common Name</t>
  </si>
  <si>
    <t>Sample ID</t>
  </si>
  <si>
    <t>Mix/SPE</t>
  </si>
  <si>
    <t>Best-Fit Values</t>
  </si>
  <si>
    <t>No Cells BkgdCl</t>
  </si>
  <si>
    <t>HT BkgdCl</t>
  </si>
  <si>
    <t xml:space="preserve">Clearance (µL/min/106 hepatocytes) </t>
  </si>
  <si>
    <t>Bkgd-Adj Clearance</t>
  </si>
  <si>
    <t>Slope</t>
  </si>
  <si>
    <t>r2</t>
  </si>
  <si>
    <t>Sy.x</t>
  </si>
  <si>
    <t>F</t>
  </si>
  <si>
    <t>DFn</t>
  </si>
  <si>
    <t>DFd</t>
  </si>
  <si>
    <t>P value</t>
  </si>
  <si>
    <t>Half Life</t>
  </si>
  <si>
    <t>Clearance</t>
  </si>
  <si>
    <t xml:space="preserve"> pvalue</t>
  </si>
  <si>
    <t>3</t>
  </si>
  <si>
    <t>1</t>
  </si>
  <si>
    <t>K-PFHxS</t>
  </si>
  <si>
    <t>Na PFOA</t>
  </si>
  <si>
    <t>PFOSA</t>
  </si>
  <si>
    <t>DTXSID3037709</t>
  </si>
  <si>
    <t>Potassium perfluorohexanesulfonate</t>
  </si>
  <si>
    <t>DTXSID40880025</t>
  </si>
  <si>
    <t>Sodium perfluorooctanoate</t>
  </si>
  <si>
    <t>Perfluorooctanesulfonamide</t>
  </si>
  <si>
    <t>DTXSID3038939</t>
  </si>
  <si>
    <t>QAPP:</t>
  </si>
  <si>
    <r>
      <rPr>
        <b/>
        <i/>
        <sz val="12"/>
        <color theme="1"/>
        <rFont val="Calibri"/>
        <family val="2"/>
        <scheme val="minor"/>
      </rPr>
      <t>In Vitro</t>
    </r>
    <r>
      <rPr>
        <b/>
        <sz val="12"/>
        <color theme="1"/>
        <rFont val="Calibri"/>
        <family val="2"/>
        <scheme val="minor"/>
      </rPr>
      <t xml:space="preserve"> Toxicokinetic (TK) Assessments of PFAS  (D-CCED-0031343-1-1)</t>
    </r>
  </si>
  <si>
    <t>PI:</t>
  </si>
  <si>
    <t>Barbara A. Wetmore</t>
  </si>
  <si>
    <t>Analysis Set ID:</t>
  </si>
  <si>
    <t>Analytes:</t>
  </si>
  <si>
    <t>Calibration Curve Prepared Date:</t>
  </si>
  <si>
    <t>Preparer:</t>
  </si>
  <si>
    <t>KR</t>
  </si>
  <si>
    <t>Sample Type:</t>
  </si>
  <si>
    <t>Calibration Curve (CC1 - CC17), Curve Precision Check (QC-A - QC-D)</t>
  </si>
  <si>
    <t>Hepatic Clearance Assay Conducted Date:</t>
  </si>
  <si>
    <t>KR, MP</t>
  </si>
  <si>
    <t>Hepatic Clearance Samples</t>
  </si>
  <si>
    <t>Analytical Analysis Date:</t>
  </si>
  <si>
    <t>Analytical Technique:</t>
  </si>
  <si>
    <t>UPLC-MS/MS</t>
  </si>
  <si>
    <t>Instrument:</t>
  </si>
  <si>
    <t>Waters Xevo TQ-S micro (QEB0036)</t>
  </si>
  <si>
    <t>Analyst:</t>
  </si>
  <si>
    <t>Relevant SOPs:</t>
  </si>
  <si>
    <t>I-CCED-ETTB-4568; I-CCED-ETTB-SOP-3632</t>
  </si>
  <si>
    <t>Notebook Entries:</t>
  </si>
  <si>
    <t>Hepatocytic Clearance (Human) of Select Compounds</t>
  </si>
  <si>
    <t>Total Samples Number (including blanks):</t>
  </si>
  <si>
    <t>Actual Sample Number:</t>
  </si>
  <si>
    <t>Method Detection Limit (MDL) Definition:</t>
  </si>
  <si>
    <t>Minimum measured concentration of a substance that can be reported with 99% confidence that the measured concentration is distinguishable from method blank results</t>
  </si>
  <si>
    <r>
      <rPr>
        <b/>
        <i/>
        <sz val="11"/>
        <color theme="1"/>
        <rFont val="Calibri"/>
        <family val="2"/>
        <scheme val="minor"/>
      </rPr>
      <t>MDL</t>
    </r>
    <r>
      <rPr>
        <b/>
        <i/>
        <vertAlign val="subscript"/>
        <sz val="11"/>
        <color theme="1"/>
        <rFont val="Calibri"/>
        <family val="2"/>
        <scheme val="minor"/>
      </rPr>
      <t>Xi</t>
    </r>
    <r>
      <rPr>
        <sz val="11"/>
        <color theme="1"/>
        <rFont val="Calibri"/>
        <family val="2"/>
        <scheme val="minor"/>
      </rPr>
      <t xml:space="preserve"> = method detection limit determined for target analyte X from solution </t>
    </r>
    <r>
      <rPr>
        <i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 xml:space="preserve"> = </t>
    </r>
    <r>
      <rPr>
        <b/>
        <i/>
        <sz val="11"/>
        <color theme="1"/>
        <rFont val="Calibri"/>
        <family val="2"/>
        <scheme val="minor"/>
      </rPr>
      <t>t</t>
    </r>
    <r>
      <rPr>
        <b/>
        <i/>
        <vertAlign val="subscript"/>
        <sz val="11"/>
        <color theme="1"/>
        <rFont val="Calibri"/>
        <family val="2"/>
        <scheme val="minor"/>
      </rPr>
      <t>(n-1,1-α=0.99)</t>
    </r>
    <r>
      <rPr>
        <b/>
        <sz val="11"/>
        <color theme="1"/>
        <rFont val="Calibri"/>
        <family val="2"/>
        <scheme val="minor"/>
      </rPr>
      <t xml:space="preserve"> x </t>
    </r>
    <r>
      <rPr>
        <b/>
        <i/>
        <sz val="11"/>
        <color theme="1"/>
        <rFont val="Calibri"/>
        <family val="2"/>
        <scheme val="minor"/>
      </rPr>
      <t>S</t>
    </r>
    <r>
      <rPr>
        <b/>
        <i/>
        <vertAlign val="subscript"/>
        <sz val="11"/>
        <color theme="1"/>
        <rFont val="Calibri"/>
        <family val="2"/>
        <scheme val="minor"/>
      </rPr>
      <t>i</t>
    </r>
  </si>
  <si>
    <r>
      <t>t</t>
    </r>
    <r>
      <rPr>
        <vertAlign val="subscript"/>
        <sz val="11"/>
        <color theme="1"/>
        <rFont val="Calibri"/>
        <family val="2"/>
        <scheme val="minor"/>
      </rPr>
      <t>(n-1,1-</t>
    </r>
    <r>
      <rPr>
        <vertAlign val="subscript"/>
        <sz val="11"/>
        <color theme="1"/>
        <rFont val="Calibri"/>
        <family val="2"/>
      </rPr>
      <t>α=0.99)</t>
    </r>
    <r>
      <rPr>
        <sz val="11"/>
        <color theme="1"/>
        <rFont val="Calibri"/>
        <family val="2"/>
      </rPr>
      <t xml:space="preserve"> = 3.143, the student's t-value for a 99% confidence level and a standard deviation estimate with six degrees of freedom (n=7)</t>
    </r>
  </si>
  <si>
    <t>40 CFR Part 136</t>
  </si>
  <si>
    <t>EPA Definition and Procedure for the Determination of the Method Detection Limit, Revision 2 (December 2016)</t>
  </si>
  <si>
    <r>
      <rPr>
        <i/>
        <sz val="11"/>
        <color theme="1"/>
        <rFont val="Calibri"/>
        <family val="2"/>
        <scheme val="minor"/>
      </rPr>
      <t>S</t>
    </r>
    <r>
      <rPr>
        <i/>
        <vertAlign val="subscript"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 xml:space="preserve"> = standard deviation of the seven replicate analyses for solution </t>
    </r>
    <r>
      <rPr>
        <i/>
        <sz val="11"/>
        <color theme="1"/>
        <rFont val="Calibri"/>
        <family val="2"/>
        <scheme val="minor"/>
      </rPr>
      <t>i</t>
    </r>
  </si>
  <si>
    <t>https://www.ecfr.gov/cgi-bin/text-idx?SID=a68a02b6d783f9356758b5ff0ed106&amp;mc=true&amp;node=pt40.25.136&amp;rgn=div5</t>
  </si>
  <si>
    <t>estimated Limit of Quantitation (eLOQ) Definition:</t>
  </si>
  <si>
    <r>
      <t xml:space="preserve">Lowest Calibration Curve point at which precision checks can be quantitated against curve </t>
    </r>
    <r>
      <rPr>
        <sz val="11"/>
        <color theme="1"/>
        <rFont val="Calibri"/>
        <family val="2"/>
      </rPr>
      <t>± 30%</t>
    </r>
    <r>
      <rPr>
        <sz val="11"/>
        <color theme="1"/>
        <rFont val="Calibri"/>
        <family val="2"/>
        <scheme val="minor"/>
      </rPr>
      <t>, provided other curve points have accuracy to ± 25%</t>
    </r>
  </si>
  <si>
    <t>QC Samples and Acceptance Criteria</t>
  </si>
  <si>
    <t>QC Type</t>
  </si>
  <si>
    <t>Frequency</t>
  </si>
  <si>
    <t>Acceptance Criteria</t>
  </si>
  <si>
    <t>Corrective Action if QC Fails</t>
  </si>
  <si>
    <t>Calibration Curve Linearity (Analytical)</t>
  </si>
  <si>
    <t>1 each run</t>
  </si>
  <si>
    <r>
      <t>7-point curve min; r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</rPr>
      <t>≥</t>
    </r>
    <r>
      <rPr>
        <sz val="11"/>
        <color theme="1"/>
        <rFont val="Calibri"/>
        <family val="2"/>
        <scheme val="minor"/>
      </rPr>
      <t>0.98</t>
    </r>
  </si>
  <si>
    <t>Linearity</t>
  </si>
  <si>
    <t>Re-run samples and curve</t>
  </si>
  <si>
    <t>Curve Precision Check (Analytical)</t>
  </si>
  <si>
    <t>2-3 samples per run</t>
  </si>
  <si>
    <t>75-125% of expected</t>
  </si>
  <si>
    <t>Accuracy</t>
  </si>
  <si>
    <t>Flag in comments</t>
  </si>
  <si>
    <t>Blanks (Analytical)</t>
  </si>
  <si>
    <t>1 every 6-10 injections</t>
  </si>
  <si>
    <t>&lt;1/2 MDL of analytes</t>
  </si>
  <si>
    <t>Specificity</t>
  </si>
  <si>
    <t>Flag in comments, assess and resolve</t>
  </si>
  <si>
    <t>Technical Replicate Assessment (Assay)</t>
  </si>
  <si>
    <t>Every assay sample</t>
  </si>
  <si>
    <r>
      <t xml:space="preserve">Individual Replicates within </t>
    </r>
    <r>
      <rPr>
        <sz val="11"/>
        <color theme="1"/>
        <rFont val="Calibri"/>
        <family val="2"/>
      </rPr>
      <t>± 25% of Sample Mean</t>
    </r>
  </si>
  <si>
    <t>Precision</t>
  </si>
  <si>
    <t>Positive Control Reference Chemical(s) for Protein Binding (Assay)</t>
  </si>
  <si>
    <t>1 per assay batch</t>
  </si>
  <si>
    <t>± 20% of historical or published values</t>
  </si>
  <si>
    <t>Binding Assay Performance</t>
  </si>
  <si>
    <t>Note: one of the three blanks (solvent, crash blank, crash mixed matrix) should be run every 6 injections</t>
  </si>
  <si>
    <t>Analytes, Internal Standards Assessed</t>
  </si>
  <si>
    <t>Analyte (Common Name)</t>
  </si>
  <si>
    <t>Average Molecular Weight (g/mol)</t>
  </si>
  <si>
    <t>Internal Standard</t>
  </si>
  <si>
    <t>Peak Assignment from CoA</t>
  </si>
  <si>
    <t>Mix</t>
  </si>
  <si>
    <r>
      <t xml:space="preserve">Concentration at Instrument (pg/uL | </t>
    </r>
    <r>
      <rPr>
        <b/>
        <sz val="11"/>
        <color theme="1"/>
        <rFont val="Calibri"/>
        <family val="2"/>
      </rPr>
      <t>µM)</t>
    </r>
  </si>
  <si>
    <t>Phenacetin</t>
  </si>
  <si>
    <t>DTXSID1021116</t>
  </si>
  <si>
    <t>Propranolol</t>
  </si>
  <si>
    <t>DTXSID6023525</t>
  </si>
  <si>
    <t>Internal Standard Information</t>
  </si>
  <si>
    <t>Vendor</t>
  </si>
  <si>
    <t>Catalog Number</t>
  </si>
  <si>
    <t>Lot Number</t>
  </si>
  <si>
    <t>Other Descriptors</t>
  </si>
  <si>
    <t>MPFAC-24ES</t>
  </si>
  <si>
    <t>Wellington</t>
  </si>
  <si>
    <t>MPFAC-23ES</t>
  </si>
  <si>
    <t>MPFAC24ES0123</t>
  </si>
  <si>
    <t>Hepatocytes</t>
  </si>
  <si>
    <t>Species</t>
  </si>
  <si>
    <t>LiverPool 20 Donor Hepatocytes Mixed Donor</t>
  </si>
  <si>
    <t>BioIVT</t>
  </si>
  <si>
    <t>X008000</t>
  </si>
  <si>
    <t>WGR</t>
  </si>
  <si>
    <t>Sample ID Key</t>
  </si>
  <si>
    <t>CC##</t>
  </si>
  <si>
    <t>QC-X</t>
  </si>
  <si>
    <t>Quality Check</t>
  </si>
  <si>
    <t>Human Mix # Active T# X</t>
  </si>
  <si>
    <t>Species Mix # SampleType Time# Replicate</t>
  </si>
  <si>
    <t>An Example Certificate of Analysis for Wellington MPFAC-24ES Mix (Mass-labelled PFAS Solution)</t>
  </si>
  <si>
    <t>*MP = Matt Phillips</t>
  </si>
  <si>
    <t>*KR = Krishna Ravindra</t>
  </si>
  <si>
    <t>*BAW = Barbara Wetmore</t>
  </si>
  <si>
    <t xml:space="preserve">  </t>
  </si>
  <si>
    <t>Additional notes</t>
  </si>
  <si>
    <t>Concentrations listed are at the instrument, unless otherwise specified</t>
  </si>
  <si>
    <t>Analytical Analysis Cover Sheet for Hepatic Clearance Assessment of PFAS Compounds</t>
  </si>
  <si>
    <t>HepCl_20240206</t>
  </si>
  <si>
    <t>K-PFHxS, Na PFOA, PFOSA</t>
  </si>
  <si>
    <t>M3PFHxS</t>
  </si>
  <si>
    <t>M8PFOA</t>
  </si>
  <si>
    <t>M8FOSA</t>
  </si>
  <si>
    <t>G</t>
  </si>
  <si>
    <t>I</t>
  </si>
  <si>
    <t>Acetonitrile Crash</t>
  </si>
  <si>
    <t>Step</t>
  </si>
  <si>
    <t>Dilution Factor</t>
  </si>
  <si>
    <t>4</t>
  </si>
  <si>
    <t>Mix Prep</t>
  </si>
  <si>
    <t>PFHxS, PFOA</t>
  </si>
  <si>
    <t>Mobile Phase</t>
  </si>
  <si>
    <t>Final Factor</t>
  </si>
  <si>
    <t>&lt;0.0001</t>
  </si>
  <si>
    <t>0.07305</t>
  </si>
  <si>
    <t>p-value adjusted Cl</t>
  </si>
  <si>
    <t>Compound 1:  phenacetin</t>
  </si>
  <si>
    <t>20240206_HepClReRun_Ref_001</t>
  </si>
  <si>
    <t>20240206_HepClReRun_Ref_002</t>
  </si>
  <si>
    <t>20240206_HepClReRun_Ref_003</t>
  </si>
  <si>
    <t>20240206_HepClReRun_Ref_004</t>
  </si>
  <si>
    <t>20240206_HepClReRun_Ref_005</t>
  </si>
  <si>
    <t>20240206_HepClReRun_Ref_006</t>
  </si>
  <si>
    <t>20240206_HepClReRun_Ref_007</t>
  </si>
  <si>
    <t>20240206_HepClReRun_Ref_008</t>
  </si>
  <si>
    <t>20240206_HepClReRun_Ref_009</t>
  </si>
  <si>
    <t>20240206_HepClReRun_Ref_010</t>
  </si>
  <si>
    <t>20240206_HepClReRun_Ref_011</t>
  </si>
  <si>
    <t>20240206_HepClReRun_Ref_012</t>
  </si>
  <si>
    <t>20240206_HepClReRun_Ref_013</t>
  </si>
  <si>
    <t>20240206_HepClReRun_Ref_014</t>
  </si>
  <si>
    <t>20240206_HepClReRun_Ref_015</t>
  </si>
  <si>
    <t>20240206_HepClReRun_Ref_016</t>
  </si>
  <si>
    <t>20240206_HepClReRun_Ref_017</t>
  </si>
  <si>
    <t>20240206_HepClReRun_Ref_018</t>
  </si>
  <si>
    <t>20240206_HepClReRun_Ref_019</t>
  </si>
  <si>
    <t>20240206_HepClReRun_Ref_020</t>
  </si>
  <si>
    <t>20240206_HepClReRun_Ref_021</t>
  </si>
  <si>
    <t>20240206_HepClReRun_Ref_022</t>
  </si>
  <si>
    <t>20240206_HepClReRun_Ref_023</t>
  </si>
  <si>
    <t>20240206_HepClReRun_Ref_024</t>
  </si>
  <si>
    <t>20240206_HepClReRun_Ref_025</t>
  </si>
  <si>
    <t>20240206_HepClReRun_Ref_026</t>
  </si>
  <si>
    <t>20240206_HepClReRun_Ref_027</t>
  </si>
  <si>
    <t>20240206_HepClReRun_Ref_028</t>
  </si>
  <si>
    <t>20240206_HepClReRun_Ref_029</t>
  </si>
  <si>
    <t>20240206_HepClReRun_Ref_030</t>
  </si>
  <si>
    <t>20240206_HepClReRun_Ref_031</t>
  </si>
  <si>
    <t>20240206_HepClReRun_Ref_032</t>
  </si>
  <si>
    <t>20240206_HepClReRun_Ref_033</t>
  </si>
  <si>
    <t>20240206_HepClReRun_Ref_034</t>
  </si>
  <si>
    <t>20240206_HepClReRun_Ref_035</t>
  </si>
  <si>
    <t>20240206_HepClReRun_Ref_036</t>
  </si>
  <si>
    <t>20240206_HepClReRun_Ref_037</t>
  </si>
  <si>
    <t>20240206_HepClReRun_Ref_038</t>
  </si>
  <si>
    <t>20240206_HepClReRun_Ref_039</t>
  </si>
  <si>
    <t>20240206_HepClReRun_Ref_040</t>
  </si>
  <si>
    <t>20240206_HepClReRun_Ref_041</t>
  </si>
  <si>
    <t>20240206_HepClReRun_Ref_042</t>
  </si>
  <si>
    <t>20240206_HepClReRun_Ref_043</t>
  </si>
  <si>
    <t>20240206_HepClReRun_Ref_044</t>
  </si>
  <si>
    <t>20240206_HepClReRun_Ref_045</t>
  </si>
  <si>
    <t>20240206_HepClReRun_Ref_046</t>
  </si>
  <si>
    <t>20240206_HepClReRun_Ref_047</t>
  </si>
  <si>
    <t>20240206_HepClReRun_Ref_048</t>
  </si>
  <si>
    <t>20240206_HepClReRun_Ref_049</t>
  </si>
  <si>
    <t>20240206_HepClReRun_Ref_050</t>
  </si>
  <si>
    <t>20240206_HepClReRun_Ref_051</t>
  </si>
  <si>
    <t>20240206_HepClReRun_Ref_052</t>
  </si>
  <si>
    <t>20240206_HepClReRun_Ref_053</t>
  </si>
  <si>
    <t>20240206_HepClReRun_Ref_054</t>
  </si>
  <si>
    <t>20240206_HepClReRun_Ref_055</t>
  </si>
  <si>
    <t>20240206_HepClReRun_Ref_056</t>
  </si>
  <si>
    <t>20240206_HepClReRun_Ref_057</t>
  </si>
  <si>
    <t>20240206_HepClReRun_Ref_058</t>
  </si>
  <si>
    <t>20240206_HepClReRun_Ref_059</t>
  </si>
  <si>
    <t>20240206_HepClReRun_Ref_060</t>
  </si>
  <si>
    <t>20240206_HepClReRun_Ref_061</t>
  </si>
  <si>
    <t>20240206_HepClReRun_Ref_062</t>
  </si>
  <si>
    <t>20240206_HepClReRun_Ref_063</t>
  </si>
  <si>
    <t>20240206_HepClReRun_Ref_064</t>
  </si>
  <si>
    <t>20240206_HepClReRun_Ref_065</t>
  </si>
  <si>
    <t>20240206_HepClReRun_Ref_066</t>
  </si>
  <si>
    <t>20240206_HepClReRun_Ref_067</t>
  </si>
  <si>
    <t>20240206_HepClReRun_Ref_068</t>
  </si>
  <si>
    <t>20240206_HepClReRun_Ref_069</t>
  </si>
  <si>
    <t>20240206_HepClReRun_Ref_070</t>
  </si>
  <si>
    <t>20240206_HepClReRun_Ref_071</t>
  </si>
  <si>
    <t>20240206_HepClReRun_Ref_072</t>
  </si>
  <si>
    <t>20240206_HepClReRun_Ref_073</t>
  </si>
  <si>
    <t>20240206_HepClReRun_Ref_074</t>
  </si>
  <si>
    <t>20240206_HepClReRun_Ref_075</t>
  </si>
  <si>
    <t>20240206_HepClReRun_Ref_076</t>
  </si>
  <si>
    <t>20240206_HepClReRun_Ref_077</t>
  </si>
  <si>
    <t>20240206_HepClReRun_Ref_078</t>
  </si>
  <si>
    <t>20240206_HepClReRun_Ref_079</t>
  </si>
  <si>
    <t>20240206_HepClReRun_Ref_080</t>
  </si>
  <si>
    <t>20240206_HepClReRun_Ref_081</t>
  </si>
  <si>
    <t>20240206_HepClReRun_Ref_082</t>
  </si>
  <si>
    <t>20240206_HepClReRun_Ref_083</t>
  </si>
  <si>
    <t>20240206_HepClReRun_Ref_084</t>
  </si>
  <si>
    <t>20240206_HepClReRun_Ref_085</t>
  </si>
  <si>
    <t>20240206_HepClReRun_Ref_086</t>
  </si>
  <si>
    <t>20240206_HepClReRun_Ref_087</t>
  </si>
  <si>
    <t>20240206_HepClReRun_Ref_088</t>
  </si>
  <si>
    <t>20240206_HepClReRun_Ref_089</t>
  </si>
  <si>
    <t>20240206_HepClReRun_Ref_090</t>
  </si>
  <si>
    <t>20240206_HepClReRun_Ref_091</t>
  </si>
  <si>
    <t>20240206_HepClReRun_Ref_092</t>
  </si>
  <si>
    <t>20240206_HepClReRun_Ref_093</t>
  </si>
  <si>
    <t>20240206_HepClReRun_Ref_094</t>
  </si>
  <si>
    <t>20240206_HepClReRun_Ref_095</t>
  </si>
  <si>
    <t>20240206_HepClReRun_Ref_096</t>
  </si>
  <si>
    <t>20240206_HepClReRun_Ref_097</t>
  </si>
  <si>
    <t>20240206_HepClReRun_Ref_098</t>
  </si>
  <si>
    <t>20240206_HepClReRun_Ref_099</t>
  </si>
  <si>
    <t>20240206_HepClReRun_Ref_100</t>
  </si>
  <si>
    <t>20240206_HepClReRun_Ref_101</t>
  </si>
  <si>
    <t>20240206_HepClReRun_Ref_102</t>
  </si>
  <si>
    <t>20240206_HepClReRun_Ref_103</t>
  </si>
  <si>
    <t>20240206_HepClReRun_Ref_104</t>
  </si>
  <si>
    <t>20240206_HepClReRun_Ref_105</t>
  </si>
  <si>
    <t>20240206_HepClReRun_Ref_106</t>
  </si>
  <si>
    <t>20240206_HepClReRun_Ref_107</t>
  </si>
  <si>
    <t>20240206_HepClReRun_Ref_108</t>
  </si>
  <si>
    <t>20240206_HepClReRun_Ref_109</t>
  </si>
  <si>
    <t>20240206_HepClReRun_Ref_110</t>
  </si>
  <si>
    <t>20240206_HepClReRun_Ref_111</t>
  </si>
  <si>
    <t>20240206_HepClReRun_Ref_112</t>
  </si>
  <si>
    <t>20240206_HepClReRun_Ref_113</t>
  </si>
  <si>
    <t>20240206_HepClReRun_Ref_114</t>
  </si>
  <si>
    <t>20240206_HepClReRun_Ref_115</t>
  </si>
  <si>
    <t>20240206_HepClReRun_Ref_116</t>
  </si>
  <si>
    <t>20240206_HepClReRun_Ref_117</t>
  </si>
  <si>
    <t>20240206_HepClReRun_Ref_118</t>
  </si>
  <si>
    <t>20240206_HepClReRun_Ref_119</t>
  </si>
  <si>
    <t>20240206_HepClReRun_Ref_120</t>
  </si>
  <si>
    <t>20240206_HepClReRun_Ref_121</t>
  </si>
  <si>
    <t>20240206_HepClReRun_Ref_122</t>
  </si>
  <si>
    <t>20240206_HepClReRun_Ref_123</t>
  </si>
  <si>
    <t>20240206_HepClReRun_Ref_124</t>
  </si>
  <si>
    <t>20240206_HepClReRun_Ref_125</t>
  </si>
  <si>
    <t>20240206_HepClReRun_Ref_126</t>
  </si>
  <si>
    <t>20240206_HepClReRun_Ref_127</t>
  </si>
  <si>
    <t>20240206_HepClReRun_Ref_128</t>
  </si>
  <si>
    <t>20240206_HepClReRun_Ref_129</t>
  </si>
  <si>
    <t>20240206_HepClReRun_Ref_130</t>
  </si>
  <si>
    <t>20240206_HepClReRun_Ref_131</t>
  </si>
  <si>
    <t>20240206_HepClReRun_Ref_132</t>
  </si>
  <si>
    <t>20240206_HepClReRun_Ref_133</t>
  </si>
  <si>
    <t>20240206_HepClReRun_Ref_134</t>
  </si>
  <si>
    <t>20240206_HepClReRun_Ref_135</t>
  </si>
  <si>
    <t>20240206_HepClReRun_Ref_136</t>
  </si>
  <si>
    <t>20240206_HepClReRun_Ref_137</t>
  </si>
  <si>
    <t>20240206_HepClReRun_Ref_138</t>
  </si>
  <si>
    <t>20240206_HepClReRun_Ref_139</t>
  </si>
  <si>
    <t>20240206_HepClReRun_Ref_140</t>
  </si>
  <si>
    <t>20240206_HepClReRun_Ref_141</t>
  </si>
  <si>
    <t>20240206_HepClReRun_Ref_142</t>
  </si>
  <si>
    <t>20240206_HepClReRun_Ref_143</t>
  </si>
  <si>
    <t>20240206_HepClReRun_Ref_144</t>
  </si>
  <si>
    <t>20240206_HepClReRun_Ref_145</t>
  </si>
  <si>
    <t>20240206_HepClReRun_Ref_146</t>
  </si>
  <si>
    <t>20240206_HepClReRun_Ref_147</t>
  </si>
  <si>
    <t>20240206_HepClReRun_Ref_148</t>
  </si>
  <si>
    <t>20240206_HepClReRun_Ref_149</t>
  </si>
  <si>
    <t>20240206_HepClReRun_Ref_150</t>
  </si>
  <si>
    <t>20240206_HepClReRun_Ref_151</t>
  </si>
  <si>
    <t>Compound 2:  propranolol</t>
  </si>
  <si>
    <t>Compound 3:  M8PFOA</t>
  </si>
  <si>
    <t xml:space="preserve">Quantify Compound Subbary Report </t>
  </si>
  <si>
    <t>Printed Fri Feb 09 11:09:04 2024</t>
  </si>
  <si>
    <t>bbI</t>
  </si>
  <si>
    <t>Ref</t>
  </si>
  <si>
    <t>N/A</t>
  </si>
  <si>
    <t>2/6-9/2024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</si>
</sst>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3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rgb="FF000000"/>
      <name val="Calibri"/>
      <family val="2"/>
    </font>
    <font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vertAlign val="subscript"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</font>
    <font>
      <i/>
      <vertAlign val="subscript"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i/>
      <sz val="11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4" fillId="0" borderId="0" applyNumberFormat="0" applyFill="0" applyBorder="0" applyAlignment="0" applyProtection="0"/>
  </cellStyleXfs>
  <cellXfs count="132">
    <xf numFmtId="0" fontId="0" fillId="0" borderId="0" xfId="0"/>
    <xf numFmtId="15" fontId="0" fillId="0" borderId="0" xfId="0" applyNumberFormat="1"/>
    <xf numFmtId="0" fontId="0" fillId="0" borderId="0" xfId="0" applyAlignment="1">
      <alignment horizontal="center"/>
    </xf>
    <xf numFmtId="0" fontId="1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0" fillId="33" borderId="0" xfId="0" applyFill="1" applyAlignment="1">
      <alignment horizontal="center" vertical="center"/>
    </xf>
    <xf numFmtId="0" fontId="0" fillId="34" borderId="0" xfId="0" applyFill="1" applyAlignment="1">
      <alignment horizontal="center" vertical="center"/>
    </xf>
    <xf numFmtId="0" fontId="0" fillId="35" borderId="0" xfId="0" applyFill="1" applyAlignment="1">
      <alignment horizontal="center" vertical="center"/>
    </xf>
    <xf numFmtId="0" fontId="0" fillId="36" borderId="0" xfId="0" applyFill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37" borderId="0" xfId="0" applyFont="1" applyFill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2" fillId="0" borderId="11" xfId="0" applyFont="1" applyBorder="1" applyAlignment="1">
      <alignment horizontal="center" vertical="center" wrapText="1"/>
    </xf>
    <xf numFmtId="0" fontId="23" fillId="0" borderId="11" xfId="0" applyFont="1" applyBorder="1" applyAlignment="1">
      <alignment horizontal="center" vertical="center"/>
    </xf>
    <xf numFmtId="49" fontId="0" fillId="0" borderId="11" xfId="0" applyNumberFormat="1" applyBorder="1" applyAlignment="1">
      <alignment horizontal="center" vertical="center"/>
    </xf>
    <xf numFmtId="0" fontId="22" fillId="0" borderId="11" xfId="0" applyFont="1" applyBorder="1" applyAlignment="1">
      <alignment horizontal="center" vertical="center"/>
    </xf>
    <xf numFmtId="0" fontId="22" fillId="0" borderId="18" xfId="0" applyFont="1" applyBorder="1" applyAlignment="1">
      <alignment horizontal="center" vertical="center"/>
    </xf>
    <xf numFmtId="0" fontId="22" fillId="0" borderId="17" xfId="0" applyFont="1" applyFill="1" applyBorder="1" applyAlignment="1">
      <alignment horizontal="center" vertical="center" wrapText="1"/>
    </xf>
    <xf numFmtId="0" fontId="22" fillId="0" borderId="11" xfId="0" applyFont="1" applyFill="1" applyBorder="1" applyAlignment="1">
      <alignment horizontal="center" vertical="center" wrapText="1"/>
    </xf>
    <xf numFmtId="0" fontId="23" fillId="0" borderId="11" xfId="0" applyFont="1" applyFill="1" applyBorder="1" applyAlignment="1">
      <alignment horizontal="center" vertical="center"/>
    </xf>
    <xf numFmtId="0" fontId="22" fillId="0" borderId="11" xfId="0" applyFont="1" applyFill="1" applyBorder="1" applyAlignment="1">
      <alignment horizontal="center" vertical="center"/>
    </xf>
    <xf numFmtId="0" fontId="22" fillId="0" borderId="18" xfId="0" applyFont="1" applyFill="1" applyBorder="1" applyAlignment="1">
      <alignment horizontal="center" vertical="center"/>
    </xf>
    <xf numFmtId="0" fontId="22" fillId="0" borderId="17" xfId="0" applyFont="1" applyFill="1" applyBorder="1" applyAlignment="1">
      <alignment horizontal="center" vertical="center"/>
    </xf>
    <xf numFmtId="0" fontId="22" fillId="0" borderId="19" xfId="0" applyFont="1" applyFill="1" applyBorder="1" applyAlignment="1">
      <alignment horizontal="center" vertical="center"/>
    </xf>
    <xf numFmtId="0" fontId="22" fillId="0" borderId="20" xfId="0" applyFont="1" applyFill="1" applyBorder="1" applyAlignment="1">
      <alignment horizontal="center" vertical="center"/>
    </xf>
    <xf numFmtId="0" fontId="22" fillId="0" borderId="21" xfId="0" applyFont="1" applyFill="1" applyBorder="1" applyAlignment="1">
      <alignment horizontal="center" vertical="center"/>
    </xf>
    <xf numFmtId="0" fontId="22" fillId="0" borderId="0" xfId="0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11" xfId="0" applyFont="1" applyFill="1" applyBorder="1" applyAlignment="1">
      <alignment horizontal="center" vertical="center"/>
    </xf>
    <xf numFmtId="0" fontId="0" fillId="0" borderId="18" xfId="0" applyFont="1" applyBorder="1" applyAlignment="1">
      <alignment horizontal="center" vertical="center"/>
    </xf>
    <xf numFmtId="0" fontId="0" fillId="0" borderId="11" xfId="0" applyFont="1" applyBorder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0" fillId="0" borderId="17" xfId="0" applyFont="1" applyFill="1" applyBorder="1" applyAlignment="1">
      <alignment horizontal="center" vertical="center"/>
    </xf>
    <xf numFmtId="49" fontId="0" fillId="0" borderId="11" xfId="0" applyNumberFormat="1" applyFont="1" applyFill="1" applyBorder="1" applyAlignment="1">
      <alignment horizontal="center" vertical="center"/>
    </xf>
    <xf numFmtId="0" fontId="0" fillId="0" borderId="17" xfId="0" applyFont="1" applyFill="1" applyBorder="1" applyAlignment="1">
      <alignment horizontal="center" vertical="center" wrapText="1"/>
    </xf>
    <xf numFmtId="0" fontId="0" fillId="0" borderId="20" xfId="0" applyFont="1" applyFill="1" applyBorder="1" applyAlignment="1">
      <alignment horizontal="center" vertical="center"/>
    </xf>
    <xf numFmtId="49" fontId="0" fillId="0" borderId="20" xfId="0" applyNumberFormat="1" applyFont="1" applyFill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25" fillId="0" borderId="0" xfId="0" applyFont="1" applyAlignment="1">
      <alignment horizontal="center"/>
    </xf>
    <xf numFmtId="0" fontId="18" fillId="0" borderId="0" xfId="0" applyFont="1" applyAlignment="1">
      <alignment horizontal="right"/>
    </xf>
    <xf numFmtId="0" fontId="18" fillId="0" borderId="0" xfId="0" applyFont="1"/>
    <xf numFmtId="0" fontId="27" fillId="0" borderId="0" xfId="0" applyFont="1"/>
    <xf numFmtId="0" fontId="22" fillId="0" borderId="0" xfId="0" applyFont="1"/>
    <xf numFmtId="14" fontId="27" fillId="0" borderId="0" xfId="0" applyNumberFormat="1" applyFont="1" applyAlignment="1">
      <alignment horizontal="left"/>
    </xf>
    <xf numFmtId="0" fontId="14" fillId="0" borderId="0" xfId="0" applyFont="1"/>
    <xf numFmtId="0" fontId="27" fillId="0" borderId="0" xfId="0" applyFont="1" applyAlignment="1">
      <alignment horizontal="left"/>
    </xf>
    <xf numFmtId="0" fontId="28" fillId="0" borderId="0" xfId="0" applyFont="1"/>
    <xf numFmtId="0" fontId="29" fillId="0" borderId="0" xfId="0" applyFont="1"/>
    <xf numFmtId="0" fontId="18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24" fillId="0" borderId="0" xfId="42"/>
    <xf numFmtId="0" fontId="0" fillId="0" borderId="0" xfId="0" applyAlignment="1">
      <alignment horizontal="left" vertical="center"/>
    </xf>
    <xf numFmtId="0" fontId="24" fillId="0" borderId="0" xfId="42" applyAlignment="1">
      <alignment horizontal="left"/>
    </xf>
    <xf numFmtId="0" fontId="16" fillId="0" borderId="0" xfId="0" applyFont="1"/>
    <xf numFmtId="0" fontId="18" fillId="0" borderId="0" xfId="0" applyFont="1" applyAlignment="1">
      <alignment horizontal="right" wrapText="1"/>
    </xf>
    <xf numFmtId="0" fontId="21" fillId="0" borderId="0" xfId="0" applyFont="1"/>
    <xf numFmtId="0" fontId="14" fillId="0" borderId="11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30" fillId="0" borderId="0" xfId="0" applyFont="1"/>
    <xf numFmtId="0" fontId="16" fillId="0" borderId="22" xfId="0" applyFont="1" applyBorder="1" applyAlignment="1">
      <alignment horizontal="center" vertical="center"/>
    </xf>
    <xf numFmtId="0" fontId="35" fillId="0" borderId="23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 wrapText="1"/>
    </xf>
    <xf numFmtId="165" fontId="0" fillId="0" borderId="11" xfId="0" applyNumberFormat="1" applyBorder="1" applyAlignment="1">
      <alignment horizontal="center" vertical="center"/>
    </xf>
    <xf numFmtId="0" fontId="0" fillId="0" borderId="11" xfId="0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30" fillId="0" borderId="0" xfId="0" applyFont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16" fillId="0" borderId="11" xfId="0" applyFont="1" applyBorder="1" applyAlignment="1" applyProtection="1">
      <alignment horizontal="center" vertical="center"/>
      <protection locked="0"/>
    </xf>
    <xf numFmtId="0" fontId="0" fillId="0" borderId="16" xfId="0" applyBorder="1" applyAlignment="1" applyProtection="1">
      <alignment horizontal="center" vertical="center"/>
      <protection locked="0"/>
    </xf>
    <xf numFmtId="0" fontId="0" fillId="0" borderId="24" xfId="0" applyBorder="1" applyAlignment="1">
      <alignment horizontal="center" vertical="center"/>
    </xf>
    <xf numFmtId="0" fontId="0" fillId="0" borderId="0" xfId="0" applyAlignment="1" applyProtection="1">
      <alignment horizontal="center"/>
      <protection locked="0"/>
    </xf>
    <xf numFmtId="0" fontId="16" fillId="0" borderId="11" xfId="0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1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16" fillId="0" borderId="0" xfId="0" applyFont="1" applyAlignment="1">
      <alignment horizontal="center"/>
    </xf>
    <xf numFmtId="0" fontId="21" fillId="0" borderId="0" xfId="0" applyFont="1" applyAlignment="1">
      <alignment horizontal="right"/>
    </xf>
    <xf numFmtId="0" fontId="30" fillId="0" borderId="0" xfId="0" applyFont="1" applyAlignment="1">
      <alignment horizontal="center"/>
    </xf>
    <xf numFmtId="0" fontId="36" fillId="0" borderId="0" xfId="0" applyFont="1" applyAlignment="1">
      <alignment horizontal="left"/>
    </xf>
    <xf numFmtId="0" fontId="21" fillId="0" borderId="0" xfId="0" applyFont="1" applyAlignment="1">
      <alignment horizontal="center" vertical="center"/>
    </xf>
    <xf numFmtId="0" fontId="21" fillId="0" borderId="0" xfId="0" applyNumberFormat="1" applyFont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1" fontId="22" fillId="0" borderId="11" xfId="0" applyNumberFormat="1" applyFont="1" applyFill="1" applyBorder="1" applyAlignment="1">
      <alignment horizontal="center" vertical="center" wrapText="1"/>
    </xf>
    <xf numFmtId="1" fontId="0" fillId="0" borderId="11" xfId="0" applyNumberFormat="1" applyFont="1" applyFill="1" applyBorder="1" applyAlignment="1">
      <alignment horizontal="center" vertical="center"/>
    </xf>
    <xf numFmtId="2" fontId="0" fillId="0" borderId="18" xfId="0" applyNumberFormat="1" applyFont="1" applyFill="1" applyBorder="1" applyAlignment="1">
      <alignment horizontal="center" vertical="center"/>
    </xf>
    <xf numFmtId="0" fontId="0" fillId="0" borderId="25" xfId="0" applyFont="1" applyBorder="1" applyAlignment="1">
      <alignment horizontal="center" vertical="center"/>
    </xf>
    <xf numFmtId="0" fontId="0" fillId="0" borderId="20" xfId="0" applyFont="1" applyBorder="1" applyAlignment="1">
      <alignment horizontal="center" vertical="center"/>
    </xf>
    <xf numFmtId="0" fontId="16" fillId="0" borderId="25" xfId="0" applyFont="1" applyBorder="1" applyAlignment="1">
      <alignment horizontal="center" vertical="center"/>
    </xf>
    <xf numFmtId="0" fontId="0" fillId="0" borderId="25" xfId="0" applyFont="1" applyFill="1" applyBorder="1" applyAlignment="1">
      <alignment horizontal="center" vertical="center"/>
    </xf>
    <xf numFmtId="0" fontId="0" fillId="0" borderId="27" xfId="0" applyFont="1" applyBorder="1" applyAlignment="1">
      <alignment horizontal="center" vertical="center"/>
    </xf>
    <xf numFmtId="0" fontId="23" fillId="0" borderId="17" xfId="0" applyFont="1" applyBorder="1" applyAlignment="1">
      <alignment horizontal="center" vertical="center"/>
    </xf>
    <xf numFmtId="0" fontId="23" fillId="0" borderId="17" xfId="0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0" borderId="19" xfId="0" applyFont="1" applyBorder="1" applyAlignment="1">
      <alignment horizontal="center" vertical="center"/>
    </xf>
    <xf numFmtId="0" fontId="23" fillId="0" borderId="20" xfId="0" applyFont="1" applyBorder="1" applyAlignment="1">
      <alignment horizontal="center" vertical="center"/>
    </xf>
    <xf numFmtId="0" fontId="0" fillId="0" borderId="17" xfId="0" applyFont="1" applyBorder="1" applyAlignment="1">
      <alignment horizontal="center" vertical="center"/>
    </xf>
    <xf numFmtId="0" fontId="0" fillId="0" borderId="19" xfId="0" applyFont="1" applyBorder="1" applyAlignment="1">
      <alignment horizontal="center" vertical="center"/>
    </xf>
    <xf numFmtId="2" fontId="0" fillId="0" borderId="21" xfId="0" applyNumberFormat="1" applyFont="1" applyFill="1" applyBorder="1" applyAlignment="1">
      <alignment horizontal="center" vertical="center"/>
    </xf>
    <xf numFmtId="0" fontId="25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16" fillId="0" borderId="0" xfId="0" applyFont="1" applyAlignment="1">
      <alignment horizontal="center" vertical="center"/>
    </xf>
    <xf numFmtId="0" fontId="21" fillId="0" borderId="28" xfId="0" applyFont="1" applyFill="1" applyBorder="1" applyAlignment="1">
      <alignment horizontal="center" vertical="center"/>
    </xf>
    <xf numFmtId="0" fontId="21" fillId="0" borderId="29" xfId="0" applyFont="1" applyFill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16" fillId="0" borderId="15" xfId="0" applyFont="1" applyBorder="1" applyAlignment="1">
      <alignment horizontal="center" vertical="center"/>
    </xf>
    <xf numFmtId="0" fontId="16" fillId="0" borderId="26" xfId="0" applyFont="1" applyBorder="1" applyAlignment="1">
      <alignment horizontal="center" vertical="center"/>
    </xf>
    <xf numFmtId="0" fontId="16" fillId="38" borderId="17" xfId="0" applyFont="1" applyFill="1" applyBorder="1" applyAlignment="1">
      <alignment horizontal="center" vertical="center" wrapText="1"/>
    </xf>
    <xf numFmtId="0" fontId="16" fillId="38" borderId="18" xfId="0" applyFont="1" applyFill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0" fontId="16" fillId="0" borderId="18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164" fontId="0" fillId="0" borderId="12" xfId="0" applyNumberForma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0" fillId="0" borderId="0" xfId="0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 2" xfId="42" xr:uid="{00000000-0005-0000-0000-000021000000}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3.emf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emf"/><Relationship Id="rId1" Type="http://schemas.openxmlformats.org/officeDocument/2006/relationships/image" Target="../media/image5.emf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emf"/><Relationship Id="rId1" Type="http://schemas.openxmlformats.org/officeDocument/2006/relationships/image" Target="../media/image7.emf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emf"/><Relationship Id="rId1" Type="http://schemas.openxmlformats.org/officeDocument/2006/relationships/image" Target="../media/image9.emf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emf"/><Relationship Id="rId1" Type="http://schemas.openxmlformats.org/officeDocument/2006/relationships/image" Target="../media/image11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38100</xdr:colOff>
      <xdr:row>41</xdr:row>
      <xdr:rowOff>741</xdr:rowOff>
    </xdr:from>
    <xdr:ext cx="5387975" cy="4164858"/>
    <xdr:pic>
      <xdr:nvPicPr>
        <xdr:cNvPr id="2" name="Picture 1">
          <a:extLst>
            <a:ext uri="{FF2B5EF4-FFF2-40B4-BE49-F238E27FC236}">
              <a16:creationId xmlns:a16="http://schemas.microsoft.com/office/drawing/2014/main" id="{1CF77223-FEE8-4EA6-8D67-022B24CBAA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9106641"/>
          <a:ext cx="5387975" cy="41648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1597026</xdr:colOff>
      <xdr:row>64</xdr:row>
      <xdr:rowOff>95250</xdr:rowOff>
    </xdr:from>
    <xdr:ext cx="5782642" cy="4333875"/>
    <xdr:pic>
      <xdr:nvPicPr>
        <xdr:cNvPr id="3" name="Picture 2">
          <a:extLst>
            <a:ext uri="{FF2B5EF4-FFF2-40B4-BE49-F238E27FC236}">
              <a16:creationId xmlns:a16="http://schemas.microsoft.com/office/drawing/2014/main" id="{75BF8EE4-72ED-4BC0-AFBA-74B969BB9E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27451" y="13868400"/>
          <a:ext cx="5782642" cy="4333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53</xdr:row>
      <xdr:rowOff>0</xdr:rowOff>
    </xdr:from>
    <xdr:to>
      <xdr:col>6</xdr:col>
      <xdr:colOff>561975</xdr:colOff>
      <xdr:row>76</xdr:row>
      <xdr:rowOff>133350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4BA45640-EA65-4D97-8545-85139078EC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42900" y="10134600"/>
          <a:ext cx="7867650" cy="451485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78</xdr:row>
      <xdr:rowOff>0</xdr:rowOff>
    </xdr:from>
    <xdr:to>
      <xdr:col>6</xdr:col>
      <xdr:colOff>171450</xdr:colOff>
      <xdr:row>101</xdr:row>
      <xdr:rowOff>133350</xdr:rowOff>
    </xdr:to>
    <xdr:pic>
      <xdr:nvPicPr>
        <xdr:cNvPr id="5" name="Picture 2">
          <a:extLst>
            <a:ext uri="{FF2B5EF4-FFF2-40B4-BE49-F238E27FC236}">
              <a16:creationId xmlns:a16="http://schemas.microsoft.com/office/drawing/2014/main" id="{FAB572FF-595F-400D-84F5-5272034D9E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42900" y="14897100"/>
          <a:ext cx="7477125" cy="4514850"/>
        </a:xfrm>
        <a:prstGeom prst="rect">
          <a:avLst/>
        </a:prstGeom>
        <a:noFill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54</xdr:row>
      <xdr:rowOff>0</xdr:rowOff>
    </xdr:from>
    <xdr:to>
      <xdr:col>6</xdr:col>
      <xdr:colOff>561975</xdr:colOff>
      <xdr:row>77</xdr:row>
      <xdr:rowOff>133350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2A77FB9-9818-49F2-8A20-4B78564B8C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42900" y="10325100"/>
          <a:ext cx="7867650" cy="451485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79</xdr:row>
      <xdr:rowOff>0</xdr:rowOff>
    </xdr:from>
    <xdr:to>
      <xdr:col>6</xdr:col>
      <xdr:colOff>171450</xdr:colOff>
      <xdr:row>102</xdr:row>
      <xdr:rowOff>133350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41B0AC4-10F3-43E1-9E9E-4F3FBFDAEC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42900" y="15087600"/>
          <a:ext cx="7477125" cy="4514850"/>
        </a:xfrm>
        <a:prstGeom prst="rect">
          <a:avLst/>
        </a:prstGeom>
        <a:noFill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54</xdr:row>
      <xdr:rowOff>0</xdr:rowOff>
    </xdr:from>
    <xdr:to>
      <xdr:col>6</xdr:col>
      <xdr:colOff>561975</xdr:colOff>
      <xdr:row>77</xdr:row>
      <xdr:rowOff>133350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2754A7EC-BEFD-49E0-824F-995ECDCFE6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42900" y="10325100"/>
          <a:ext cx="7867650" cy="451485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6</xdr:col>
      <xdr:colOff>171450</xdr:colOff>
      <xdr:row>104</xdr:row>
      <xdr:rowOff>133350</xdr:rowOff>
    </xdr:to>
    <xdr:pic>
      <xdr:nvPicPr>
        <xdr:cNvPr id="5" name="Picture 2">
          <a:extLst>
            <a:ext uri="{FF2B5EF4-FFF2-40B4-BE49-F238E27FC236}">
              <a16:creationId xmlns:a16="http://schemas.microsoft.com/office/drawing/2014/main" id="{3EC89B51-247F-4809-8B08-066F964954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42900" y="15468600"/>
          <a:ext cx="7477125" cy="4514850"/>
        </a:xfrm>
        <a:prstGeom prst="rect">
          <a:avLst/>
        </a:prstGeom>
        <a:noFill/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56</xdr:row>
      <xdr:rowOff>0</xdr:rowOff>
    </xdr:from>
    <xdr:to>
      <xdr:col>6</xdr:col>
      <xdr:colOff>238125</xdr:colOff>
      <xdr:row>79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57C7408-2C2A-4E5F-A608-85CF7A4BD5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61950" y="10706100"/>
          <a:ext cx="7867650" cy="451485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82</xdr:row>
      <xdr:rowOff>0</xdr:rowOff>
    </xdr:from>
    <xdr:to>
      <xdr:col>5</xdr:col>
      <xdr:colOff>1057275</xdr:colOff>
      <xdr:row>105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9FACC92-D9E2-4210-8209-21F5706477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61950" y="15659100"/>
          <a:ext cx="7477125" cy="4514850"/>
        </a:xfrm>
        <a:prstGeom prst="rect">
          <a:avLst/>
        </a:prstGeom>
        <a:noFill/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53</xdr:row>
      <xdr:rowOff>0</xdr:rowOff>
    </xdr:from>
    <xdr:to>
      <xdr:col>6</xdr:col>
      <xdr:colOff>238125</xdr:colOff>
      <xdr:row>76</xdr:row>
      <xdr:rowOff>133350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A16410B7-622C-4FEA-B337-15C81E01BB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61950" y="10134600"/>
          <a:ext cx="7867650" cy="451485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78</xdr:row>
      <xdr:rowOff>0</xdr:rowOff>
    </xdr:from>
    <xdr:to>
      <xdr:col>5</xdr:col>
      <xdr:colOff>1057275</xdr:colOff>
      <xdr:row>101</xdr:row>
      <xdr:rowOff>133350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BB03B6EB-A89A-4BD6-95ED-80FCF56359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61950" y="14897100"/>
          <a:ext cx="7477125" cy="451485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ecfr.gov/cgi-bin/text-idx?SID=a6bb8a02b6d783f9356758b5ff0ed106&amp;mc=true&amp;node=pt40.25.136&amp;rgn=div5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N78"/>
  <sheetViews>
    <sheetView topLeftCell="A14" workbookViewId="0">
      <selection activeCell="A26" sqref="A26"/>
    </sheetView>
  </sheetViews>
  <sheetFormatPr defaultRowHeight="14.5" x14ac:dyDescent="0.35"/>
  <cols>
    <col min="1" max="1" width="65.7265625" customWidth="1"/>
    <col min="2" max="2" width="25.1796875" customWidth="1"/>
    <col min="3" max="3" width="32.54296875" customWidth="1"/>
    <col min="4" max="4" width="27.453125" customWidth="1"/>
    <col min="5" max="5" width="24.81640625" customWidth="1"/>
    <col min="6" max="6" width="24.81640625" bestFit="1" customWidth="1"/>
    <col min="7" max="7" width="21.81640625" bestFit="1" customWidth="1"/>
    <col min="8" max="8" width="24.453125" customWidth="1"/>
  </cols>
  <sheetData>
    <row r="1" spans="1:6" ht="23.5" x14ac:dyDescent="0.55000000000000004">
      <c r="A1" s="111" t="s">
        <v>415</v>
      </c>
      <c r="B1" s="111"/>
      <c r="C1" s="111"/>
      <c r="D1" s="111"/>
      <c r="E1" s="111"/>
      <c r="F1" s="111"/>
    </row>
    <row r="2" spans="1:6" ht="14.15" customHeight="1" x14ac:dyDescent="0.55000000000000004">
      <c r="A2" s="43"/>
      <c r="B2" s="43"/>
      <c r="C2" s="43"/>
      <c r="D2" s="43"/>
      <c r="E2" s="43"/>
      <c r="F2" s="43"/>
    </row>
    <row r="3" spans="1:6" ht="15.5" x14ac:dyDescent="0.35">
      <c r="A3" s="44" t="s">
        <v>311</v>
      </c>
      <c r="B3" s="45" t="s">
        <v>312</v>
      </c>
    </row>
    <row r="4" spans="1:6" ht="15.5" x14ac:dyDescent="0.35">
      <c r="A4" s="44" t="s">
        <v>313</v>
      </c>
      <c r="B4" s="46" t="s">
        <v>314</v>
      </c>
    </row>
    <row r="5" spans="1:6" ht="15.5" x14ac:dyDescent="0.35">
      <c r="A5" s="44" t="s">
        <v>315</v>
      </c>
      <c r="B5" t="s">
        <v>416</v>
      </c>
    </row>
    <row r="6" spans="1:6" ht="15.5" x14ac:dyDescent="0.35">
      <c r="A6" s="44" t="s">
        <v>316</v>
      </c>
      <c r="B6" s="47" t="s">
        <v>417</v>
      </c>
    </row>
    <row r="7" spans="1:6" ht="15.5" x14ac:dyDescent="0.35">
      <c r="A7" s="44" t="s">
        <v>317</v>
      </c>
      <c r="B7" s="48">
        <v>45313</v>
      </c>
    </row>
    <row r="8" spans="1:6" ht="15.5" x14ac:dyDescent="0.35">
      <c r="A8" s="44" t="s">
        <v>318</v>
      </c>
      <c r="B8" s="48" t="s">
        <v>319</v>
      </c>
    </row>
    <row r="9" spans="1:6" ht="15.5" x14ac:dyDescent="0.35">
      <c r="A9" s="44" t="s">
        <v>320</v>
      </c>
      <c r="B9" s="48" t="s">
        <v>321</v>
      </c>
    </row>
    <row r="10" spans="1:6" ht="15.5" x14ac:dyDescent="0.35">
      <c r="A10" s="44" t="s">
        <v>322</v>
      </c>
      <c r="B10" s="48">
        <v>45313</v>
      </c>
      <c r="D10" s="49"/>
    </row>
    <row r="11" spans="1:6" ht="15.5" x14ac:dyDescent="0.35">
      <c r="A11" s="44" t="s">
        <v>318</v>
      </c>
      <c r="B11" s="46" t="s">
        <v>323</v>
      </c>
    </row>
    <row r="12" spans="1:6" ht="15.5" x14ac:dyDescent="0.35">
      <c r="A12" s="44" t="s">
        <v>320</v>
      </c>
      <c r="B12" s="46" t="s">
        <v>324</v>
      </c>
    </row>
    <row r="13" spans="1:6" ht="15.5" x14ac:dyDescent="0.35">
      <c r="A13" s="44" t="s">
        <v>325</v>
      </c>
      <c r="B13" s="48" t="s">
        <v>593</v>
      </c>
    </row>
    <row r="14" spans="1:6" ht="15.5" x14ac:dyDescent="0.35">
      <c r="A14" s="44" t="s">
        <v>326</v>
      </c>
      <c r="B14" s="46" t="s">
        <v>327</v>
      </c>
    </row>
    <row r="15" spans="1:6" ht="15.5" x14ac:dyDescent="0.35">
      <c r="A15" s="44" t="s">
        <v>328</v>
      </c>
      <c r="B15" s="46" t="s">
        <v>329</v>
      </c>
    </row>
    <row r="16" spans="1:6" ht="15.5" x14ac:dyDescent="0.35">
      <c r="A16" s="44" t="s">
        <v>330</v>
      </c>
      <c r="B16" s="50" t="s">
        <v>319</v>
      </c>
    </row>
    <row r="17" spans="1:6" ht="15.5" x14ac:dyDescent="0.35">
      <c r="A17" s="44" t="s">
        <v>331</v>
      </c>
      <c r="B17" s="50" t="s">
        <v>332</v>
      </c>
    </row>
    <row r="18" spans="1:6" ht="15.5" x14ac:dyDescent="0.35">
      <c r="A18" s="44" t="s">
        <v>333</v>
      </c>
      <c r="B18" s="51" t="s">
        <v>334</v>
      </c>
    </row>
    <row r="19" spans="1:6" ht="15.5" x14ac:dyDescent="0.35">
      <c r="A19" s="44"/>
      <c r="B19" s="52"/>
    </row>
    <row r="20" spans="1:6" ht="15.5" x14ac:dyDescent="0.35">
      <c r="A20" s="44" t="s">
        <v>335</v>
      </c>
      <c r="B20" s="53">
        <v>151</v>
      </c>
    </row>
    <row r="21" spans="1:6" ht="15.5" x14ac:dyDescent="0.35">
      <c r="A21" s="44" t="s">
        <v>336</v>
      </c>
      <c r="B21" s="53">
        <v>112</v>
      </c>
    </row>
    <row r="22" spans="1:6" x14ac:dyDescent="0.35">
      <c r="A22" s="54"/>
    </row>
    <row r="23" spans="1:6" ht="15.5" x14ac:dyDescent="0.35">
      <c r="A23" s="44" t="s">
        <v>337</v>
      </c>
      <c r="B23" t="s">
        <v>338</v>
      </c>
      <c r="F23" s="55"/>
    </row>
    <row r="24" spans="1:6" ht="16.5" x14ac:dyDescent="0.35">
      <c r="A24" s="56" t="s">
        <v>339</v>
      </c>
    </row>
    <row r="25" spans="1:6" ht="16.5" x14ac:dyDescent="0.35">
      <c r="A25" s="56" t="s">
        <v>340</v>
      </c>
      <c r="E25" s="54" t="s">
        <v>341</v>
      </c>
      <c r="F25" t="s">
        <v>342</v>
      </c>
    </row>
    <row r="26" spans="1:6" ht="16.5" x14ac:dyDescent="0.35">
      <c r="A26" s="56" t="s">
        <v>343</v>
      </c>
      <c r="E26" s="57" t="s">
        <v>344</v>
      </c>
    </row>
    <row r="27" spans="1:6" x14ac:dyDescent="0.35">
      <c r="A27" s="58"/>
      <c r="B27" s="2"/>
    </row>
    <row r="28" spans="1:6" ht="15.5" x14ac:dyDescent="0.35">
      <c r="A28" s="59" t="s">
        <v>345</v>
      </c>
      <c r="B28" s="56" t="s">
        <v>346</v>
      </c>
    </row>
    <row r="29" spans="1:6" x14ac:dyDescent="0.35">
      <c r="A29" s="58"/>
    </row>
    <row r="30" spans="1:6" x14ac:dyDescent="0.35">
      <c r="B30" s="60"/>
    </row>
    <row r="31" spans="1:6" ht="15.5" x14ac:dyDescent="0.35">
      <c r="A31" s="112" t="s">
        <v>347</v>
      </c>
      <c r="B31" s="112"/>
      <c r="C31" s="112"/>
      <c r="D31" s="112"/>
      <c r="E31" s="112"/>
    </row>
    <row r="32" spans="1:6" ht="20.5" customHeight="1" x14ac:dyDescent="0.35">
      <c r="A32" s="5" t="s">
        <v>348</v>
      </c>
      <c r="B32" s="16" t="s">
        <v>349</v>
      </c>
      <c r="C32" s="5" t="s">
        <v>350</v>
      </c>
      <c r="D32" s="5" t="s">
        <v>6</v>
      </c>
      <c r="E32" s="5" t="s">
        <v>351</v>
      </c>
    </row>
    <row r="33" spans="1:8" ht="22.5" customHeight="1" x14ac:dyDescent="0.35">
      <c r="A33" s="16" t="s">
        <v>352</v>
      </c>
      <c r="B33" s="16" t="s">
        <v>353</v>
      </c>
      <c r="C33" s="16" t="s">
        <v>354</v>
      </c>
      <c r="D33" s="16" t="s">
        <v>355</v>
      </c>
      <c r="E33" s="61" t="s">
        <v>356</v>
      </c>
    </row>
    <row r="34" spans="1:8" ht="23.15" customHeight="1" x14ac:dyDescent="0.35">
      <c r="A34" s="16" t="s">
        <v>357</v>
      </c>
      <c r="B34" s="16" t="s">
        <v>358</v>
      </c>
      <c r="C34" s="16" t="s">
        <v>359</v>
      </c>
      <c r="D34" s="16" t="s">
        <v>360</v>
      </c>
      <c r="E34" s="61" t="s">
        <v>361</v>
      </c>
    </row>
    <row r="35" spans="1:8" ht="29" x14ac:dyDescent="0.35">
      <c r="A35" s="16" t="s">
        <v>362</v>
      </c>
      <c r="B35" s="16" t="s">
        <v>363</v>
      </c>
      <c r="C35" s="16" t="s">
        <v>364</v>
      </c>
      <c r="D35" s="16" t="s">
        <v>365</v>
      </c>
      <c r="E35" s="62" t="s">
        <v>366</v>
      </c>
    </row>
    <row r="36" spans="1:8" ht="32.15" customHeight="1" x14ac:dyDescent="0.35">
      <c r="A36" s="16" t="s">
        <v>367</v>
      </c>
      <c r="B36" s="16" t="s">
        <v>368</v>
      </c>
      <c r="C36" s="63" t="s">
        <v>369</v>
      </c>
      <c r="D36" s="16" t="s">
        <v>370</v>
      </c>
      <c r="E36" s="61" t="s">
        <v>361</v>
      </c>
    </row>
    <row r="37" spans="1:8" ht="32.5" customHeight="1" x14ac:dyDescent="0.35">
      <c r="A37" s="63" t="s">
        <v>371</v>
      </c>
      <c r="B37" s="16" t="s">
        <v>372</v>
      </c>
      <c r="C37" s="64" t="s">
        <v>373</v>
      </c>
      <c r="D37" s="16" t="s">
        <v>374</v>
      </c>
      <c r="E37" s="61" t="s">
        <v>361</v>
      </c>
    </row>
    <row r="38" spans="1:8" x14ac:dyDescent="0.35">
      <c r="A38" s="60" t="s">
        <v>375</v>
      </c>
      <c r="C38" s="49"/>
    </row>
    <row r="39" spans="1:8" x14ac:dyDescent="0.35">
      <c r="A39" s="60"/>
      <c r="C39" s="49"/>
    </row>
    <row r="40" spans="1:8" x14ac:dyDescent="0.35">
      <c r="A40" s="65"/>
      <c r="C40" s="49"/>
    </row>
    <row r="41" spans="1:8" ht="15.5" x14ac:dyDescent="0.35">
      <c r="A41" s="112" t="s">
        <v>376</v>
      </c>
      <c r="B41" s="112"/>
      <c r="C41" s="112"/>
      <c r="D41" s="112"/>
      <c r="E41" s="112"/>
      <c r="F41" s="112"/>
      <c r="G41" s="112"/>
    </row>
    <row r="42" spans="1:8" ht="38.15" customHeight="1" x14ac:dyDescent="0.35">
      <c r="A42" s="5" t="s">
        <v>377</v>
      </c>
      <c r="B42" s="66" t="s">
        <v>281</v>
      </c>
      <c r="C42" s="67" t="s">
        <v>283</v>
      </c>
      <c r="D42" s="68" t="s">
        <v>378</v>
      </c>
      <c r="E42" s="5" t="s">
        <v>379</v>
      </c>
      <c r="F42" s="5" t="s">
        <v>380</v>
      </c>
      <c r="G42" s="5" t="s">
        <v>381</v>
      </c>
      <c r="H42" s="68" t="s">
        <v>382</v>
      </c>
    </row>
    <row r="43" spans="1:8" x14ac:dyDescent="0.35">
      <c r="A43" s="33" t="s">
        <v>306</v>
      </c>
      <c r="B43" s="22" t="s">
        <v>305</v>
      </c>
      <c r="C43" s="23">
        <v>1210314796</v>
      </c>
      <c r="D43" s="16">
        <v>438.2</v>
      </c>
      <c r="E43" s="16" t="s">
        <v>418</v>
      </c>
      <c r="F43" s="16" t="s">
        <v>421</v>
      </c>
      <c r="G43" s="19" t="s">
        <v>301</v>
      </c>
      <c r="H43" s="16">
        <v>0.01</v>
      </c>
    </row>
    <row r="44" spans="1:8" x14ac:dyDescent="0.35">
      <c r="A44" s="33" t="s">
        <v>308</v>
      </c>
      <c r="B44" s="37" t="s">
        <v>307</v>
      </c>
      <c r="C44" s="33">
        <v>1208990462</v>
      </c>
      <c r="D44" s="16">
        <v>436.05200000000002</v>
      </c>
      <c r="E44" s="16" t="s">
        <v>419</v>
      </c>
      <c r="F44" s="16" t="s">
        <v>422</v>
      </c>
      <c r="G44" s="19" t="s">
        <v>301</v>
      </c>
      <c r="H44" s="16">
        <v>0.01</v>
      </c>
    </row>
    <row r="45" spans="1:8" x14ac:dyDescent="0.35">
      <c r="A45" s="25" t="s">
        <v>309</v>
      </c>
      <c r="B45" s="39" t="s">
        <v>310</v>
      </c>
      <c r="C45" s="33">
        <v>1210314819</v>
      </c>
      <c r="D45" s="69">
        <v>499.14</v>
      </c>
      <c r="E45" s="16" t="s">
        <v>420</v>
      </c>
      <c r="F45" s="16">
        <v>0</v>
      </c>
      <c r="G45" s="19" t="s">
        <v>301</v>
      </c>
      <c r="H45" s="16">
        <v>0.01</v>
      </c>
    </row>
    <row r="46" spans="1:8" x14ac:dyDescent="0.35">
      <c r="A46" s="17"/>
      <c r="B46" s="16"/>
      <c r="C46" s="16"/>
      <c r="D46" s="69"/>
      <c r="E46" s="70"/>
      <c r="F46" s="16"/>
      <c r="G46" s="19"/>
      <c r="H46" s="16"/>
    </row>
    <row r="47" spans="1:8" x14ac:dyDescent="0.35">
      <c r="A47" s="17"/>
      <c r="B47" s="20"/>
      <c r="C47" s="16"/>
      <c r="D47" s="69"/>
      <c r="E47" s="70"/>
      <c r="F47" s="16"/>
      <c r="G47" s="19"/>
      <c r="H47" s="16"/>
    </row>
    <row r="48" spans="1:8" x14ac:dyDescent="0.35">
      <c r="A48" s="17"/>
      <c r="B48" s="20"/>
      <c r="C48" s="16"/>
      <c r="D48" s="69"/>
      <c r="E48" s="70"/>
      <c r="F48" s="16"/>
      <c r="G48" s="19"/>
      <c r="H48" s="16"/>
    </row>
    <row r="49" spans="1:9" x14ac:dyDescent="0.35">
      <c r="A49" s="18" t="s">
        <v>383</v>
      </c>
      <c r="B49" s="18" t="s">
        <v>384</v>
      </c>
      <c r="C49" s="16"/>
      <c r="D49" s="69">
        <v>179.21899999999999</v>
      </c>
      <c r="E49" s="16" t="s">
        <v>419</v>
      </c>
      <c r="F49" s="16" t="s">
        <v>422</v>
      </c>
      <c r="G49" s="19" t="s">
        <v>301</v>
      </c>
      <c r="H49" s="16">
        <v>0.01</v>
      </c>
    </row>
    <row r="50" spans="1:9" x14ac:dyDescent="0.35">
      <c r="A50" s="16" t="s">
        <v>385</v>
      </c>
      <c r="B50" s="16" t="s">
        <v>386</v>
      </c>
      <c r="C50" s="16"/>
      <c r="D50" s="69">
        <v>259.34899999999999</v>
      </c>
      <c r="E50" s="16" t="s">
        <v>419</v>
      </c>
      <c r="F50" s="16" t="s">
        <v>422</v>
      </c>
      <c r="G50" s="19" t="s">
        <v>301</v>
      </c>
      <c r="H50" s="16">
        <v>0.01</v>
      </c>
    </row>
    <row r="51" spans="1:9" x14ac:dyDescent="0.35">
      <c r="A51" s="4"/>
      <c r="B51" s="4"/>
      <c r="C51" s="14"/>
      <c r="D51" s="4"/>
      <c r="E51" s="71"/>
      <c r="F51" s="4"/>
      <c r="G51" s="4"/>
      <c r="H51" s="4"/>
    </row>
    <row r="52" spans="1:9" x14ac:dyDescent="0.35">
      <c r="A52" s="72" t="s">
        <v>387</v>
      </c>
      <c r="B52" s="4"/>
      <c r="C52" s="4"/>
      <c r="D52" s="4"/>
      <c r="E52" s="71"/>
      <c r="F52" s="4"/>
      <c r="G52" s="4"/>
      <c r="H52" s="4"/>
    </row>
    <row r="53" spans="1:9" x14ac:dyDescent="0.35">
      <c r="A53" s="73" t="s">
        <v>29</v>
      </c>
      <c r="B53" s="73" t="s">
        <v>388</v>
      </c>
      <c r="C53" s="73" t="s">
        <v>389</v>
      </c>
      <c r="D53" s="73" t="s">
        <v>390</v>
      </c>
      <c r="E53" s="74" t="s">
        <v>391</v>
      </c>
      <c r="F53" s="4"/>
      <c r="G53" s="4"/>
      <c r="H53" s="4"/>
    </row>
    <row r="54" spans="1:9" x14ac:dyDescent="0.35">
      <c r="A54" s="63" t="s">
        <v>392</v>
      </c>
      <c r="B54" s="63" t="s">
        <v>393</v>
      </c>
      <c r="C54" s="63" t="s">
        <v>394</v>
      </c>
      <c r="D54" s="63" t="s">
        <v>395</v>
      </c>
      <c r="E54" s="75"/>
      <c r="F54" s="4"/>
      <c r="G54" s="4"/>
      <c r="H54" s="4"/>
    </row>
    <row r="55" spans="1:9" x14ac:dyDescent="0.35">
      <c r="A55" s="76"/>
      <c r="B55" s="76"/>
      <c r="C55" s="76"/>
      <c r="D55" s="76"/>
      <c r="E55" s="70"/>
      <c r="F55" s="4"/>
      <c r="G55" s="4"/>
      <c r="H55" s="4"/>
    </row>
    <row r="56" spans="1:9" x14ac:dyDescent="0.35">
      <c r="A56" s="2"/>
      <c r="E56" s="77"/>
      <c r="F56" s="2"/>
    </row>
    <row r="57" spans="1:9" x14ac:dyDescent="0.35">
      <c r="A57" s="78" t="s">
        <v>396</v>
      </c>
      <c r="B57" s="79" t="s">
        <v>388</v>
      </c>
      <c r="C57" s="79" t="s">
        <v>389</v>
      </c>
      <c r="D57" s="79" t="s">
        <v>390</v>
      </c>
      <c r="E57" s="79" t="s">
        <v>397</v>
      </c>
    </row>
    <row r="58" spans="1:9" x14ac:dyDescent="0.35">
      <c r="A58" s="80" t="s">
        <v>398</v>
      </c>
      <c r="B58" s="80" t="s">
        <v>399</v>
      </c>
      <c r="C58" s="80" t="s">
        <v>400</v>
      </c>
      <c r="D58" s="80" t="s">
        <v>401</v>
      </c>
      <c r="E58" s="80" t="s">
        <v>280</v>
      </c>
    </row>
    <row r="59" spans="1:9" x14ac:dyDescent="0.35">
      <c r="A59" s="80"/>
      <c r="B59" s="80"/>
      <c r="C59" s="80"/>
      <c r="D59" s="80"/>
      <c r="E59" s="80"/>
      <c r="F59" s="81"/>
    </row>
    <row r="61" spans="1:9" x14ac:dyDescent="0.35">
      <c r="A61" s="82" t="s">
        <v>402</v>
      </c>
    </row>
    <row r="62" spans="1:9" x14ac:dyDescent="0.35">
      <c r="A62" s="2" t="s">
        <v>403</v>
      </c>
      <c r="B62" s="77" t="s">
        <v>258</v>
      </c>
    </row>
    <row r="63" spans="1:9" x14ac:dyDescent="0.35">
      <c r="A63" s="2" t="s">
        <v>404</v>
      </c>
      <c r="B63" s="77" t="s">
        <v>405</v>
      </c>
    </row>
    <row r="64" spans="1:9" x14ac:dyDescent="0.35">
      <c r="A64" s="2" t="s">
        <v>406</v>
      </c>
      <c r="B64" t="s">
        <v>407</v>
      </c>
      <c r="I64" t="s">
        <v>408</v>
      </c>
    </row>
    <row r="65" spans="1:14" x14ac:dyDescent="0.35">
      <c r="A65" s="2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</row>
    <row r="66" spans="1:14" x14ac:dyDescent="0.35">
      <c r="A66" s="2"/>
    </row>
    <row r="67" spans="1:14" x14ac:dyDescent="0.35">
      <c r="A67" s="54" t="s">
        <v>409</v>
      </c>
    </row>
    <row r="68" spans="1:14" x14ac:dyDescent="0.35">
      <c r="A68" s="83" t="s">
        <v>410</v>
      </c>
    </row>
    <row r="69" spans="1:14" x14ac:dyDescent="0.35">
      <c r="A69" s="83" t="s">
        <v>411</v>
      </c>
    </row>
    <row r="70" spans="1:14" x14ac:dyDescent="0.35">
      <c r="C70" s="113" t="s">
        <v>412</v>
      </c>
      <c r="D70" s="113"/>
      <c r="E70" s="113"/>
      <c r="F70" s="113"/>
      <c r="G70" s="113"/>
      <c r="H70" s="113"/>
      <c r="I70" s="113"/>
      <c r="J70" s="113"/>
      <c r="K70" s="113"/>
      <c r="L70" s="113"/>
      <c r="M70" s="113"/>
    </row>
    <row r="71" spans="1:14" x14ac:dyDescent="0.35">
      <c r="A71" s="84" t="s">
        <v>413</v>
      </c>
    </row>
    <row r="72" spans="1:14" x14ac:dyDescent="0.35">
      <c r="A72" s="85" t="s">
        <v>414</v>
      </c>
    </row>
    <row r="73" spans="1:14" x14ac:dyDescent="0.35">
      <c r="A73" s="54"/>
    </row>
    <row r="74" spans="1:14" x14ac:dyDescent="0.35">
      <c r="A74" s="83"/>
    </row>
    <row r="75" spans="1:14" x14ac:dyDescent="0.35">
      <c r="A75" s="83"/>
    </row>
    <row r="77" spans="1:14" x14ac:dyDescent="0.35">
      <c r="A77" s="84"/>
    </row>
    <row r="78" spans="1:14" x14ac:dyDescent="0.35">
      <c r="A78" s="85"/>
    </row>
  </sheetData>
  <mergeCells count="4">
    <mergeCell ref="A1:F1"/>
    <mergeCell ref="A31:E31"/>
    <mergeCell ref="A41:G41"/>
    <mergeCell ref="C70:M70"/>
  </mergeCells>
  <hyperlinks>
    <hyperlink ref="E26" r:id="rId1" display="https://www.ecfr.gov/cgi-bin/text-idx?SID=a6bb8a02b6d783f9356758b5ff0ed106&amp;mc=true&amp;node=pt40.25.136&amp;rgn=div5" xr:uid="{00000000-0004-0000-0000-000000000000}"/>
  </hyperlinks>
  <pageMargins left="0.7" right="0.7" top="0.7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H7"/>
  <sheetViews>
    <sheetView workbookViewId="0">
      <selection sqref="A1:B1"/>
    </sheetView>
  </sheetViews>
  <sheetFormatPr defaultColWidth="9.1796875" defaultRowHeight="14.5" x14ac:dyDescent="0.35"/>
  <cols>
    <col min="1" max="1" width="17" style="4" bestFit="1" customWidth="1"/>
    <col min="2" max="2" width="14.1796875" style="88" bestFit="1" customWidth="1"/>
    <col min="3" max="3" width="9.1796875" style="4"/>
    <col min="4" max="4" width="17" style="4" bestFit="1" customWidth="1"/>
    <col min="5" max="5" width="14.453125" style="4" bestFit="1" customWidth="1"/>
    <col min="6" max="6" width="9.1796875" style="4"/>
    <col min="7" max="7" width="17" style="4" bestFit="1" customWidth="1"/>
    <col min="8" max="8" width="14.453125" style="4" bestFit="1" customWidth="1"/>
    <col min="9" max="16384" width="9.1796875" style="4"/>
  </cols>
  <sheetData>
    <row r="1" spans="1:8" x14ac:dyDescent="0.35">
      <c r="A1" s="113" t="s">
        <v>428</v>
      </c>
      <c r="B1" s="113"/>
      <c r="D1" s="113" t="s">
        <v>304</v>
      </c>
      <c r="E1" s="113"/>
      <c r="G1" s="113" t="s">
        <v>383</v>
      </c>
      <c r="H1" s="113"/>
    </row>
    <row r="2" spans="1:8" x14ac:dyDescent="0.35">
      <c r="A2" s="86" t="s">
        <v>424</v>
      </c>
      <c r="B2" s="87" t="s">
        <v>425</v>
      </c>
      <c r="D2" s="86" t="s">
        <v>424</v>
      </c>
      <c r="E2" s="87" t="s">
        <v>425</v>
      </c>
      <c r="G2" s="86" t="s">
        <v>424</v>
      </c>
      <c r="H2" s="87" t="s">
        <v>425</v>
      </c>
    </row>
    <row r="3" spans="1:8" x14ac:dyDescent="0.35">
      <c r="A3" s="4" t="s">
        <v>423</v>
      </c>
      <c r="B3" s="88" t="s">
        <v>300</v>
      </c>
      <c r="D3" s="4" t="s">
        <v>423</v>
      </c>
      <c r="E3" s="88" t="s">
        <v>300</v>
      </c>
      <c r="G3" s="92" t="s">
        <v>423</v>
      </c>
      <c r="H3" s="88" t="s">
        <v>300</v>
      </c>
    </row>
    <row r="4" spans="1:8" x14ac:dyDescent="0.35">
      <c r="A4" s="4" t="s">
        <v>427</v>
      </c>
      <c r="B4" s="88" t="s">
        <v>300</v>
      </c>
      <c r="D4" s="4" t="s">
        <v>427</v>
      </c>
      <c r="E4" s="88">
        <v>1.5</v>
      </c>
      <c r="G4" s="92" t="s">
        <v>427</v>
      </c>
      <c r="H4" s="88">
        <v>2</v>
      </c>
    </row>
    <row r="5" spans="1:8" x14ac:dyDescent="0.35">
      <c r="A5" s="4" t="s">
        <v>429</v>
      </c>
      <c r="B5" s="88" t="s">
        <v>426</v>
      </c>
      <c r="D5" s="4" t="s">
        <v>429</v>
      </c>
      <c r="E5" s="88" t="s">
        <v>426</v>
      </c>
      <c r="G5" s="92" t="s">
        <v>429</v>
      </c>
      <c r="H5" s="88" t="s">
        <v>426</v>
      </c>
    </row>
    <row r="6" spans="1:8" x14ac:dyDescent="0.35">
      <c r="E6" s="88"/>
      <c r="G6" s="92"/>
      <c r="H6" s="88"/>
    </row>
    <row r="7" spans="1:8" x14ac:dyDescent="0.35">
      <c r="A7" s="4" t="s">
        <v>430</v>
      </c>
      <c r="B7" s="88">
        <f>B3*B4*B5</f>
        <v>36</v>
      </c>
      <c r="D7" s="4" t="s">
        <v>430</v>
      </c>
      <c r="E7" s="88">
        <f>E3*E4*E5</f>
        <v>18</v>
      </c>
      <c r="G7" s="92" t="s">
        <v>430</v>
      </c>
      <c r="H7" s="88">
        <f>H3*H4*H5</f>
        <v>24</v>
      </c>
    </row>
  </sheetData>
  <mergeCells count="3">
    <mergeCell ref="A1:B1"/>
    <mergeCell ref="D1:E1"/>
    <mergeCell ref="G1:H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AC23"/>
  <sheetViews>
    <sheetView tabSelected="1" workbookViewId="0">
      <selection activeCell="B8" sqref="B8"/>
    </sheetView>
  </sheetViews>
  <sheetFormatPr defaultColWidth="9.1796875" defaultRowHeight="14.5" x14ac:dyDescent="0.35"/>
  <cols>
    <col min="1" max="1" width="30.7265625" style="32" bestFit="1" customWidth="1"/>
    <col min="2" max="2" width="34.81640625" style="32" bestFit="1" customWidth="1"/>
    <col min="3" max="3" width="19.7265625" style="32" customWidth="1"/>
    <col min="4" max="4" width="8.453125" style="32" bestFit="1" customWidth="1"/>
    <col min="5" max="5" width="12.1796875" style="32" bestFit="1" customWidth="1"/>
    <col min="6" max="6" width="10.7265625" style="32" bestFit="1" customWidth="1"/>
    <col min="7" max="8" width="8" style="32" bestFit="1" customWidth="1"/>
    <col min="9" max="9" width="7" style="32" bestFit="1" customWidth="1"/>
    <col min="10" max="11" width="4.453125" style="32" bestFit="1" customWidth="1"/>
    <col min="12" max="12" width="13" style="32" customWidth="1"/>
    <col min="13" max="13" width="12" style="32" bestFit="1" customWidth="1"/>
    <col min="14" max="14" width="9.7265625" style="32" bestFit="1" customWidth="1"/>
    <col min="15" max="15" width="7.453125" style="32" bestFit="1" customWidth="1"/>
    <col min="16" max="16" width="11.7265625" style="32" bestFit="1" customWidth="1"/>
    <col min="17" max="17" width="12" style="32" bestFit="1" customWidth="1"/>
    <col min="18" max="18" width="9.7265625" style="32" bestFit="1" customWidth="1"/>
    <col min="19" max="19" width="7.453125" style="32" bestFit="1" customWidth="1"/>
    <col min="20" max="20" width="11.7265625" style="32" bestFit="1" customWidth="1"/>
    <col min="21" max="21" width="12.7265625" style="32" bestFit="1" customWidth="1"/>
    <col min="22" max="22" width="9.7265625" style="32" bestFit="1" customWidth="1"/>
    <col min="23" max="23" width="33.81640625" style="32" bestFit="1" customWidth="1"/>
    <col min="24" max="24" width="18.453125" style="32" bestFit="1" customWidth="1"/>
    <col min="25" max="16384" width="9.1796875" style="32"/>
  </cols>
  <sheetData>
    <row r="1" spans="1:29" x14ac:dyDescent="0.35">
      <c r="A1" s="89" t="s">
        <v>279</v>
      </c>
    </row>
    <row r="2" spans="1:29" ht="15" thickBot="1" x14ac:dyDescent="0.4">
      <c r="A2" s="89"/>
    </row>
    <row r="3" spans="1:29" ht="15" thickBot="1" x14ac:dyDescent="0.4">
      <c r="A3" s="89" t="s">
        <v>280</v>
      </c>
      <c r="W3" s="114" t="s">
        <v>433</v>
      </c>
      <c r="X3" s="115"/>
    </row>
    <row r="4" spans="1:29" x14ac:dyDescent="0.35">
      <c r="A4" s="116" t="s">
        <v>281</v>
      </c>
      <c r="B4" s="117" t="s">
        <v>282</v>
      </c>
      <c r="C4" s="117" t="s">
        <v>283</v>
      </c>
      <c r="D4" s="117" t="s">
        <v>284</v>
      </c>
      <c r="E4" s="123" t="s">
        <v>142</v>
      </c>
      <c r="F4" s="116" t="s">
        <v>285</v>
      </c>
      <c r="G4" s="117"/>
      <c r="H4" s="117"/>
      <c r="I4" s="117"/>
      <c r="J4" s="117"/>
      <c r="K4" s="117"/>
      <c r="L4" s="117"/>
      <c r="M4" s="117"/>
      <c r="N4" s="118"/>
      <c r="O4" s="116" t="s">
        <v>286</v>
      </c>
      <c r="P4" s="117"/>
      <c r="Q4" s="117"/>
      <c r="R4" s="118"/>
      <c r="S4" s="116" t="s">
        <v>287</v>
      </c>
      <c r="T4" s="117"/>
      <c r="U4" s="117"/>
      <c r="V4" s="118"/>
      <c r="W4" s="119" t="s">
        <v>288</v>
      </c>
      <c r="X4" s="120" t="s">
        <v>289</v>
      </c>
    </row>
    <row r="5" spans="1:29" x14ac:dyDescent="0.35">
      <c r="A5" s="121"/>
      <c r="B5" s="122"/>
      <c r="C5" s="122"/>
      <c r="D5" s="122"/>
      <c r="E5" s="124"/>
      <c r="F5" s="90" t="s">
        <v>290</v>
      </c>
      <c r="G5" s="91" t="s">
        <v>291</v>
      </c>
      <c r="H5" s="91" t="s">
        <v>292</v>
      </c>
      <c r="I5" s="91" t="s">
        <v>293</v>
      </c>
      <c r="J5" s="91" t="s">
        <v>294</v>
      </c>
      <c r="K5" s="91" t="s">
        <v>295</v>
      </c>
      <c r="L5" s="91" t="s">
        <v>296</v>
      </c>
      <c r="M5" s="91" t="s">
        <v>297</v>
      </c>
      <c r="N5" s="100" t="s">
        <v>298</v>
      </c>
      <c r="O5" s="90" t="s">
        <v>299</v>
      </c>
      <c r="P5" s="91" t="s">
        <v>290</v>
      </c>
      <c r="Q5" s="91" t="s">
        <v>297</v>
      </c>
      <c r="R5" s="100" t="s">
        <v>298</v>
      </c>
      <c r="S5" s="90" t="s">
        <v>299</v>
      </c>
      <c r="T5" s="91" t="s">
        <v>290</v>
      </c>
      <c r="U5" s="91" t="s">
        <v>297</v>
      </c>
      <c r="V5" s="100" t="s">
        <v>298</v>
      </c>
      <c r="W5" s="119"/>
      <c r="X5" s="120"/>
      <c r="Y5" s="89"/>
      <c r="Z5" s="89"/>
      <c r="AA5" s="89"/>
      <c r="AB5" s="89"/>
      <c r="AC5" s="89"/>
    </row>
    <row r="6" spans="1:29" s="36" customFormat="1" x14ac:dyDescent="0.35">
      <c r="A6" s="22" t="s">
        <v>305</v>
      </c>
      <c r="B6" s="33" t="s">
        <v>306</v>
      </c>
      <c r="C6" s="95">
        <v>1210314796</v>
      </c>
      <c r="D6" s="33">
        <v>1</v>
      </c>
      <c r="E6" s="34" t="s">
        <v>302</v>
      </c>
      <c r="F6" s="37">
        <v>-4.6440000000000001E-4</v>
      </c>
      <c r="G6" s="23">
        <v>2.2349999999999998E-2</v>
      </c>
      <c r="H6" s="33">
        <v>0.26829999999999998</v>
      </c>
      <c r="I6" s="23">
        <v>0.36570000000000003</v>
      </c>
      <c r="J6" s="33">
        <v>1</v>
      </c>
      <c r="K6" s="33">
        <v>16</v>
      </c>
      <c r="L6" s="23">
        <v>0.55379999999999996</v>
      </c>
      <c r="M6" s="33">
        <f t="shared" ref="M6:M11" si="0">0.693/(-F6)</f>
        <v>1492.2480620155038</v>
      </c>
      <c r="N6" s="98">
        <f t="shared" ref="N6:N11" si="1">((2000*0.693)/(M6))</f>
        <v>0.92880000000000007</v>
      </c>
      <c r="O6" s="103">
        <v>0.93640000000000001</v>
      </c>
      <c r="P6" s="18">
        <v>6.1160000000000004E-5</v>
      </c>
      <c r="Q6" s="35">
        <f>0.693/(-P6)</f>
        <v>-11330.935251798559</v>
      </c>
      <c r="R6" s="98">
        <f t="shared" ref="R6:R11" si="2">((2000*0.693)/(Q6))</f>
        <v>-0.12232000000000003</v>
      </c>
      <c r="S6" s="103">
        <v>0.15540000000000001</v>
      </c>
      <c r="T6" s="18">
        <v>1.338E-3</v>
      </c>
      <c r="U6" s="35">
        <f>0.693/(-T6)</f>
        <v>-517.93721973094171</v>
      </c>
      <c r="V6" s="98">
        <f t="shared" ref="V6:V11" si="3">((2000*0.693)/(U6))</f>
        <v>-2.6760000000000002</v>
      </c>
      <c r="W6" s="37">
        <v>0</v>
      </c>
      <c r="X6" s="97">
        <v>0</v>
      </c>
    </row>
    <row r="7" spans="1:29" s="36" customFormat="1" x14ac:dyDescent="0.35">
      <c r="A7" s="37" t="s">
        <v>307</v>
      </c>
      <c r="B7" s="33" t="s">
        <v>308</v>
      </c>
      <c r="C7" s="96">
        <v>1208990462</v>
      </c>
      <c r="D7" s="38" t="s">
        <v>301</v>
      </c>
      <c r="E7" s="34" t="s">
        <v>303</v>
      </c>
      <c r="F7" s="37">
        <v>-1.6659999999999999E-3</v>
      </c>
      <c r="G7" s="33">
        <v>0.47920000000000001</v>
      </c>
      <c r="H7" s="38">
        <v>0.1517</v>
      </c>
      <c r="I7" s="33">
        <v>14.72</v>
      </c>
      <c r="J7" s="38">
        <v>1</v>
      </c>
      <c r="K7" s="33">
        <v>16</v>
      </c>
      <c r="L7" s="33">
        <v>1.5E-3</v>
      </c>
      <c r="M7" s="38">
        <f t="shared" si="0"/>
        <v>415.96638655462181</v>
      </c>
      <c r="N7" s="98">
        <f t="shared" si="1"/>
        <v>3.3320000000000003</v>
      </c>
      <c r="O7" s="103">
        <v>2.7099999999999999E-2</v>
      </c>
      <c r="P7" s="18">
        <v>-1.66E-3</v>
      </c>
      <c r="Q7" s="35">
        <f t="shared" ref="Q7:Q11" si="4">0.693/(-P7)</f>
        <v>417.46987951807228</v>
      </c>
      <c r="R7" s="98">
        <f t="shared" si="2"/>
        <v>3.3200000000000003</v>
      </c>
      <c r="S7" s="103">
        <v>0.78490000000000004</v>
      </c>
      <c r="T7" s="18">
        <v>1.3190000000000001E-4</v>
      </c>
      <c r="U7" s="35">
        <f t="shared" ref="U7:U11" si="5">0.693/(-T7)</f>
        <v>-5253.9802880970428</v>
      </c>
      <c r="V7" s="98">
        <f t="shared" si="3"/>
        <v>-0.26380000000000003</v>
      </c>
      <c r="W7" s="108">
        <f>N7</f>
        <v>3.3320000000000003</v>
      </c>
      <c r="X7" s="97">
        <f>N7-R7</f>
        <v>1.2000000000000011E-2</v>
      </c>
    </row>
    <row r="8" spans="1:29" s="36" customFormat="1" x14ac:dyDescent="0.35">
      <c r="A8" s="39" t="s">
        <v>310</v>
      </c>
      <c r="B8" s="25" t="s">
        <v>309</v>
      </c>
      <c r="C8" s="96">
        <v>1210314819</v>
      </c>
      <c r="D8" s="38" t="s">
        <v>301</v>
      </c>
      <c r="E8" s="21" t="s">
        <v>304</v>
      </c>
      <c r="F8" s="27">
        <v>-4.457E-3</v>
      </c>
      <c r="G8" s="33">
        <v>0.96599999999999997</v>
      </c>
      <c r="H8" s="38" t="s">
        <v>432</v>
      </c>
      <c r="I8" s="33">
        <v>454.4</v>
      </c>
      <c r="J8" s="38">
        <v>1</v>
      </c>
      <c r="K8" s="25">
        <v>16</v>
      </c>
      <c r="L8" s="24" t="s">
        <v>431</v>
      </c>
      <c r="M8" s="38">
        <f t="shared" si="0"/>
        <v>155.48575274848551</v>
      </c>
      <c r="N8" s="98">
        <f t="shared" si="1"/>
        <v>8.9140000000000015</v>
      </c>
      <c r="O8" s="103">
        <v>0.7147</v>
      </c>
      <c r="P8" s="18">
        <v>-2.0239999999999999E-4</v>
      </c>
      <c r="Q8" s="35">
        <f t="shared" si="4"/>
        <v>3423.913043478261</v>
      </c>
      <c r="R8" s="98">
        <f t="shared" si="2"/>
        <v>0.40479999999999999</v>
      </c>
      <c r="S8" s="103">
        <v>9.06E-2</v>
      </c>
      <c r="T8" s="18">
        <v>-6.0919999999999995E-4</v>
      </c>
      <c r="U8" s="35">
        <f t="shared" si="5"/>
        <v>1137.5574523965856</v>
      </c>
      <c r="V8" s="98">
        <f t="shared" si="3"/>
        <v>1.2184000000000001</v>
      </c>
      <c r="W8" s="108">
        <f>N8</f>
        <v>8.9140000000000015</v>
      </c>
      <c r="X8" s="97">
        <v>8.91</v>
      </c>
    </row>
    <row r="9" spans="1:29" s="36" customFormat="1" x14ac:dyDescent="0.35">
      <c r="A9" s="37"/>
      <c r="B9" s="25"/>
      <c r="C9" s="33"/>
      <c r="D9" s="38"/>
      <c r="E9" s="26"/>
      <c r="F9" s="104"/>
      <c r="G9" s="24"/>
      <c r="H9" s="24"/>
      <c r="I9" s="24"/>
      <c r="J9" s="24"/>
      <c r="K9" s="33"/>
      <c r="L9" s="24"/>
      <c r="M9" s="33"/>
      <c r="N9" s="101"/>
      <c r="O9" s="104"/>
      <c r="P9" s="24"/>
      <c r="Q9" s="33"/>
      <c r="R9" s="101"/>
      <c r="S9" s="104"/>
      <c r="T9" s="24"/>
      <c r="U9" s="33"/>
      <c r="V9" s="101"/>
      <c r="W9" s="37"/>
      <c r="X9" s="97"/>
    </row>
    <row r="10" spans="1:29" s="36" customFormat="1" x14ac:dyDescent="0.35">
      <c r="A10" s="27" t="s">
        <v>384</v>
      </c>
      <c r="B10" s="25" t="s">
        <v>383</v>
      </c>
      <c r="C10" s="33" t="s">
        <v>592</v>
      </c>
      <c r="D10" s="38" t="s">
        <v>591</v>
      </c>
      <c r="E10" s="26" t="s">
        <v>383</v>
      </c>
      <c r="F10" s="103">
        <v>-4.215E-3</v>
      </c>
      <c r="G10" s="18">
        <v>0.78280000000000005</v>
      </c>
      <c r="H10" s="18">
        <v>0.19389999999999999</v>
      </c>
      <c r="I10" s="18">
        <v>57.66</v>
      </c>
      <c r="J10" s="38">
        <v>1</v>
      </c>
      <c r="K10" s="25">
        <v>16</v>
      </c>
      <c r="L10" s="18" t="s">
        <v>431</v>
      </c>
      <c r="M10" s="38">
        <f t="shared" si="0"/>
        <v>164.41281138790035</v>
      </c>
      <c r="N10" s="98">
        <f t="shared" si="1"/>
        <v>8.43</v>
      </c>
      <c r="O10" s="103">
        <v>0.15790000000000001</v>
      </c>
      <c r="P10" s="18">
        <v>-1.191E-3</v>
      </c>
      <c r="Q10" s="35">
        <f t="shared" si="4"/>
        <v>581.86397984886651</v>
      </c>
      <c r="R10" s="98">
        <f t="shared" si="2"/>
        <v>2.3820000000000001</v>
      </c>
      <c r="S10" s="103">
        <v>0.75529999999999997</v>
      </c>
      <c r="T10" s="18">
        <v>1.8789999999999999E-4</v>
      </c>
      <c r="U10" s="35">
        <f t="shared" si="5"/>
        <v>-3688.1319850984564</v>
      </c>
      <c r="V10" s="98">
        <f t="shared" si="3"/>
        <v>-0.37580000000000002</v>
      </c>
      <c r="W10" s="108">
        <f>N10</f>
        <v>8.43</v>
      </c>
      <c r="X10" s="97">
        <v>8.43</v>
      </c>
    </row>
    <row r="11" spans="1:29" s="36" customFormat="1" ht="15" thickBot="1" x14ac:dyDescent="0.4">
      <c r="A11" s="28" t="s">
        <v>386</v>
      </c>
      <c r="B11" s="29" t="s">
        <v>385</v>
      </c>
      <c r="C11" s="40" t="s">
        <v>592</v>
      </c>
      <c r="D11" s="41" t="s">
        <v>591</v>
      </c>
      <c r="E11" s="30" t="s">
        <v>385</v>
      </c>
      <c r="F11" s="106">
        <v>-6.1019999999999998E-3</v>
      </c>
      <c r="G11" s="107">
        <v>0.91879999999999995</v>
      </c>
      <c r="H11" s="107">
        <v>0.1585</v>
      </c>
      <c r="I11" s="107">
        <v>181</v>
      </c>
      <c r="J11" s="41">
        <v>1</v>
      </c>
      <c r="K11" s="29">
        <v>16</v>
      </c>
      <c r="L11" s="107" t="s">
        <v>431</v>
      </c>
      <c r="M11" s="41">
        <f t="shared" si="0"/>
        <v>113.5693215339233</v>
      </c>
      <c r="N11" s="102">
        <f t="shared" si="1"/>
        <v>12.204000000000001</v>
      </c>
      <c r="O11" s="106">
        <v>0.19020000000000001</v>
      </c>
      <c r="P11" s="107">
        <v>-1.073E-3</v>
      </c>
      <c r="Q11" s="99">
        <f t="shared" si="4"/>
        <v>645.85274930102514</v>
      </c>
      <c r="R11" s="102">
        <f t="shared" si="2"/>
        <v>2.1459999999999999</v>
      </c>
      <c r="S11" s="106">
        <v>0.74650000000000005</v>
      </c>
      <c r="T11" s="107">
        <v>1.5669999999999999E-4</v>
      </c>
      <c r="U11" s="99">
        <f t="shared" si="5"/>
        <v>-4422.4633056796429</v>
      </c>
      <c r="V11" s="102">
        <f t="shared" si="3"/>
        <v>-0.31339999999999996</v>
      </c>
      <c r="W11" s="109">
        <f>N11</f>
        <v>12.204000000000001</v>
      </c>
      <c r="X11" s="110">
        <v>12.2</v>
      </c>
    </row>
    <row r="14" spans="1:29" x14ac:dyDescent="0.35">
      <c r="C14" s="42"/>
      <c r="E14" s="105"/>
      <c r="F14" s="105"/>
      <c r="G14" s="105"/>
    </row>
    <row r="15" spans="1:29" x14ac:dyDescent="0.35">
      <c r="C15" s="42"/>
      <c r="E15" s="105"/>
      <c r="F15" s="105"/>
      <c r="G15" s="105"/>
      <c r="H15" s="105"/>
      <c r="I15" s="105"/>
      <c r="M15" s="105"/>
      <c r="N15" s="105"/>
      <c r="O15" s="105"/>
      <c r="P15" s="105"/>
      <c r="Q15" s="105"/>
      <c r="R15" s="105"/>
    </row>
    <row r="16" spans="1:29" x14ac:dyDescent="0.35">
      <c r="C16" s="42"/>
      <c r="E16" s="105"/>
      <c r="F16" s="105"/>
      <c r="G16" s="105"/>
      <c r="I16" s="105"/>
      <c r="J16" s="105"/>
      <c r="K16" s="105"/>
      <c r="L16" s="105"/>
      <c r="M16" s="105"/>
      <c r="N16" s="105"/>
      <c r="O16" s="105"/>
      <c r="Q16" s="105"/>
    </row>
    <row r="17" spans="3:16" x14ac:dyDescent="0.35">
      <c r="C17" s="42"/>
      <c r="E17" s="105"/>
      <c r="F17" s="105"/>
      <c r="G17" s="105"/>
      <c r="I17" s="105"/>
      <c r="J17" s="105"/>
      <c r="K17" s="105"/>
      <c r="M17" s="105"/>
      <c r="P17" s="105"/>
    </row>
    <row r="18" spans="3:16" x14ac:dyDescent="0.35">
      <c r="C18" s="31"/>
      <c r="E18" s="105"/>
      <c r="F18" s="105"/>
      <c r="G18" s="105"/>
      <c r="K18" s="105"/>
      <c r="L18" s="105"/>
      <c r="M18" s="105"/>
      <c r="N18" s="105"/>
      <c r="P18" s="105"/>
    </row>
    <row r="19" spans="3:16" x14ac:dyDescent="0.35">
      <c r="C19" s="42"/>
      <c r="E19" s="105"/>
      <c r="F19" s="105"/>
      <c r="G19" s="105"/>
      <c r="L19" s="105"/>
      <c r="M19" s="105"/>
      <c r="P19" s="105"/>
    </row>
    <row r="20" spans="3:16" x14ac:dyDescent="0.35">
      <c r="C20" s="42"/>
      <c r="E20" s="105"/>
      <c r="F20" s="105"/>
      <c r="G20" s="105"/>
      <c r="L20" s="105"/>
      <c r="M20" s="105"/>
      <c r="P20" s="105"/>
    </row>
    <row r="21" spans="3:16" x14ac:dyDescent="0.35">
      <c r="E21" s="105"/>
      <c r="F21" s="105"/>
      <c r="G21" s="105"/>
      <c r="L21" s="105"/>
      <c r="M21" s="105"/>
    </row>
    <row r="22" spans="3:16" x14ac:dyDescent="0.35">
      <c r="E22" s="105"/>
      <c r="F22" s="105"/>
      <c r="G22" s="105"/>
      <c r="L22" s="105"/>
      <c r="M22" s="105"/>
    </row>
    <row r="23" spans="3:16" x14ac:dyDescent="0.35">
      <c r="L23" s="105"/>
    </row>
  </sheetData>
  <mergeCells count="11">
    <mergeCell ref="F4:N4"/>
    <mergeCell ref="A4:A5"/>
    <mergeCell ref="B4:B5"/>
    <mergeCell ref="C4:C5"/>
    <mergeCell ref="D4:D5"/>
    <mergeCell ref="E4:E5"/>
    <mergeCell ref="W3:X3"/>
    <mergeCell ref="O4:R4"/>
    <mergeCell ref="S4:V4"/>
    <mergeCell ref="W4:W5"/>
    <mergeCell ref="X4:X5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AE878"/>
  <sheetViews>
    <sheetView workbookViewId="0">
      <selection sqref="A1:G1"/>
    </sheetView>
  </sheetViews>
  <sheetFormatPr defaultRowHeight="14.5" x14ac:dyDescent="0.35"/>
  <cols>
    <col min="1" max="1" width="5.1796875" style="4" bestFit="1" customWidth="1"/>
    <col min="2" max="2" width="28.7265625" style="4" bestFit="1" customWidth="1"/>
    <col min="3" max="3" width="15.54296875" style="4" bestFit="1" customWidth="1"/>
    <col min="4" max="4" width="17.453125" style="4" bestFit="1" customWidth="1"/>
    <col min="5" max="5" width="30.54296875" style="4" bestFit="1" customWidth="1"/>
    <col min="6" max="6" width="17.26953125" style="4" bestFit="1" customWidth="1"/>
    <col min="7" max="7" width="10.453125" style="4" bestFit="1" customWidth="1"/>
    <col min="8" max="8" width="7.81640625" style="4" bestFit="1" customWidth="1"/>
    <col min="9" max="9" width="10.1796875" style="4" bestFit="1" customWidth="1"/>
    <col min="10" max="10" width="17" style="4" bestFit="1" customWidth="1"/>
    <col min="11" max="11" width="17.453125" style="4" bestFit="1" customWidth="1"/>
    <col min="12" max="12" width="15.54296875" style="4" bestFit="1" customWidth="1"/>
    <col min="13" max="13" width="17.453125" style="4" bestFit="1" customWidth="1"/>
    <col min="14" max="14" width="14.453125" style="4" bestFit="1" customWidth="1"/>
    <col min="15" max="15" width="8.81640625" style="4" bestFit="1" customWidth="1"/>
    <col min="16" max="16" width="7.453125" style="4" bestFit="1" customWidth="1"/>
    <col min="17" max="17" width="6.81640625" style="4" bestFit="1" customWidth="1"/>
  </cols>
  <sheetData>
    <row r="1" spans="1:29" x14ac:dyDescent="0.35">
      <c r="A1" s="113" t="s">
        <v>247</v>
      </c>
      <c r="B1" s="113"/>
      <c r="C1" s="113"/>
      <c r="D1" s="113"/>
      <c r="E1" s="113"/>
      <c r="F1" s="113"/>
      <c r="G1" s="113"/>
      <c r="H1" s="3"/>
      <c r="J1" s="113" t="s">
        <v>248</v>
      </c>
      <c r="K1" s="113"/>
      <c r="L1" s="113"/>
      <c r="M1" s="113"/>
      <c r="N1" s="113"/>
      <c r="O1" s="113"/>
      <c r="P1" s="113"/>
      <c r="Q1" s="3"/>
      <c r="S1" s="131" t="s">
        <v>2</v>
      </c>
      <c r="T1" s="131"/>
      <c r="U1" s="131"/>
      <c r="V1" s="131"/>
      <c r="W1" s="131"/>
      <c r="X1" s="131"/>
      <c r="Y1" s="131"/>
      <c r="Z1" s="131"/>
      <c r="AA1" s="131"/>
      <c r="AB1" s="131"/>
      <c r="AC1" s="131"/>
    </row>
    <row r="2" spans="1:29" x14ac:dyDescent="0.35">
      <c r="A2" s="113" t="s">
        <v>249</v>
      </c>
      <c r="B2" s="113" t="s">
        <v>5</v>
      </c>
      <c r="C2" s="3" t="s">
        <v>250</v>
      </c>
      <c r="D2" s="3" t="s">
        <v>251</v>
      </c>
      <c r="E2" s="3" t="s">
        <v>252</v>
      </c>
      <c r="F2" s="3" t="s">
        <v>253</v>
      </c>
      <c r="G2" s="3" t="s">
        <v>254</v>
      </c>
      <c r="H2" s="3" t="s">
        <v>255</v>
      </c>
      <c r="J2" s="113" t="s">
        <v>249</v>
      </c>
      <c r="K2" s="113" t="s">
        <v>5</v>
      </c>
      <c r="L2" s="3" t="s">
        <v>250</v>
      </c>
      <c r="M2" s="3" t="s">
        <v>251</v>
      </c>
      <c r="N2" s="3" t="s">
        <v>252</v>
      </c>
      <c r="O2" s="3" t="s">
        <v>253</v>
      </c>
      <c r="P2" s="3" t="s">
        <v>254</v>
      </c>
      <c r="Q2" s="3" t="s">
        <v>255</v>
      </c>
      <c r="S2" t="s">
        <v>4</v>
      </c>
      <c r="T2" t="s">
        <v>5</v>
      </c>
      <c r="U2" t="s">
        <v>6</v>
      </c>
      <c r="V2" t="s">
        <v>7</v>
      </c>
      <c r="W2" t="s">
        <v>8</v>
      </c>
      <c r="X2" t="s">
        <v>9</v>
      </c>
      <c r="Y2" t="s">
        <v>10</v>
      </c>
      <c r="Z2" t="s">
        <v>11</v>
      </c>
      <c r="AA2" t="s">
        <v>12</v>
      </c>
      <c r="AB2" t="s">
        <v>13</v>
      </c>
      <c r="AC2" t="s">
        <v>14</v>
      </c>
    </row>
    <row r="3" spans="1:29" x14ac:dyDescent="0.35">
      <c r="A3" s="113"/>
      <c r="B3" s="113"/>
      <c r="C3" s="4" t="s">
        <v>256</v>
      </c>
      <c r="E3" s="4" t="s">
        <v>256</v>
      </c>
      <c r="F3" s="4" t="s">
        <v>256</v>
      </c>
      <c r="G3" s="4" t="s">
        <v>256</v>
      </c>
      <c r="J3" s="113"/>
      <c r="K3" s="113"/>
      <c r="L3" s="4" t="s">
        <v>256</v>
      </c>
      <c r="N3" s="4" t="s">
        <v>256</v>
      </c>
      <c r="O3" s="4" t="s">
        <v>256</v>
      </c>
      <c r="P3" s="4" t="s">
        <v>256</v>
      </c>
      <c r="S3" t="s">
        <v>27</v>
      </c>
      <c r="T3" t="s">
        <v>28</v>
      </c>
      <c r="U3" t="s">
        <v>29</v>
      </c>
      <c r="V3">
        <v>3.82</v>
      </c>
      <c r="W3">
        <v>665.39599999999996</v>
      </c>
      <c r="X3">
        <v>15303</v>
      </c>
      <c r="Y3">
        <v>13228.612999999999</v>
      </c>
      <c r="Z3">
        <v>5.03</v>
      </c>
      <c r="AA3">
        <v>0.17499999999999999</v>
      </c>
      <c r="AB3">
        <v>0.33</v>
      </c>
      <c r="AC3">
        <v>88.2</v>
      </c>
    </row>
    <row r="4" spans="1:29" x14ac:dyDescent="0.35">
      <c r="A4" s="113">
        <v>0</v>
      </c>
      <c r="B4" t="s">
        <v>141</v>
      </c>
      <c r="C4">
        <v>10.86</v>
      </c>
      <c r="D4" s="4">
        <f t="shared" ref="D4:D21" si="0">LN(E4)</f>
        <v>5.9686052529618996</v>
      </c>
      <c r="E4" s="4">
        <f>C4*36</f>
        <v>390.96</v>
      </c>
      <c r="F4" s="125">
        <f>AVERAGE(E4:E6)</f>
        <v>377.52</v>
      </c>
      <c r="G4" s="126">
        <f>STDEV(E4:E6)</f>
        <v>28.413405286941572</v>
      </c>
      <c r="H4" s="127">
        <f>G4/F4</f>
        <v>7.5263311313153142E-2</v>
      </c>
      <c r="J4" s="113">
        <v>0</v>
      </c>
      <c r="K4" t="s">
        <v>185</v>
      </c>
      <c r="L4">
        <v>11.77</v>
      </c>
      <c r="M4" s="4">
        <f t="shared" ref="M4:M21" si="1">LN(N4)</f>
        <v>6.0490728597282954</v>
      </c>
      <c r="N4" s="4">
        <f>L4*36</f>
        <v>423.71999999999997</v>
      </c>
      <c r="O4" s="125">
        <f>AVERAGE(N4:N6)</f>
        <v>411.59999999999997</v>
      </c>
      <c r="P4" s="126">
        <f>STDEV(N4:N6)</f>
        <v>10.753901617552568</v>
      </c>
      <c r="Q4" s="127">
        <f>P4/O4</f>
        <v>2.6127069041672907E-2</v>
      </c>
      <c r="S4" t="s">
        <v>93</v>
      </c>
      <c r="T4" t="s">
        <v>28</v>
      </c>
      <c r="U4" t="s">
        <v>29</v>
      </c>
      <c r="V4">
        <v>3.82</v>
      </c>
      <c r="W4">
        <v>644.48500000000001</v>
      </c>
      <c r="X4">
        <v>14194</v>
      </c>
      <c r="Y4">
        <v>13672.754999999999</v>
      </c>
      <c r="Z4">
        <v>4.7140000000000004</v>
      </c>
      <c r="AA4">
        <v>0.17499999999999999</v>
      </c>
      <c r="AB4">
        <v>0.31</v>
      </c>
      <c r="AC4">
        <v>75.2</v>
      </c>
    </row>
    <row r="5" spans="1:29" x14ac:dyDescent="0.35">
      <c r="A5" s="113"/>
      <c r="B5" t="s">
        <v>144</v>
      </c>
      <c r="C5">
        <v>11.02</v>
      </c>
      <c r="D5" s="4">
        <f t="shared" si="0"/>
        <v>5.9832307421808784</v>
      </c>
      <c r="E5" s="4">
        <f t="shared" ref="E5:E21" si="2">C5*36</f>
        <v>396.71999999999997</v>
      </c>
      <c r="F5" s="125"/>
      <c r="G5" s="126"/>
      <c r="H5" s="127"/>
      <c r="J5" s="113"/>
      <c r="K5" t="s">
        <v>187</v>
      </c>
      <c r="L5">
        <v>11.2</v>
      </c>
      <c r="M5" s="4">
        <f t="shared" si="1"/>
        <v>5.9994327167571591</v>
      </c>
      <c r="N5" s="4">
        <f t="shared" ref="N5:N21" si="3">L5*36</f>
        <v>403.2</v>
      </c>
      <c r="O5" s="125"/>
      <c r="P5" s="126"/>
      <c r="Q5" s="127"/>
      <c r="S5" t="s">
        <v>30</v>
      </c>
      <c r="T5" t="s">
        <v>31</v>
      </c>
      <c r="U5" t="s">
        <v>29</v>
      </c>
      <c r="V5">
        <v>3.82</v>
      </c>
      <c r="W5">
        <v>592.36400000000003</v>
      </c>
      <c r="X5">
        <v>12612</v>
      </c>
      <c r="Y5">
        <v>13060.495000000001</v>
      </c>
      <c r="Z5">
        <v>4.5359999999999996</v>
      </c>
      <c r="AA5">
        <v>0.28100000000000003</v>
      </c>
      <c r="AB5">
        <v>0.28999999999999998</v>
      </c>
      <c r="AC5">
        <v>4.5</v>
      </c>
    </row>
    <row r="6" spans="1:29" x14ac:dyDescent="0.35">
      <c r="A6" s="113"/>
      <c r="B6" t="s">
        <v>146</v>
      </c>
      <c r="C6">
        <v>9.58</v>
      </c>
      <c r="D6" s="4">
        <f t="shared" si="0"/>
        <v>5.8431965304388793</v>
      </c>
      <c r="E6" s="4">
        <f t="shared" si="2"/>
        <v>344.88</v>
      </c>
      <c r="F6" s="125"/>
      <c r="G6" s="126"/>
      <c r="H6" s="127"/>
      <c r="J6" s="113"/>
      <c r="K6" t="s">
        <v>189</v>
      </c>
      <c r="L6">
        <v>11.33</v>
      </c>
      <c r="M6" s="4">
        <f t="shared" si="1"/>
        <v>6.0109730134960246</v>
      </c>
      <c r="N6" s="4">
        <f t="shared" si="3"/>
        <v>407.88</v>
      </c>
      <c r="O6" s="125"/>
      <c r="P6" s="126"/>
      <c r="Q6" s="127"/>
      <c r="S6" t="s">
        <v>94</v>
      </c>
      <c r="T6" t="s">
        <v>31</v>
      </c>
      <c r="U6" t="s">
        <v>29</v>
      </c>
      <c r="V6">
        <v>3.82</v>
      </c>
      <c r="W6">
        <v>651.61599999999999</v>
      </c>
      <c r="X6">
        <v>14548</v>
      </c>
      <c r="Y6">
        <v>14006.428</v>
      </c>
      <c r="Z6">
        <v>4.6520000000000001</v>
      </c>
      <c r="AA6">
        <v>0.28100000000000003</v>
      </c>
      <c r="AB6">
        <v>0.3</v>
      </c>
      <c r="AC6">
        <v>7.4</v>
      </c>
    </row>
    <row r="7" spans="1:29" x14ac:dyDescent="0.35">
      <c r="A7" s="113">
        <v>15</v>
      </c>
      <c r="B7" t="s">
        <v>148</v>
      </c>
      <c r="C7">
        <v>18.77</v>
      </c>
      <c r="D7" s="4">
        <f t="shared" si="0"/>
        <v>6.5157787890545276</v>
      </c>
      <c r="E7" s="4">
        <f t="shared" si="2"/>
        <v>675.72</v>
      </c>
      <c r="F7" s="125">
        <f>AVERAGE(E7:E9)</f>
        <v>633.84</v>
      </c>
      <c r="G7" s="126">
        <f>STDEV(E7:E9)</f>
        <v>170.05278709859468</v>
      </c>
      <c r="H7" s="127">
        <f>G7/F7</f>
        <v>0.26828976886689804</v>
      </c>
      <c r="J7" s="113">
        <v>15</v>
      </c>
      <c r="K7" t="s">
        <v>191</v>
      </c>
      <c r="L7">
        <v>15.28</v>
      </c>
      <c r="M7" s="4">
        <f t="shared" si="1"/>
        <v>6.3100637221944842</v>
      </c>
      <c r="N7" s="4">
        <f t="shared" si="3"/>
        <v>550.07999999999993</v>
      </c>
      <c r="O7" s="125">
        <f>AVERAGE(N7:N9)</f>
        <v>426</v>
      </c>
      <c r="P7" s="126">
        <f>STDEV(N7:N9)</f>
        <v>109.6058611571477</v>
      </c>
      <c r="Q7" s="127">
        <f>P7/O7</f>
        <v>0.2572907538900181</v>
      </c>
      <c r="S7" t="s">
        <v>32</v>
      </c>
      <c r="T7" t="s">
        <v>33</v>
      </c>
      <c r="U7" t="s">
        <v>29</v>
      </c>
      <c r="V7">
        <v>3.82</v>
      </c>
      <c r="W7">
        <v>907.24599999999998</v>
      </c>
      <c r="X7">
        <v>21508</v>
      </c>
      <c r="Y7">
        <v>12383.585999999999</v>
      </c>
      <c r="Z7">
        <v>7.3259999999999996</v>
      </c>
      <c r="AA7">
        <v>0.44400000000000001</v>
      </c>
      <c r="AB7">
        <v>0.49</v>
      </c>
      <c r="AC7">
        <v>11.5</v>
      </c>
    </row>
    <row r="8" spans="1:29" x14ac:dyDescent="0.35">
      <c r="A8" s="113"/>
      <c r="B8" t="s">
        <v>150</v>
      </c>
      <c r="C8">
        <v>12.41</v>
      </c>
      <c r="D8" s="4">
        <f t="shared" si="0"/>
        <v>6.1020215376726261</v>
      </c>
      <c r="E8" s="4">
        <f t="shared" si="2"/>
        <v>446.76</v>
      </c>
      <c r="F8" s="125"/>
      <c r="G8" s="126"/>
      <c r="H8" s="127"/>
      <c r="J8" s="113"/>
      <c r="K8" t="s">
        <v>193</v>
      </c>
      <c r="L8">
        <v>10.71</v>
      </c>
      <c r="M8" s="4">
        <f t="shared" si="1"/>
        <v>5.9546968229157677</v>
      </c>
      <c r="N8" s="4">
        <f t="shared" si="3"/>
        <v>385.56000000000006</v>
      </c>
      <c r="O8" s="125"/>
      <c r="P8" s="126"/>
      <c r="Q8" s="127"/>
      <c r="S8" t="s">
        <v>95</v>
      </c>
      <c r="T8" t="s">
        <v>33</v>
      </c>
      <c r="U8" t="s">
        <v>29</v>
      </c>
      <c r="V8">
        <v>3.82</v>
      </c>
      <c r="W8">
        <v>811.07899999999995</v>
      </c>
      <c r="X8">
        <v>17729</v>
      </c>
      <c r="Y8">
        <v>12324.795</v>
      </c>
      <c r="Z8">
        <v>6.5810000000000004</v>
      </c>
      <c r="AA8">
        <v>0.44400000000000001</v>
      </c>
      <c r="AB8">
        <v>0.44</v>
      </c>
      <c r="AC8">
        <v>-0.6</v>
      </c>
    </row>
    <row r="9" spans="1:29" x14ac:dyDescent="0.35">
      <c r="A9" s="113"/>
      <c r="B9" t="s">
        <v>152</v>
      </c>
      <c r="C9">
        <v>21.64</v>
      </c>
      <c r="D9" s="4">
        <f t="shared" si="0"/>
        <v>6.6580623924343909</v>
      </c>
      <c r="E9" s="4">
        <f t="shared" si="2"/>
        <v>779.04</v>
      </c>
      <c r="F9" s="125"/>
      <c r="G9" s="126"/>
      <c r="H9" s="127"/>
      <c r="J9" s="113"/>
      <c r="K9" t="s">
        <v>195</v>
      </c>
      <c r="L9">
        <v>9.51</v>
      </c>
      <c r="M9" s="4">
        <f t="shared" si="1"/>
        <v>5.8358628150134093</v>
      </c>
      <c r="N9" s="4">
        <f t="shared" si="3"/>
        <v>342.36</v>
      </c>
      <c r="O9" s="125"/>
      <c r="P9" s="126"/>
      <c r="Q9" s="127"/>
      <c r="S9" t="s">
        <v>34</v>
      </c>
      <c r="T9" t="s">
        <v>35</v>
      </c>
      <c r="U9" t="s">
        <v>29</v>
      </c>
      <c r="V9">
        <v>3.82</v>
      </c>
      <c r="W9">
        <v>1198.078</v>
      </c>
      <c r="X9">
        <v>30750</v>
      </c>
      <c r="Y9">
        <v>14313.511</v>
      </c>
      <c r="Z9">
        <v>8.3699999999999992</v>
      </c>
      <c r="AA9">
        <v>0.71299999999999997</v>
      </c>
      <c r="AB9">
        <v>0.56999999999999995</v>
      </c>
      <c r="AC9">
        <v>-20</v>
      </c>
    </row>
    <row r="10" spans="1:29" x14ac:dyDescent="0.35">
      <c r="A10" s="113">
        <v>30</v>
      </c>
      <c r="B10" t="s">
        <v>155</v>
      </c>
      <c r="C10">
        <v>13.21</v>
      </c>
      <c r="D10" s="4">
        <f t="shared" si="0"/>
        <v>6.1644930569903442</v>
      </c>
      <c r="E10" s="4">
        <f t="shared" si="2"/>
        <v>475.56000000000006</v>
      </c>
      <c r="F10" s="125">
        <f>AVERAGE(E10:E12)</f>
        <v>364.08</v>
      </c>
      <c r="G10" s="126">
        <f>STDEV(E10:E12)</f>
        <v>98.110623278012241</v>
      </c>
      <c r="H10" s="127">
        <f>G10/F10</f>
        <v>0.26947545396070161</v>
      </c>
      <c r="J10" s="113">
        <v>30</v>
      </c>
      <c r="K10" t="s">
        <v>198</v>
      </c>
      <c r="L10">
        <v>8.43</v>
      </c>
      <c r="M10" s="4">
        <f t="shared" si="1"/>
        <v>5.7153157104698744</v>
      </c>
      <c r="N10" s="4">
        <f t="shared" si="3"/>
        <v>303.48</v>
      </c>
      <c r="O10" s="125">
        <f>AVERAGE(N10:N12)</f>
        <v>264.59999999999997</v>
      </c>
      <c r="P10" s="126">
        <f>STDEV(N10:N12)</f>
        <v>51.706077012281789</v>
      </c>
      <c r="Q10" s="127">
        <f>P10/O10</f>
        <v>0.19541223360650717</v>
      </c>
      <c r="S10" t="s">
        <v>77</v>
      </c>
      <c r="T10" t="s">
        <v>35</v>
      </c>
      <c r="U10" t="s">
        <v>29</v>
      </c>
      <c r="V10">
        <v>3.81</v>
      </c>
      <c r="W10">
        <v>1166.829</v>
      </c>
      <c r="X10">
        <v>28096</v>
      </c>
      <c r="Y10">
        <v>11906.045</v>
      </c>
      <c r="Z10">
        <v>9.8000000000000007</v>
      </c>
      <c r="AA10">
        <v>0.71299999999999997</v>
      </c>
      <c r="AB10">
        <v>0.67</v>
      </c>
      <c r="AC10">
        <v>-5.6</v>
      </c>
    </row>
    <row r="11" spans="1:29" x14ac:dyDescent="0.35">
      <c r="A11" s="113"/>
      <c r="B11" t="s">
        <v>157</v>
      </c>
      <c r="C11">
        <v>8.08</v>
      </c>
      <c r="D11" s="4">
        <f t="shared" si="0"/>
        <v>5.672910810989114</v>
      </c>
      <c r="E11" s="4">
        <f t="shared" si="2"/>
        <v>290.88</v>
      </c>
      <c r="F11" s="125"/>
      <c r="G11" s="126"/>
      <c r="H11" s="127"/>
      <c r="J11" s="113"/>
      <c r="K11" t="s">
        <v>200</v>
      </c>
      <c r="L11">
        <v>5.72</v>
      </c>
      <c r="M11" s="4">
        <f t="shared" si="1"/>
        <v>5.3274877438478168</v>
      </c>
      <c r="N11" s="4">
        <f t="shared" si="3"/>
        <v>205.92</v>
      </c>
      <c r="O11" s="125"/>
      <c r="P11" s="126"/>
      <c r="Q11" s="127"/>
      <c r="S11" t="s">
        <v>82</v>
      </c>
      <c r="T11" t="s">
        <v>35</v>
      </c>
      <c r="U11" t="s">
        <v>29</v>
      </c>
      <c r="V11">
        <v>3.82</v>
      </c>
      <c r="W11">
        <v>1174.3969999999999</v>
      </c>
      <c r="X11">
        <v>28083</v>
      </c>
      <c r="Y11">
        <v>12918.972</v>
      </c>
      <c r="Z11">
        <v>9.09</v>
      </c>
      <c r="AA11">
        <v>0.71299999999999997</v>
      </c>
      <c r="AB11">
        <v>0.62</v>
      </c>
      <c r="AC11">
        <v>-12.8</v>
      </c>
    </row>
    <row r="12" spans="1:29" x14ac:dyDescent="0.35">
      <c r="A12" s="113"/>
      <c r="B12" t="s">
        <v>159</v>
      </c>
      <c r="C12">
        <v>9.0500000000000007</v>
      </c>
      <c r="D12" s="4">
        <f t="shared" si="0"/>
        <v>5.7862836961679447</v>
      </c>
      <c r="E12" s="4">
        <f t="shared" si="2"/>
        <v>325.8</v>
      </c>
      <c r="F12" s="125"/>
      <c r="G12" s="126"/>
      <c r="H12" s="127"/>
      <c r="J12" s="113"/>
      <c r="K12" t="s">
        <v>202</v>
      </c>
      <c r="L12">
        <v>7.9</v>
      </c>
      <c r="M12" s="4">
        <f t="shared" si="1"/>
        <v>5.6503816979290855</v>
      </c>
      <c r="N12" s="4">
        <f t="shared" si="3"/>
        <v>284.40000000000003</v>
      </c>
      <c r="O12" s="125"/>
      <c r="P12" s="126"/>
      <c r="Q12" s="127"/>
      <c r="S12" t="s">
        <v>87</v>
      </c>
      <c r="T12" t="s">
        <v>35</v>
      </c>
      <c r="U12" t="s">
        <v>29</v>
      </c>
      <c r="V12">
        <v>3.82</v>
      </c>
      <c r="W12">
        <v>1285.76</v>
      </c>
      <c r="X12">
        <v>31434</v>
      </c>
      <c r="Y12">
        <v>12008.481</v>
      </c>
      <c r="Z12">
        <v>10.707000000000001</v>
      </c>
      <c r="AA12">
        <v>0.71299999999999997</v>
      </c>
      <c r="AB12">
        <v>0.74</v>
      </c>
      <c r="AC12">
        <v>3.6</v>
      </c>
    </row>
    <row r="13" spans="1:29" x14ac:dyDescent="0.35">
      <c r="A13" s="113">
        <v>60</v>
      </c>
      <c r="B13" t="s">
        <v>161</v>
      </c>
      <c r="C13">
        <v>12.21</v>
      </c>
      <c r="D13" s="4">
        <f t="shared" si="0"/>
        <v>6.0857742265787236</v>
      </c>
      <c r="E13" s="4">
        <f t="shared" si="2"/>
        <v>439.56000000000006</v>
      </c>
      <c r="F13" s="125">
        <f>AVERAGE(E13:E15)</f>
        <v>398.52</v>
      </c>
      <c r="G13" s="126">
        <f>STDEV(E13:E15)</f>
        <v>54.83711152130477</v>
      </c>
      <c r="H13" s="127">
        <f>G13/F13</f>
        <v>0.13760190585492516</v>
      </c>
      <c r="J13" s="113">
        <v>60</v>
      </c>
      <c r="K13" t="s">
        <v>204</v>
      </c>
      <c r="L13">
        <v>12.02</v>
      </c>
      <c r="M13" s="4">
        <f t="shared" si="1"/>
        <v>6.0700908675631711</v>
      </c>
      <c r="N13" s="4">
        <f t="shared" si="3"/>
        <v>432.71999999999997</v>
      </c>
      <c r="O13" s="125">
        <f>AVERAGE(N13:N15)</f>
        <v>385.31999999999994</v>
      </c>
      <c r="P13" s="126">
        <f>STDEV(N13:N15)</f>
        <v>105.34681010832759</v>
      </c>
      <c r="Q13" s="127">
        <f>P13/O13</f>
        <v>0.27340083595019105</v>
      </c>
      <c r="S13" t="s">
        <v>96</v>
      </c>
      <c r="T13" t="s">
        <v>35</v>
      </c>
      <c r="U13" t="s">
        <v>29</v>
      </c>
      <c r="V13">
        <v>3.82</v>
      </c>
      <c r="W13">
        <v>1271.8230000000001</v>
      </c>
      <c r="X13">
        <v>32126</v>
      </c>
      <c r="Y13">
        <v>12797.362999999999</v>
      </c>
      <c r="Z13">
        <v>9.9380000000000006</v>
      </c>
      <c r="AA13">
        <v>0.71299999999999997</v>
      </c>
      <c r="AB13">
        <v>0.68</v>
      </c>
      <c r="AC13">
        <v>-4.2</v>
      </c>
    </row>
    <row r="14" spans="1:29" x14ac:dyDescent="0.35">
      <c r="A14" s="113"/>
      <c r="B14" t="s">
        <v>163</v>
      </c>
      <c r="C14">
        <v>9.34</v>
      </c>
      <c r="D14" s="4">
        <f t="shared" si="0"/>
        <v>5.817825190696861</v>
      </c>
      <c r="E14" s="4">
        <f t="shared" si="2"/>
        <v>336.24</v>
      </c>
      <c r="F14" s="125"/>
      <c r="G14" s="126"/>
      <c r="H14" s="127"/>
      <c r="J14" s="113"/>
      <c r="K14" t="s">
        <v>206</v>
      </c>
      <c r="L14">
        <v>12.74</v>
      </c>
      <c r="M14" s="4">
        <f t="shared" si="1"/>
        <v>6.1282655886001276</v>
      </c>
      <c r="N14" s="4">
        <f t="shared" si="3"/>
        <v>458.64</v>
      </c>
      <c r="O14" s="125"/>
      <c r="P14" s="126"/>
      <c r="Q14" s="127"/>
      <c r="S14" t="s">
        <v>124</v>
      </c>
      <c r="T14" t="s">
        <v>35</v>
      </c>
      <c r="U14" t="s">
        <v>29</v>
      </c>
      <c r="V14">
        <v>3.82</v>
      </c>
      <c r="W14">
        <v>1257.5060000000001</v>
      </c>
      <c r="X14">
        <v>31257</v>
      </c>
      <c r="Y14">
        <v>10298.73</v>
      </c>
      <c r="Z14">
        <v>12.21</v>
      </c>
      <c r="AA14">
        <v>0.71299999999999997</v>
      </c>
      <c r="AB14">
        <v>0.85</v>
      </c>
      <c r="AC14">
        <v>18.7</v>
      </c>
    </row>
    <row r="15" spans="1:29" x14ac:dyDescent="0.35">
      <c r="A15" s="113"/>
      <c r="B15" t="s">
        <v>165</v>
      </c>
      <c r="C15">
        <v>11.66</v>
      </c>
      <c r="D15" s="4">
        <f t="shared" si="0"/>
        <v>6.0396831193784566</v>
      </c>
      <c r="E15" s="4">
        <f t="shared" si="2"/>
        <v>419.76</v>
      </c>
      <c r="F15" s="125"/>
      <c r="G15" s="126"/>
      <c r="H15" s="127"/>
      <c r="J15" s="113"/>
      <c r="K15" t="s">
        <v>208</v>
      </c>
      <c r="L15">
        <v>7.35</v>
      </c>
      <c r="M15" s="4">
        <f t="shared" si="1"/>
        <v>5.5782192516808555</v>
      </c>
      <c r="N15" s="4">
        <f t="shared" si="3"/>
        <v>264.59999999999997</v>
      </c>
      <c r="O15" s="125"/>
      <c r="P15" s="126"/>
      <c r="Q15" s="127"/>
      <c r="S15" t="s">
        <v>129</v>
      </c>
      <c r="T15" t="s">
        <v>35</v>
      </c>
      <c r="U15" t="s">
        <v>29</v>
      </c>
      <c r="V15">
        <v>3.82</v>
      </c>
      <c r="W15">
        <v>1128.2670000000001</v>
      </c>
      <c r="X15">
        <v>27893</v>
      </c>
      <c r="Y15">
        <v>12015.393</v>
      </c>
      <c r="Z15">
        <v>9.39</v>
      </c>
      <c r="AA15">
        <v>0.71299999999999997</v>
      </c>
      <c r="AB15">
        <v>0.64</v>
      </c>
      <c r="AC15">
        <v>-9.6999999999999993</v>
      </c>
    </row>
    <row r="16" spans="1:29" x14ac:dyDescent="0.35">
      <c r="A16" s="113">
        <v>120</v>
      </c>
      <c r="B16" t="s">
        <v>170</v>
      </c>
      <c r="C16">
        <v>9.48</v>
      </c>
      <c r="D16" s="4">
        <f t="shared" si="0"/>
        <v>5.8327032547230404</v>
      </c>
      <c r="E16" s="4">
        <f t="shared" si="2"/>
        <v>341.28000000000003</v>
      </c>
      <c r="F16" s="125">
        <f>AVERAGE(E16:E18)</f>
        <v>334.32</v>
      </c>
      <c r="G16" s="126">
        <f>STDEV(E16:E18)</f>
        <v>29.071718215475325</v>
      </c>
      <c r="H16" s="127">
        <f>G16/F16</f>
        <v>8.6957759677779745E-2</v>
      </c>
      <c r="J16" s="113">
        <v>120</v>
      </c>
      <c r="K16" t="s">
        <v>213</v>
      </c>
      <c r="L16">
        <v>9.57</v>
      </c>
      <c r="M16" s="4">
        <f t="shared" si="1"/>
        <v>5.8421521439209725</v>
      </c>
      <c r="N16" s="4">
        <f t="shared" si="3"/>
        <v>344.52</v>
      </c>
      <c r="O16" s="125">
        <f>AVERAGE(N16:N18)</f>
        <v>287.28000000000003</v>
      </c>
      <c r="P16" s="126">
        <f>STDEV(N16:N18)</f>
        <v>52.799863636187375</v>
      </c>
      <c r="Q16" s="127">
        <f>P16/O16</f>
        <v>0.18379234069962186</v>
      </c>
      <c r="S16" t="s">
        <v>134</v>
      </c>
      <c r="T16" t="s">
        <v>35</v>
      </c>
      <c r="U16" t="s">
        <v>29</v>
      </c>
      <c r="V16">
        <v>3.82</v>
      </c>
      <c r="W16">
        <v>1347.1859999999999</v>
      </c>
      <c r="X16">
        <v>35163</v>
      </c>
      <c r="Y16">
        <v>15304.867</v>
      </c>
      <c r="Z16">
        <v>8.8019999999999996</v>
      </c>
      <c r="AA16">
        <v>0.71299999999999997</v>
      </c>
      <c r="AB16">
        <v>0.6</v>
      </c>
      <c r="AC16">
        <v>-15.7</v>
      </c>
    </row>
    <row r="17" spans="1:29" x14ac:dyDescent="0.35">
      <c r="A17" s="113"/>
      <c r="B17" t="s">
        <v>172</v>
      </c>
      <c r="C17">
        <v>8.4</v>
      </c>
      <c r="D17" s="4">
        <f t="shared" si="0"/>
        <v>5.7117506443053783</v>
      </c>
      <c r="E17" s="4">
        <f t="shared" si="2"/>
        <v>302.40000000000003</v>
      </c>
      <c r="F17" s="125"/>
      <c r="G17" s="126"/>
      <c r="H17" s="127"/>
      <c r="J17" s="113"/>
      <c r="K17" t="s">
        <v>215</v>
      </c>
      <c r="L17">
        <v>6.68</v>
      </c>
      <c r="M17" s="4">
        <f t="shared" si="1"/>
        <v>5.4826369260046643</v>
      </c>
      <c r="N17" s="4">
        <f t="shared" si="3"/>
        <v>240.48</v>
      </c>
      <c r="O17" s="125"/>
      <c r="P17" s="126"/>
      <c r="Q17" s="127"/>
      <c r="S17" t="s">
        <v>36</v>
      </c>
      <c r="T17" t="s">
        <v>37</v>
      </c>
      <c r="U17" t="s">
        <v>29</v>
      </c>
      <c r="V17">
        <v>3.82</v>
      </c>
      <c r="W17">
        <v>2166.7310000000002</v>
      </c>
      <c r="X17">
        <v>54951</v>
      </c>
      <c r="Y17">
        <v>10278.519</v>
      </c>
      <c r="Z17">
        <v>21.08</v>
      </c>
      <c r="AA17">
        <v>1.1379999999999999</v>
      </c>
      <c r="AB17">
        <v>1.48</v>
      </c>
      <c r="AC17">
        <v>30.5</v>
      </c>
    </row>
    <row r="18" spans="1:29" x14ac:dyDescent="0.35">
      <c r="A18" s="113"/>
      <c r="B18" t="s">
        <v>174</v>
      </c>
      <c r="C18">
        <v>9.98</v>
      </c>
      <c r="D18" s="4">
        <f t="shared" si="0"/>
        <v>5.8841020287794823</v>
      </c>
      <c r="E18" s="4">
        <f t="shared" si="2"/>
        <v>359.28000000000003</v>
      </c>
      <c r="F18" s="125"/>
      <c r="G18" s="126"/>
      <c r="H18" s="127"/>
      <c r="J18" s="113"/>
      <c r="K18" t="s">
        <v>217</v>
      </c>
      <c r="L18">
        <v>7.69</v>
      </c>
      <c r="M18" s="4">
        <f t="shared" si="1"/>
        <v>5.6234397219736625</v>
      </c>
      <c r="N18" s="4">
        <f t="shared" si="3"/>
        <v>276.84000000000003</v>
      </c>
      <c r="O18" s="125"/>
      <c r="P18" s="126"/>
      <c r="Q18" s="127"/>
      <c r="S18" t="s">
        <v>78</v>
      </c>
      <c r="T18" t="s">
        <v>37</v>
      </c>
      <c r="U18" t="s">
        <v>29</v>
      </c>
      <c r="V18">
        <v>3.82</v>
      </c>
      <c r="W18">
        <v>2021.19</v>
      </c>
      <c r="X18">
        <v>50930</v>
      </c>
      <c r="Y18">
        <v>12084.42</v>
      </c>
      <c r="Z18">
        <v>16.725999999999999</v>
      </c>
      <c r="AA18">
        <v>1.1379999999999999</v>
      </c>
      <c r="AB18">
        <v>1.17</v>
      </c>
      <c r="AC18">
        <v>2.9</v>
      </c>
    </row>
    <row r="19" spans="1:29" x14ac:dyDescent="0.35">
      <c r="A19" s="113">
        <v>240</v>
      </c>
      <c r="B19" t="s">
        <v>176</v>
      </c>
      <c r="C19">
        <v>11.11</v>
      </c>
      <c r="D19" s="4">
        <f t="shared" si="0"/>
        <v>5.9913645421076485</v>
      </c>
      <c r="E19" s="4">
        <f t="shared" si="2"/>
        <v>399.96</v>
      </c>
      <c r="F19" s="125">
        <f>AVERAGE(E19:E21)</f>
        <v>420.71999999999997</v>
      </c>
      <c r="G19" s="126">
        <f>STDEV(E19:E21)</f>
        <v>93.72061459465597</v>
      </c>
      <c r="H19" s="127">
        <f>G19/F19</f>
        <v>0.22276244199148121</v>
      </c>
      <c r="J19" s="113">
        <v>240</v>
      </c>
      <c r="K19" t="s">
        <v>219</v>
      </c>
      <c r="L19">
        <v>10.74</v>
      </c>
      <c r="M19" s="4">
        <f t="shared" si="1"/>
        <v>5.9574940275368284</v>
      </c>
      <c r="N19" s="4">
        <f t="shared" si="3"/>
        <v>386.64</v>
      </c>
      <c r="O19" s="125">
        <f>AVERAGE(N19:N21)</f>
        <v>402.84</v>
      </c>
      <c r="P19" s="126">
        <f>STDEV(N19:N21)</f>
        <v>47.652089146227368</v>
      </c>
      <c r="Q19" s="127">
        <f>P19/O19</f>
        <v>0.11829036130033604</v>
      </c>
      <c r="S19" t="s">
        <v>83</v>
      </c>
      <c r="T19" t="s">
        <v>37</v>
      </c>
      <c r="U19" t="s">
        <v>29</v>
      </c>
      <c r="V19">
        <v>3.82</v>
      </c>
      <c r="W19">
        <v>1709.357</v>
      </c>
      <c r="X19">
        <v>41074</v>
      </c>
      <c r="Y19">
        <v>11582.531000000001</v>
      </c>
      <c r="Z19">
        <v>14.757999999999999</v>
      </c>
      <c r="AA19">
        <v>1.1379999999999999</v>
      </c>
      <c r="AB19">
        <v>1.03</v>
      </c>
      <c r="AC19">
        <v>-9.5</v>
      </c>
    </row>
    <row r="20" spans="1:29" x14ac:dyDescent="0.35">
      <c r="A20" s="113"/>
      <c r="B20" t="s">
        <v>178</v>
      </c>
      <c r="C20">
        <v>14.53</v>
      </c>
      <c r="D20" s="4">
        <f t="shared" si="0"/>
        <v>6.2597344160383015</v>
      </c>
      <c r="E20" s="4">
        <f t="shared" si="2"/>
        <v>523.07999999999993</v>
      </c>
      <c r="F20" s="125"/>
      <c r="G20" s="126"/>
      <c r="H20" s="127"/>
      <c r="J20" s="113"/>
      <c r="K20" t="s">
        <v>221</v>
      </c>
      <c r="L20">
        <v>12.68</v>
      </c>
      <c r="M20" s="4">
        <f t="shared" si="1"/>
        <v>6.1235448874651901</v>
      </c>
      <c r="N20" s="4">
        <f t="shared" si="3"/>
        <v>456.48</v>
      </c>
      <c r="O20" s="125"/>
      <c r="P20" s="126"/>
      <c r="Q20" s="127"/>
      <c r="S20" t="s">
        <v>88</v>
      </c>
      <c r="T20" t="s">
        <v>37</v>
      </c>
      <c r="U20" t="s">
        <v>29</v>
      </c>
      <c r="V20">
        <v>3.82</v>
      </c>
      <c r="W20">
        <v>1746.354</v>
      </c>
      <c r="X20">
        <v>40763</v>
      </c>
      <c r="Y20">
        <v>11747.538</v>
      </c>
      <c r="Z20">
        <v>14.866</v>
      </c>
      <c r="AA20">
        <v>1.1379999999999999</v>
      </c>
      <c r="AB20">
        <v>1.04</v>
      </c>
      <c r="AC20">
        <v>-8.8000000000000007</v>
      </c>
    </row>
    <row r="21" spans="1:29" x14ac:dyDescent="0.35">
      <c r="A21" s="113"/>
      <c r="B21" t="s">
        <v>180</v>
      </c>
      <c r="C21">
        <v>9.42</v>
      </c>
      <c r="D21" s="4">
        <f t="shared" si="0"/>
        <v>5.8263540270443821</v>
      </c>
      <c r="E21" s="4">
        <f t="shared" si="2"/>
        <v>339.12</v>
      </c>
      <c r="F21" s="125"/>
      <c r="G21" s="126"/>
      <c r="H21" s="127"/>
      <c r="J21" s="113"/>
      <c r="K21" t="s">
        <v>223</v>
      </c>
      <c r="L21">
        <v>10.15</v>
      </c>
      <c r="M21" s="4">
        <f t="shared" si="1"/>
        <v>5.9009926439439067</v>
      </c>
      <c r="N21" s="4">
        <f t="shared" si="3"/>
        <v>365.40000000000003</v>
      </c>
      <c r="O21" s="125"/>
      <c r="P21" s="126"/>
      <c r="Q21" s="127"/>
      <c r="S21" t="s">
        <v>97</v>
      </c>
      <c r="T21" t="s">
        <v>37</v>
      </c>
      <c r="U21" t="s">
        <v>29</v>
      </c>
      <c r="V21">
        <v>3.82</v>
      </c>
      <c r="W21">
        <v>1961.893</v>
      </c>
      <c r="X21">
        <v>48988</v>
      </c>
      <c r="Y21">
        <v>14087.407999999999</v>
      </c>
      <c r="Z21">
        <v>13.927</v>
      </c>
      <c r="AA21">
        <v>1.1379999999999999</v>
      </c>
      <c r="AB21">
        <v>0.97</v>
      </c>
      <c r="AC21">
        <v>-14.8</v>
      </c>
    </row>
    <row r="22" spans="1:29" x14ac:dyDescent="0.35">
      <c r="S22" t="s">
        <v>125</v>
      </c>
      <c r="T22" t="s">
        <v>37</v>
      </c>
      <c r="U22" t="s">
        <v>29</v>
      </c>
      <c r="V22">
        <v>3.82</v>
      </c>
      <c r="W22">
        <v>2021.0160000000001</v>
      </c>
      <c r="X22">
        <v>50230</v>
      </c>
      <c r="Y22">
        <v>13693.741</v>
      </c>
      <c r="Z22">
        <v>14.759</v>
      </c>
      <c r="AA22">
        <v>1.1379999999999999</v>
      </c>
      <c r="AB22">
        <v>1.03</v>
      </c>
      <c r="AC22">
        <v>-9.5</v>
      </c>
    </row>
    <row r="23" spans="1:29" x14ac:dyDescent="0.35">
      <c r="A23" s="113" t="s">
        <v>257</v>
      </c>
      <c r="B23" s="113"/>
      <c r="C23" s="113"/>
      <c r="D23" s="113"/>
      <c r="E23" s="113"/>
      <c r="F23" s="113"/>
      <c r="G23" s="113"/>
      <c r="H23" s="3"/>
      <c r="S23" t="s">
        <v>130</v>
      </c>
      <c r="T23" t="s">
        <v>37</v>
      </c>
      <c r="U23" t="s">
        <v>29</v>
      </c>
      <c r="V23">
        <v>3.82</v>
      </c>
      <c r="W23">
        <v>2348.7910000000002</v>
      </c>
      <c r="X23">
        <v>61487</v>
      </c>
      <c r="Y23">
        <v>15032.213</v>
      </c>
      <c r="Z23">
        <v>15.625</v>
      </c>
      <c r="AA23">
        <v>1.1379999999999999</v>
      </c>
      <c r="AB23">
        <v>1.0900000000000001</v>
      </c>
      <c r="AC23">
        <v>-4</v>
      </c>
    </row>
    <row r="24" spans="1:29" x14ac:dyDescent="0.35">
      <c r="A24" s="113" t="s">
        <v>249</v>
      </c>
      <c r="B24" s="113" t="s">
        <v>5</v>
      </c>
      <c r="C24" s="3" t="s">
        <v>250</v>
      </c>
      <c r="D24" s="3" t="s">
        <v>251</v>
      </c>
      <c r="E24" s="3" t="s">
        <v>252</v>
      </c>
      <c r="F24" s="3" t="s">
        <v>253</v>
      </c>
      <c r="G24" s="3" t="s">
        <v>254</v>
      </c>
      <c r="H24" s="3" t="s">
        <v>255</v>
      </c>
      <c r="S24" t="s">
        <v>135</v>
      </c>
      <c r="T24" t="s">
        <v>37</v>
      </c>
      <c r="U24" t="s">
        <v>29</v>
      </c>
      <c r="V24">
        <v>3.82</v>
      </c>
      <c r="W24">
        <v>2182.837</v>
      </c>
      <c r="X24">
        <v>54618</v>
      </c>
      <c r="Y24">
        <v>13440.986999999999</v>
      </c>
      <c r="Z24">
        <v>16.239999999999998</v>
      </c>
      <c r="AA24">
        <v>1.1379999999999999</v>
      </c>
      <c r="AB24">
        <v>1.1399999999999999</v>
      </c>
      <c r="AC24">
        <v>-0.1</v>
      </c>
    </row>
    <row r="25" spans="1:29" x14ac:dyDescent="0.35">
      <c r="A25" s="113"/>
      <c r="B25" s="113"/>
      <c r="C25" s="4" t="s">
        <v>256</v>
      </c>
      <c r="E25" s="4" t="s">
        <v>256</v>
      </c>
      <c r="F25" s="4" t="s">
        <v>256</v>
      </c>
      <c r="G25" s="4" t="s">
        <v>256</v>
      </c>
      <c r="S25" t="s">
        <v>38</v>
      </c>
      <c r="T25" t="s">
        <v>39</v>
      </c>
      <c r="U25" t="s">
        <v>29</v>
      </c>
      <c r="V25">
        <v>3.82</v>
      </c>
      <c r="W25">
        <v>3070.819</v>
      </c>
      <c r="X25">
        <v>77651</v>
      </c>
      <c r="Y25">
        <v>12826.483</v>
      </c>
      <c r="Z25">
        <v>23.940999999999999</v>
      </c>
      <c r="AA25">
        <v>1.825</v>
      </c>
      <c r="AB25">
        <v>1.69</v>
      </c>
      <c r="AC25">
        <v>-7.4</v>
      </c>
    </row>
    <row r="26" spans="1:29" x14ac:dyDescent="0.35">
      <c r="A26" s="113">
        <v>0</v>
      </c>
      <c r="B26" t="s">
        <v>228</v>
      </c>
      <c r="C26">
        <v>9.7799999999999994</v>
      </c>
      <c r="D26" s="4">
        <f t="shared" ref="D26:D31" si="4">LN(E26)</f>
        <v>5.8638584225028358</v>
      </c>
      <c r="E26" s="4">
        <f t="shared" ref="E26:E31" si="5">C26*36</f>
        <v>352.08</v>
      </c>
      <c r="F26" s="125">
        <f>AVERAGE(E26:E28)</f>
        <v>266.16000000000003</v>
      </c>
      <c r="G26" s="126">
        <f>STDEV(E26:E28)</f>
        <v>77.381020928907304</v>
      </c>
      <c r="H26" s="127">
        <f>G26/F26</f>
        <v>0.29073121779721706</v>
      </c>
      <c r="S26" t="s">
        <v>79</v>
      </c>
      <c r="T26" t="s">
        <v>39</v>
      </c>
      <c r="U26" t="s">
        <v>29</v>
      </c>
      <c r="V26">
        <v>3.81</v>
      </c>
      <c r="W26">
        <v>3175.0810000000001</v>
      </c>
      <c r="X26">
        <v>83981</v>
      </c>
      <c r="Y26">
        <v>11320.455</v>
      </c>
      <c r="Z26">
        <v>28.047000000000001</v>
      </c>
      <c r="AA26">
        <v>1.825</v>
      </c>
      <c r="AB26">
        <v>1.99</v>
      </c>
      <c r="AC26">
        <v>8.8000000000000007</v>
      </c>
    </row>
    <row r="27" spans="1:29" x14ac:dyDescent="0.35">
      <c r="A27" s="113"/>
      <c r="B27" t="s">
        <v>230</v>
      </c>
      <c r="C27">
        <v>5.61</v>
      </c>
      <c r="D27" s="4">
        <f t="shared" si="4"/>
        <v>5.308069657990715</v>
      </c>
      <c r="E27" s="4">
        <f t="shared" si="5"/>
        <v>201.96</v>
      </c>
      <c r="F27" s="125"/>
      <c r="G27" s="126"/>
      <c r="H27" s="127"/>
      <c r="S27" t="s">
        <v>84</v>
      </c>
      <c r="T27" t="s">
        <v>39</v>
      </c>
      <c r="U27" t="s">
        <v>29</v>
      </c>
      <c r="V27">
        <v>3.82</v>
      </c>
      <c r="W27">
        <v>3226.61</v>
      </c>
      <c r="X27">
        <v>87559</v>
      </c>
      <c r="Y27">
        <v>13133.145</v>
      </c>
      <c r="Z27">
        <v>24.568000000000001</v>
      </c>
      <c r="AA27">
        <v>1.825</v>
      </c>
      <c r="AB27">
        <v>1.74</v>
      </c>
      <c r="AC27">
        <v>-4.9000000000000004</v>
      </c>
    </row>
    <row r="28" spans="1:29" x14ac:dyDescent="0.35">
      <c r="A28" s="113"/>
      <c r="B28" t="s">
        <v>232</v>
      </c>
      <c r="C28">
        <v>6.79</v>
      </c>
      <c r="D28" s="4">
        <f t="shared" si="4"/>
        <v>5.4989698800267144</v>
      </c>
      <c r="E28" s="4">
        <f t="shared" si="5"/>
        <v>244.44</v>
      </c>
      <c r="F28" s="125"/>
      <c r="G28" s="126"/>
      <c r="H28" s="127"/>
      <c r="S28" t="s">
        <v>89</v>
      </c>
      <c r="T28" t="s">
        <v>39</v>
      </c>
      <c r="U28" t="s">
        <v>29</v>
      </c>
      <c r="V28">
        <v>3.82</v>
      </c>
      <c r="W28">
        <v>2751.4789999999998</v>
      </c>
      <c r="X28">
        <v>67568</v>
      </c>
      <c r="Y28">
        <v>11973.123</v>
      </c>
      <c r="Z28">
        <v>22.98</v>
      </c>
      <c r="AA28">
        <v>1.825</v>
      </c>
      <c r="AB28">
        <v>1.62</v>
      </c>
      <c r="AC28">
        <v>-11.2</v>
      </c>
    </row>
    <row r="29" spans="1:29" x14ac:dyDescent="0.35">
      <c r="A29" s="113">
        <v>240</v>
      </c>
      <c r="B29" t="s">
        <v>234</v>
      </c>
      <c r="C29">
        <v>11.41</v>
      </c>
      <c r="D29" s="4">
        <f t="shared" si="4"/>
        <v>6.0180091023300939</v>
      </c>
      <c r="E29" s="4">
        <f t="shared" si="5"/>
        <v>410.76</v>
      </c>
      <c r="F29" s="125">
        <f>AVERAGE(E29:E30)</f>
        <v>358.74</v>
      </c>
      <c r="G29" s="126">
        <f>STDEV(E29:E30)</f>
        <v>73.567389514648298</v>
      </c>
      <c r="H29" s="127">
        <f>G29/F29</f>
        <v>0.20507161039930952</v>
      </c>
      <c r="S29" t="s">
        <v>98</v>
      </c>
      <c r="T29" t="s">
        <v>39</v>
      </c>
      <c r="U29" t="s">
        <v>29</v>
      </c>
      <c r="V29">
        <v>3.82</v>
      </c>
      <c r="W29">
        <v>3377.518</v>
      </c>
      <c r="X29">
        <v>86556</v>
      </c>
      <c r="Y29">
        <v>12849.26</v>
      </c>
      <c r="Z29">
        <v>26.286000000000001</v>
      </c>
      <c r="AA29">
        <v>1.825</v>
      </c>
      <c r="AB29">
        <v>1.86</v>
      </c>
      <c r="AC29">
        <v>1.8</v>
      </c>
    </row>
    <row r="30" spans="1:29" x14ac:dyDescent="0.35">
      <c r="A30" s="113"/>
      <c r="B30" t="s">
        <v>236</v>
      </c>
      <c r="C30">
        <v>8.52</v>
      </c>
      <c r="D30" s="4">
        <f t="shared" si="4"/>
        <v>5.7259352792973344</v>
      </c>
      <c r="E30" s="4">
        <f t="shared" si="5"/>
        <v>306.71999999999997</v>
      </c>
      <c r="F30" s="125"/>
      <c r="G30" s="126"/>
      <c r="H30" s="127"/>
      <c r="S30" t="s">
        <v>126</v>
      </c>
      <c r="T30" t="s">
        <v>39</v>
      </c>
      <c r="U30" t="s">
        <v>29</v>
      </c>
      <c r="V30">
        <v>3.82</v>
      </c>
      <c r="W30">
        <v>3237.0909999999999</v>
      </c>
      <c r="X30">
        <v>88521</v>
      </c>
      <c r="Y30">
        <v>13200.004000000001</v>
      </c>
      <c r="Z30">
        <v>24.523</v>
      </c>
      <c r="AA30">
        <v>1.825</v>
      </c>
      <c r="AB30">
        <v>1.73</v>
      </c>
      <c r="AC30">
        <v>-5.0999999999999996</v>
      </c>
    </row>
    <row r="31" spans="1:29" x14ac:dyDescent="0.35">
      <c r="A31" s="113"/>
      <c r="B31" t="s">
        <v>238</v>
      </c>
      <c r="C31">
        <v>10.039999999999999</v>
      </c>
      <c r="D31" s="4">
        <f t="shared" si="4"/>
        <v>5.8900960527196933</v>
      </c>
      <c r="E31" s="4">
        <f t="shared" si="5"/>
        <v>361.43999999999994</v>
      </c>
      <c r="F31" s="125"/>
      <c r="G31" s="126"/>
      <c r="H31" s="127"/>
      <c r="S31" t="s">
        <v>131</v>
      </c>
      <c r="T31" t="s">
        <v>39</v>
      </c>
      <c r="U31" t="s">
        <v>29</v>
      </c>
      <c r="V31">
        <v>3.82</v>
      </c>
      <c r="W31">
        <v>3132.317</v>
      </c>
      <c r="X31">
        <v>79741</v>
      </c>
      <c r="Y31">
        <v>12810.994000000001</v>
      </c>
      <c r="Z31">
        <v>24.45</v>
      </c>
      <c r="AA31">
        <v>1.825</v>
      </c>
      <c r="AB31">
        <v>1.73</v>
      </c>
      <c r="AC31">
        <v>-5.4</v>
      </c>
    </row>
    <row r="32" spans="1:29" x14ac:dyDescent="0.35">
      <c r="B32" s="3"/>
      <c r="S32" t="s">
        <v>136</v>
      </c>
      <c r="T32" t="s">
        <v>39</v>
      </c>
      <c r="U32" t="s">
        <v>29</v>
      </c>
      <c r="V32">
        <v>3.82</v>
      </c>
      <c r="W32">
        <v>3372.8539999999998</v>
      </c>
      <c r="X32">
        <v>88752</v>
      </c>
      <c r="Y32">
        <v>13731.132</v>
      </c>
      <c r="Z32">
        <v>24.564</v>
      </c>
      <c r="AA32">
        <v>1.825</v>
      </c>
      <c r="AB32">
        <v>1.73</v>
      </c>
      <c r="AC32">
        <v>-4.9000000000000004</v>
      </c>
    </row>
    <row r="33" spans="1:29" x14ac:dyDescent="0.35">
      <c r="B33" s="130" t="s">
        <v>258</v>
      </c>
      <c r="C33" s="130"/>
      <c r="D33" s="130"/>
      <c r="E33" s="130"/>
      <c r="F33" s="130"/>
      <c r="G33" s="130"/>
      <c r="H33" s="130"/>
      <c r="I33" s="130"/>
      <c r="J33" s="130"/>
      <c r="K33" s="113"/>
      <c r="L33" s="113"/>
      <c r="S33" t="s">
        <v>41</v>
      </c>
      <c r="T33" t="s">
        <v>42</v>
      </c>
      <c r="U33" t="s">
        <v>29</v>
      </c>
      <c r="V33">
        <v>3.82</v>
      </c>
      <c r="W33">
        <v>4642.8190000000004</v>
      </c>
      <c r="X33">
        <v>118697</v>
      </c>
      <c r="Y33">
        <v>13677.68</v>
      </c>
      <c r="Z33">
        <v>33.944000000000003</v>
      </c>
      <c r="AA33">
        <v>2.919</v>
      </c>
      <c r="AB33">
        <v>2.41</v>
      </c>
      <c r="AC33">
        <v>-17.399999999999999</v>
      </c>
    </row>
    <row r="34" spans="1:29" ht="15.5" x14ac:dyDescent="0.35">
      <c r="A34" s="3"/>
      <c r="B34" s="5" t="s">
        <v>259</v>
      </c>
      <c r="C34" s="5" t="s">
        <v>260</v>
      </c>
      <c r="D34" s="5" t="s">
        <v>261</v>
      </c>
      <c r="E34" s="5" t="s">
        <v>262</v>
      </c>
      <c r="F34" s="5" t="s">
        <v>263</v>
      </c>
      <c r="G34" s="5" t="s">
        <v>264</v>
      </c>
      <c r="H34" s="5" t="s">
        <v>255</v>
      </c>
      <c r="I34" s="6" t="s">
        <v>265</v>
      </c>
      <c r="J34" s="6" t="s">
        <v>266</v>
      </c>
      <c r="M34" s="3"/>
      <c r="N34" s="3"/>
      <c r="O34" s="3"/>
      <c r="P34" s="3"/>
      <c r="Q34" s="3"/>
      <c r="S34" t="s">
        <v>100</v>
      </c>
      <c r="T34" t="s">
        <v>42</v>
      </c>
      <c r="U34" t="s">
        <v>29</v>
      </c>
      <c r="V34">
        <v>3.82</v>
      </c>
      <c r="W34">
        <v>5172.8339999999998</v>
      </c>
      <c r="X34">
        <v>138072</v>
      </c>
      <c r="Y34">
        <v>11294.601000000001</v>
      </c>
      <c r="Z34">
        <v>45.798999999999999</v>
      </c>
      <c r="AA34">
        <v>2.919</v>
      </c>
      <c r="AB34">
        <v>3.26</v>
      </c>
      <c r="AC34">
        <v>11.8</v>
      </c>
    </row>
    <row r="35" spans="1:29" x14ac:dyDescent="0.35">
      <c r="A35" s="3"/>
      <c r="B35" t="s">
        <v>36</v>
      </c>
      <c r="C35" t="s">
        <v>37</v>
      </c>
      <c r="D35">
        <v>1.1379999999999999</v>
      </c>
      <c r="E35">
        <v>1.48</v>
      </c>
      <c r="F35" s="128">
        <f>AVERAGE(E35:E42)</f>
        <v>1.1187499999999999</v>
      </c>
      <c r="G35" s="128">
        <f>STDEV(E35:E42)</f>
        <v>0.1596816028405102</v>
      </c>
      <c r="H35" s="128">
        <f>G35/F35</f>
        <v>0.14273215896358454</v>
      </c>
      <c r="I35" s="128">
        <f>G35*3.143</f>
        <v>0.50187927772772356</v>
      </c>
      <c r="J35" s="128">
        <f>(F35-D35)/D35</f>
        <v>-1.6915641476274158E-2</v>
      </c>
      <c r="M35" s="3"/>
      <c r="N35" s="3"/>
      <c r="O35" s="3"/>
      <c r="P35" s="3"/>
      <c r="Q35" s="3"/>
      <c r="S35" t="s">
        <v>43</v>
      </c>
      <c r="T35" t="s">
        <v>44</v>
      </c>
      <c r="U35" t="s">
        <v>29</v>
      </c>
      <c r="V35">
        <v>3.82</v>
      </c>
      <c r="W35">
        <v>7219.8850000000002</v>
      </c>
      <c r="X35">
        <v>193161</v>
      </c>
      <c r="Y35">
        <v>12671.938</v>
      </c>
      <c r="Z35">
        <v>56.975000000000001</v>
      </c>
      <c r="AA35">
        <v>4.6689999999999996</v>
      </c>
      <c r="AB35">
        <v>4.07</v>
      </c>
      <c r="AC35">
        <v>-12.9</v>
      </c>
    </row>
    <row r="36" spans="1:29" x14ac:dyDescent="0.35">
      <c r="A36" s="3"/>
      <c r="B36" t="s">
        <v>78</v>
      </c>
      <c r="C36" t="s">
        <v>37</v>
      </c>
      <c r="D36">
        <v>1.1379999999999999</v>
      </c>
      <c r="E36">
        <v>1.17</v>
      </c>
      <c r="F36" s="129"/>
      <c r="G36" s="129"/>
      <c r="H36" s="129"/>
      <c r="I36" s="129"/>
      <c r="J36" s="129"/>
      <c r="S36" t="s">
        <v>101</v>
      </c>
      <c r="T36" t="s">
        <v>44</v>
      </c>
      <c r="U36" t="s">
        <v>29</v>
      </c>
      <c r="V36">
        <v>3.82</v>
      </c>
      <c r="W36">
        <v>8000.9870000000001</v>
      </c>
      <c r="X36">
        <v>213848</v>
      </c>
      <c r="Y36">
        <v>13495.462</v>
      </c>
      <c r="Z36">
        <v>59.286000000000001</v>
      </c>
      <c r="AA36">
        <v>4.6689999999999996</v>
      </c>
      <c r="AB36">
        <v>4.2300000000000004</v>
      </c>
      <c r="AC36">
        <v>-9.3000000000000007</v>
      </c>
    </row>
    <row r="37" spans="1:29" x14ac:dyDescent="0.35">
      <c r="A37" s="3"/>
      <c r="B37" t="s">
        <v>83</v>
      </c>
      <c r="C37" t="s">
        <v>37</v>
      </c>
      <c r="D37">
        <v>1.1379999999999999</v>
      </c>
      <c r="E37">
        <v>1.03</v>
      </c>
      <c r="F37" s="129"/>
      <c r="G37" s="129"/>
      <c r="H37" s="129"/>
      <c r="I37" s="129"/>
      <c r="J37" s="129"/>
      <c r="P37" s="7"/>
      <c r="Q37" s="8"/>
      <c r="S37" t="s">
        <v>45</v>
      </c>
      <c r="T37" t="s">
        <v>46</v>
      </c>
      <c r="U37" t="s">
        <v>29</v>
      </c>
      <c r="V37">
        <v>3.82</v>
      </c>
      <c r="W37">
        <v>9527.5640000000003</v>
      </c>
      <c r="X37">
        <v>245663</v>
      </c>
      <c r="Y37">
        <v>9804.4050000000007</v>
      </c>
      <c r="Z37">
        <v>97.176000000000002</v>
      </c>
      <c r="AA37">
        <v>7.45</v>
      </c>
      <c r="AB37">
        <v>6.96</v>
      </c>
      <c r="AC37">
        <v>-6.6</v>
      </c>
    </row>
    <row r="38" spans="1:29" x14ac:dyDescent="0.35">
      <c r="A38" s="3"/>
      <c r="B38" t="s">
        <v>88</v>
      </c>
      <c r="C38" t="s">
        <v>37</v>
      </c>
      <c r="D38">
        <v>1.1379999999999999</v>
      </c>
      <c r="E38">
        <v>1.04</v>
      </c>
      <c r="F38" s="129"/>
      <c r="G38" s="129"/>
      <c r="H38" s="129"/>
      <c r="I38" s="129"/>
      <c r="J38" s="129"/>
      <c r="P38" s="7"/>
      <c r="Q38" s="8"/>
      <c r="S38" t="s">
        <v>102</v>
      </c>
      <c r="T38" t="s">
        <v>46</v>
      </c>
      <c r="U38" t="s">
        <v>29</v>
      </c>
      <c r="V38">
        <v>3.82</v>
      </c>
      <c r="W38">
        <v>10462.401</v>
      </c>
      <c r="X38">
        <v>267364</v>
      </c>
      <c r="Y38">
        <v>12311.349</v>
      </c>
      <c r="Z38">
        <v>84.981999999999999</v>
      </c>
      <c r="AA38">
        <v>7.45</v>
      </c>
      <c r="AB38">
        <v>6.08</v>
      </c>
      <c r="AC38">
        <v>-18.399999999999999</v>
      </c>
    </row>
    <row r="39" spans="1:29" x14ac:dyDescent="0.35">
      <c r="A39" s="3"/>
      <c r="B39" t="s">
        <v>97</v>
      </c>
      <c r="C39" t="s">
        <v>37</v>
      </c>
      <c r="D39">
        <v>1.1379999999999999</v>
      </c>
      <c r="E39">
        <v>0.97</v>
      </c>
      <c r="F39" s="129"/>
      <c r="G39" s="129"/>
      <c r="H39" s="129"/>
      <c r="I39" s="129"/>
      <c r="J39" s="129"/>
      <c r="P39" s="7"/>
      <c r="Q39" s="8"/>
      <c r="S39" t="s">
        <v>47</v>
      </c>
      <c r="T39" t="s">
        <v>48</v>
      </c>
      <c r="U39" t="s">
        <v>29</v>
      </c>
      <c r="V39">
        <v>3.82</v>
      </c>
      <c r="W39">
        <v>17529.984</v>
      </c>
      <c r="X39">
        <v>443192</v>
      </c>
      <c r="Y39">
        <v>14090.989</v>
      </c>
      <c r="Z39">
        <v>124.40600000000001</v>
      </c>
      <c r="AA39">
        <v>11.875</v>
      </c>
      <c r="AB39">
        <v>8.92</v>
      </c>
      <c r="AC39">
        <v>-24.9</v>
      </c>
    </row>
    <row r="40" spans="1:29" x14ac:dyDescent="0.35">
      <c r="A40" s="3"/>
      <c r="B40" t="s">
        <v>125</v>
      </c>
      <c r="C40" t="s">
        <v>37</v>
      </c>
      <c r="D40">
        <v>1.1379999999999999</v>
      </c>
      <c r="E40">
        <v>1.03</v>
      </c>
      <c r="F40" s="129"/>
      <c r="G40" s="129"/>
      <c r="H40" s="129"/>
      <c r="I40" s="129"/>
      <c r="J40" s="129"/>
      <c r="P40" s="7"/>
      <c r="Q40" s="8"/>
      <c r="S40" t="s">
        <v>103</v>
      </c>
      <c r="T40" t="s">
        <v>48</v>
      </c>
      <c r="U40" t="s">
        <v>29</v>
      </c>
      <c r="V40">
        <v>3.82</v>
      </c>
      <c r="W40">
        <v>20564.145</v>
      </c>
      <c r="X40">
        <v>543171</v>
      </c>
      <c r="Y40">
        <v>12715.516</v>
      </c>
      <c r="Z40">
        <v>161.72499999999999</v>
      </c>
      <c r="AA40">
        <v>11.875</v>
      </c>
      <c r="AB40">
        <v>11.6</v>
      </c>
      <c r="AC40">
        <v>-2.2999999999999998</v>
      </c>
    </row>
    <row r="41" spans="1:29" x14ac:dyDescent="0.35">
      <c r="A41" s="3"/>
      <c r="B41" t="s">
        <v>130</v>
      </c>
      <c r="C41" t="s">
        <v>37</v>
      </c>
      <c r="D41">
        <v>1.1379999999999999</v>
      </c>
      <c r="E41">
        <v>1.0900000000000001</v>
      </c>
      <c r="F41" s="129"/>
      <c r="G41" s="129"/>
      <c r="H41" s="129"/>
      <c r="I41" s="129"/>
      <c r="J41" s="129"/>
      <c r="P41" s="7"/>
      <c r="Q41" s="8"/>
      <c r="S41" t="s">
        <v>49</v>
      </c>
      <c r="T41" t="s">
        <v>50</v>
      </c>
      <c r="U41" t="s">
        <v>29</v>
      </c>
      <c r="V41">
        <v>3.82</v>
      </c>
      <c r="W41">
        <v>30891.338</v>
      </c>
      <c r="X41">
        <v>783737</v>
      </c>
      <c r="Y41">
        <v>12546.156000000001</v>
      </c>
      <c r="Z41">
        <v>246.22200000000001</v>
      </c>
      <c r="AA41">
        <v>19.125</v>
      </c>
      <c r="AB41">
        <v>17.68</v>
      </c>
      <c r="AC41">
        <v>-7.5</v>
      </c>
    </row>
    <row r="42" spans="1:29" x14ac:dyDescent="0.35">
      <c r="A42" s="3"/>
      <c r="B42" t="s">
        <v>135</v>
      </c>
      <c r="C42" t="s">
        <v>37</v>
      </c>
      <c r="D42">
        <v>1.1379999999999999</v>
      </c>
      <c r="E42">
        <v>1.1399999999999999</v>
      </c>
      <c r="F42" s="129"/>
      <c r="G42" s="129"/>
      <c r="H42" s="129"/>
      <c r="I42" s="129"/>
      <c r="J42" s="129"/>
      <c r="P42" s="7"/>
      <c r="Q42" s="8"/>
      <c r="S42" t="s">
        <v>104</v>
      </c>
      <c r="T42" t="s">
        <v>50</v>
      </c>
      <c r="U42" t="s">
        <v>29</v>
      </c>
      <c r="V42">
        <v>3.82</v>
      </c>
      <c r="W42">
        <v>33561.285000000003</v>
      </c>
      <c r="X42">
        <v>903724</v>
      </c>
      <c r="Y42">
        <v>13536.77</v>
      </c>
      <c r="Z42">
        <v>247.92699999999999</v>
      </c>
      <c r="AA42">
        <v>19.125</v>
      </c>
      <c r="AB42">
        <v>17.809999999999999</v>
      </c>
      <c r="AC42">
        <v>-6.9</v>
      </c>
    </row>
    <row r="43" spans="1:29" x14ac:dyDescent="0.35">
      <c r="A43" s="3"/>
      <c r="P43" s="7"/>
      <c r="Q43" s="8"/>
      <c r="S43" t="s">
        <v>51</v>
      </c>
      <c r="T43" t="s">
        <v>52</v>
      </c>
      <c r="U43" t="s">
        <v>29</v>
      </c>
      <c r="V43">
        <v>3.82</v>
      </c>
      <c r="W43">
        <v>48357.563000000002</v>
      </c>
      <c r="X43">
        <v>1291990</v>
      </c>
      <c r="Y43">
        <v>12496.379000000001</v>
      </c>
      <c r="Z43">
        <v>386.97300000000001</v>
      </c>
      <c r="AA43">
        <v>30.5</v>
      </c>
      <c r="AB43">
        <v>27.81</v>
      </c>
      <c r="AC43">
        <v>-8.8000000000000007</v>
      </c>
    </row>
    <row r="44" spans="1:29" x14ac:dyDescent="0.35">
      <c r="A44" s="3"/>
      <c r="B44" s="4" t="s">
        <v>267</v>
      </c>
      <c r="C44" s="9">
        <f>I35/2</f>
        <v>0.25093963886386178</v>
      </c>
      <c r="D44" s="9"/>
      <c r="E44" s="4" t="s">
        <v>13</v>
      </c>
      <c r="P44" s="7"/>
      <c r="Q44" s="8"/>
      <c r="S44" t="s">
        <v>105</v>
      </c>
      <c r="T44" t="s">
        <v>52</v>
      </c>
      <c r="U44" t="s">
        <v>29</v>
      </c>
      <c r="V44">
        <v>3.82</v>
      </c>
      <c r="W44">
        <v>59905.824000000001</v>
      </c>
      <c r="X44">
        <v>1629002</v>
      </c>
      <c r="Y44">
        <v>13279.040999999999</v>
      </c>
      <c r="Z44">
        <v>451.13099999999997</v>
      </c>
      <c r="AA44">
        <v>30.5</v>
      </c>
      <c r="AB44">
        <v>32.43</v>
      </c>
      <c r="AC44">
        <v>6.3</v>
      </c>
    </row>
    <row r="45" spans="1:29" x14ac:dyDescent="0.35">
      <c r="A45" s="3"/>
      <c r="B45" s="4" t="s">
        <v>268</v>
      </c>
      <c r="C45" s="4">
        <f>D35</f>
        <v>1.1379999999999999</v>
      </c>
      <c r="E45" s="4" t="s">
        <v>13</v>
      </c>
      <c r="P45" s="7"/>
      <c r="Q45" s="8"/>
      <c r="S45" t="s">
        <v>167</v>
      </c>
      <c r="T45" t="s">
        <v>52</v>
      </c>
      <c r="U45" t="s">
        <v>29</v>
      </c>
      <c r="V45">
        <v>3.82</v>
      </c>
      <c r="W45">
        <v>50414.809000000001</v>
      </c>
      <c r="X45">
        <v>1320994</v>
      </c>
      <c r="Y45">
        <v>12644.87</v>
      </c>
      <c r="Z45">
        <v>398.69799999999998</v>
      </c>
      <c r="AA45">
        <v>30.5</v>
      </c>
      <c r="AB45">
        <v>28.65</v>
      </c>
      <c r="AC45">
        <v>-6.1</v>
      </c>
    </row>
    <row r="46" spans="1:29" x14ac:dyDescent="0.35">
      <c r="A46" s="3"/>
      <c r="P46" s="7"/>
      <c r="Q46" s="8"/>
      <c r="S46" t="s">
        <v>182</v>
      </c>
      <c r="T46" t="s">
        <v>52</v>
      </c>
      <c r="U46" t="s">
        <v>29</v>
      </c>
      <c r="V46">
        <v>3.82</v>
      </c>
      <c r="W46">
        <v>56819.620999999999</v>
      </c>
      <c r="X46">
        <v>1537002</v>
      </c>
      <c r="Y46">
        <v>13688.918</v>
      </c>
      <c r="Z46">
        <v>415.07799999999997</v>
      </c>
      <c r="AA46">
        <v>30.5</v>
      </c>
      <c r="AB46">
        <v>29.83</v>
      </c>
      <c r="AC46">
        <v>-2.2000000000000002</v>
      </c>
    </row>
    <row r="47" spans="1:29" x14ac:dyDescent="0.35">
      <c r="A47" s="3"/>
      <c r="B47" s="113" t="s">
        <v>269</v>
      </c>
      <c r="C47" s="113"/>
      <c r="D47" s="113"/>
      <c r="E47" s="113"/>
      <c r="P47" s="7"/>
      <c r="Q47" s="8"/>
      <c r="S47" t="s">
        <v>210</v>
      </c>
      <c r="T47" t="s">
        <v>52</v>
      </c>
      <c r="U47" t="s">
        <v>29</v>
      </c>
      <c r="V47">
        <v>3.82</v>
      </c>
      <c r="W47">
        <v>62562.718999999997</v>
      </c>
      <c r="X47">
        <v>1743878</v>
      </c>
      <c r="Y47">
        <v>13353.789000000001</v>
      </c>
      <c r="Z47">
        <v>468.50200000000001</v>
      </c>
      <c r="AA47">
        <v>30.5</v>
      </c>
      <c r="AB47">
        <v>33.68</v>
      </c>
      <c r="AC47">
        <v>10.4</v>
      </c>
    </row>
    <row r="48" spans="1:29" ht="16.5" x14ac:dyDescent="0.35">
      <c r="A48" s="3"/>
      <c r="B48" s="4" t="s">
        <v>270</v>
      </c>
      <c r="C48" s="10"/>
      <c r="D48" s="10"/>
      <c r="E48" s="4" t="s">
        <v>271</v>
      </c>
      <c r="P48" s="7"/>
      <c r="Q48" s="8"/>
      <c r="S48" t="s">
        <v>225</v>
      </c>
      <c r="T48" t="s">
        <v>52</v>
      </c>
      <c r="U48" t="s">
        <v>29</v>
      </c>
      <c r="V48">
        <v>3.82</v>
      </c>
      <c r="W48">
        <v>63911.714999999997</v>
      </c>
      <c r="X48">
        <v>1723573</v>
      </c>
      <c r="Y48">
        <v>14119.17</v>
      </c>
      <c r="Z48">
        <v>452.65899999999999</v>
      </c>
      <c r="AA48">
        <v>30.5</v>
      </c>
      <c r="AB48">
        <v>32.54</v>
      </c>
      <c r="AC48">
        <v>6.7</v>
      </c>
    </row>
    <row r="49" spans="1:29" x14ac:dyDescent="0.35">
      <c r="A49" s="3"/>
      <c r="B49" s="4" t="s">
        <v>272</v>
      </c>
      <c r="C49" s="11"/>
      <c r="D49" s="11"/>
      <c r="E49" s="4" t="s">
        <v>273</v>
      </c>
      <c r="P49" s="7"/>
      <c r="Q49" s="8"/>
      <c r="S49" t="s">
        <v>54</v>
      </c>
      <c r="T49" t="s">
        <v>55</v>
      </c>
      <c r="U49" t="s">
        <v>29</v>
      </c>
      <c r="V49">
        <v>3.82</v>
      </c>
      <c r="W49">
        <v>80208.766000000003</v>
      </c>
      <c r="X49">
        <v>2132800</v>
      </c>
      <c r="Y49">
        <v>12645.210999999999</v>
      </c>
      <c r="Z49">
        <v>634.30200000000002</v>
      </c>
      <c r="AA49">
        <v>48.75</v>
      </c>
      <c r="AB49">
        <v>45.61</v>
      </c>
      <c r="AC49">
        <v>-6.4</v>
      </c>
    </row>
    <row r="50" spans="1:29" x14ac:dyDescent="0.35">
      <c r="A50" s="3"/>
      <c r="B50" s="4" t="s">
        <v>274</v>
      </c>
      <c r="C50" s="12"/>
      <c r="D50" s="12"/>
      <c r="E50" s="4" t="s">
        <v>275</v>
      </c>
      <c r="P50" s="7"/>
      <c r="Q50" s="8"/>
      <c r="S50" t="s">
        <v>80</v>
      </c>
      <c r="T50" t="s">
        <v>55</v>
      </c>
      <c r="U50" t="s">
        <v>29</v>
      </c>
      <c r="V50">
        <v>3.82</v>
      </c>
      <c r="W50">
        <v>73982.077999999994</v>
      </c>
      <c r="X50">
        <v>1876210</v>
      </c>
      <c r="Y50">
        <v>12121.978999999999</v>
      </c>
      <c r="Z50">
        <v>610.31399999999996</v>
      </c>
      <c r="AA50">
        <v>48.75</v>
      </c>
      <c r="AB50">
        <v>43.88</v>
      </c>
      <c r="AC50">
        <v>-10</v>
      </c>
    </row>
    <row r="51" spans="1:29" x14ac:dyDescent="0.35">
      <c r="A51" s="3"/>
      <c r="B51" s="4" t="s">
        <v>276</v>
      </c>
      <c r="C51" s="13"/>
      <c r="D51" s="13"/>
      <c r="E51" s="4" t="s">
        <v>277</v>
      </c>
      <c r="P51" s="7"/>
      <c r="Q51" s="8"/>
      <c r="S51" t="s">
        <v>85</v>
      </c>
      <c r="T51" t="s">
        <v>55</v>
      </c>
      <c r="U51" t="s">
        <v>29</v>
      </c>
      <c r="V51">
        <v>3.82</v>
      </c>
      <c r="W51">
        <v>85995.835999999996</v>
      </c>
      <c r="X51">
        <v>2358451</v>
      </c>
      <c r="Y51">
        <v>12904.606</v>
      </c>
      <c r="Z51">
        <v>666.39599999999996</v>
      </c>
      <c r="AA51">
        <v>48.75</v>
      </c>
      <c r="AB51">
        <v>47.92</v>
      </c>
      <c r="AC51">
        <v>-1.7</v>
      </c>
    </row>
    <row r="52" spans="1:29" x14ac:dyDescent="0.35">
      <c r="A52" s="3"/>
      <c r="B52" s="14" t="s">
        <v>278</v>
      </c>
      <c r="C52" s="15"/>
      <c r="D52" s="15"/>
      <c r="P52" s="7"/>
      <c r="Q52" s="8"/>
      <c r="S52" t="s">
        <v>90</v>
      </c>
      <c r="T52" t="s">
        <v>55</v>
      </c>
      <c r="U52" t="s">
        <v>29</v>
      </c>
      <c r="V52">
        <v>3.82</v>
      </c>
      <c r="W52">
        <v>85420.460999999996</v>
      </c>
      <c r="X52">
        <v>2232592</v>
      </c>
      <c r="Y52">
        <v>12636.182000000001</v>
      </c>
      <c r="Z52">
        <v>675.99900000000002</v>
      </c>
      <c r="AA52">
        <v>48.75</v>
      </c>
      <c r="AB52">
        <v>48.61</v>
      </c>
      <c r="AC52">
        <v>-0.3</v>
      </c>
    </row>
    <row r="53" spans="1:29" x14ac:dyDescent="0.35">
      <c r="A53" s="3"/>
      <c r="G53" s="7"/>
      <c r="H53" s="8"/>
      <c r="J53" s="3"/>
      <c r="L53" s="7"/>
      <c r="P53" s="7"/>
      <c r="Q53" s="8"/>
      <c r="S53" t="s">
        <v>107</v>
      </c>
      <c r="T53" t="s">
        <v>55</v>
      </c>
      <c r="U53" t="s">
        <v>29</v>
      </c>
      <c r="V53">
        <v>3.82</v>
      </c>
      <c r="W53">
        <v>88756.983999999997</v>
      </c>
      <c r="X53">
        <v>2438055</v>
      </c>
      <c r="Y53">
        <v>12511.844999999999</v>
      </c>
      <c r="Z53">
        <v>709.38400000000001</v>
      </c>
      <c r="AA53">
        <v>48.75</v>
      </c>
      <c r="AB53">
        <v>51.01</v>
      </c>
      <c r="AC53">
        <v>4.5999999999999996</v>
      </c>
    </row>
    <row r="54" spans="1:29" x14ac:dyDescent="0.35">
      <c r="A54" s="3"/>
      <c r="G54" s="7"/>
      <c r="H54" s="8"/>
      <c r="J54" s="3"/>
      <c r="L54" s="7"/>
      <c r="P54" s="7"/>
      <c r="Q54" s="8"/>
      <c r="S54" t="s">
        <v>127</v>
      </c>
      <c r="T54" t="s">
        <v>55</v>
      </c>
      <c r="U54" t="s">
        <v>29</v>
      </c>
      <c r="V54">
        <v>3.82</v>
      </c>
      <c r="W54">
        <v>93043.976999999999</v>
      </c>
      <c r="X54">
        <v>2559129</v>
      </c>
      <c r="Y54">
        <v>12701.495000000001</v>
      </c>
      <c r="Z54">
        <v>732.54399999999998</v>
      </c>
      <c r="AA54">
        <v>48.75</v>
      </c>
      <c r="AB54">
        <v>52.68</v>
      </c>
      <c r="AC54">
        <v>8.1</v>
      </c>
    </row>
    <row r="55" spans="1:29" x14ac:dyDescent="0.35">
      <c r="B55" s="3"/>
      <c r="S55" t="s">
        <v>132</v>
      </c>
      <c r="T55" t="s">
        <v>55</v>
      </c>
      <c r="U55" t="s">
        <v>29</v>
      </c>
      <c r="V55">
        <v>3.82</v>
      </c>
      <c r="W55">
        <v>80929.952999999994</v>
      </c>
      <c r="X55">
        <v>2105538</v>
      </c>
      <c r="Y55">
        <v>12612.148999999999</v>
      </c>
      <c r="Z55">
        <v>641.68200000000002</v>
      </c>
      <c r="AA55">
        <v>48.75</v>
      </c>
      <c r="AB55">
        <v>46.14</v>
      </c>
      <c r="AC55">
        <v>-5.4</v>
      </c>
    </row>
    <row r="56" spans="1:29" x14ac:dyDescent="0.35">
      <c r="A56" s="3"/>
      <c r="B56" s="3"/>
      <c r="C56" s="3"/>
      <c r="D56" s="3"/>
      <c r="E56" s="3"/>
      <c r="F56" s="3"/>
      <c r="G56" s="3"/>
      <c r="H56" s="3"/>
      <c r="S56" t="s">
        <v>137</v>
      </c>
      <c r="T56" t="s">
        <v>55</v>
      </c>
      <c r="U56" t="s">
        <v>29</v>
      </c>
      <c r="V56">
        <v>3.82</v>
      </c>
      <c r="W56">
        <v>92521.656000000003</v>
      </c>
      <c r="X56">
        <v>2488279</v>
      </c>
      <c r="Y56">
        <v>11894.017</v>
      </c>
      <c r="Z56">
        <v>777.88400000000001</v>
      </c>
      <c r="AA56">
        <v>48.75</v>
      </c>
      <c r="AB56">
        <v>55.94</v>
      </c>
      <c r="AC56">
        <v>14.7</v>
      </c>
    </row>
    <row r="57" spans="1:29" x14ac:dyDescent="0.35">
      <c r="A57" s="3"/>
      <c r="B57" s="3"/>
      <c r="C57" s="3"/>
      <c r="D57" s="3"/>
      <c r="E57" s="3"/>
      <c r="F57" s="3"/>
      <c r="G57" s="3"/>
      <c r="H57" s="3"/>
      <c r="S57" t="s">
        <v>56</v>
      </c>
      <c r="T57" t="s">
        <v>57</v>
      </c>
      <c r="U57" t="s">
        <v>29</v>
      </c>
      <c r="V57">
        <v>3.82</v>
      </c>
      <c r="W57">
        <v>137819.43799999999</v>
      </c>
      <c r="X57">
        <v>3808929</v>
      </c>
      <c r="Y57">
        <v>13375.271000000001</v>
      </c>
      <c r="Z57">
        <v>1030.405</v>
      </c>
      <c r="AA57">
        <v>78.125</v>
      </c>
      <c r="AB57">
        <v>74.11</v>
      </c>
      <c r="AC57">
        <v>-5.0999999999999996</v>
      </c>
    </row>
    <row r="58" spans="1:29" x14ac:dyDescent="0.35">
      <c r="A58" s="3"/>
      <c r="B58" s="3"/>
      <c r="S58" t="s">
        <v>108</v>
      </c>
      <c r="T58" t="s">
        <v>57</v>
      </c>
      <c r="U58" t="s">
        <v>29</v>
      </c>
      <c r="V58">
        <v>3.82</v>
      </c>
      <c r="W58">
        <v>135522</v>
      </c>
      <c r="X58">
        <v>3683825</v>
      </c>
      <c r="Y58">
        <v>14586.896000000001</v>
      </c>
      <c r="Z58">
        <v>929.06700000000001</v>
      </c>
      <c r="AA58">
        <v>78.125</v>
      </c>
      <c r="AB58">
        <v>66.819999999999993</v>
      </c>
      <c r="AC58">
        <v>-14.5</v>
      </c>
    </row>
    <row r="59" spans="1:29" x14ac:dyDescent="0.35">
      <c r="A59" s="3"/>
      <c r="C59" s="7"/>
      <c r="G59" s="7"/>
      <c r="H59" s="8"/>
      <c r="S59" t="s">
        <v>58</v>
      </c>
      <c r="T59" t="s">
        <v>59</v>
      </c>
      <c r="U59" t="s">
        <v>29</v>
      </c>
      <c r="V59">
        <v>3.82</v>
      </c>
      <c r="W59">
        <v>221276.516</v>
      </c>
      <c r="X59">
        <v>6151594</v>
      </c>
      <c r="Y59">
        <v>11024.746999999999</v>
      </c>
      <c r="Z59">
        <v>2007.0889999999999</v>
      </c>
      <c r="AA59">
        <v>125</v>
      </c>
      <c r="AB59">
        <v>144.38</v>
      </c>
      <c r="AC59">
        <v>15.5</v>
      </c>
    </row>
    <row r="60" spans="1:29" x14ac:dyDescent="0.35">
      <c r="A60" s="3"/>
      <c r="C60" s="7"/>
      <c r="G60" s="7"/>
      <c r="H60" s="8"/>
      <c r="S60" t="s">
        <v>109</v>
      </c>
      <c r="T60" t="s">
        <v>59</v>
      </c>
      <c r="U60" t="s">
        <v>29</v>
      </c>
      <c r="V60">
        <v>3.82</v>
      </c>
      <c r="W60">
        <v>234000.46900000001</v>
      </c>
      <c r="X60">
        <v>6380038</v>
      </c>
      <c r="Y60">
        <v>13164.906999999999</v>
      </c>
      <c r="Z60">
        <v>1777.4559999999999</v>
      </c>
      <c r="AA60">
        <v>125</v>
      </c>
      <c r="AB60">
        <v>127.86</v>
      </c>
      <c r="AC60">
        <v>2.2999999999999998</v>
      </c>
    </row>
    <row r="61" spans="1:29" x14ac:dyDescent="0.35">
      <c r="A61" s="3"/>
      <c r="C61" s="7"/>
      <c r="G61" s="7"/>
      <c r="H61" s="8"/>
      <c r="S61" t="s">
        <v>60</v>
      </c>
      <c r="T61" t="s">
        <v>61</v>
      </c>
      <c r="U61" t="s">
        <v>29</v>
      </c>
      <c r="V61">
        <v>3.82</v>
      </c>
      <c r="W61">
        <v>355811.5</v>
      </c>
      <c r="X61">
        <v>9871077</v>
      </c>
      <c r="Y61">
        <v>15599.352999999999</v>
      </c>
      <c r="Z61">
        <v>2280.9380000000001</v>
      </c>
      <c r="AA61">
        <v>200</v>
      </c>
      <c r="AB61">
        <v>164.09</v>
      </c>
      <c r="AC61">
        <v>-18</v>
      </c>
    </row>
    <row r="62" spans="1:29" x14ac:dyDescent="0.35">
      <c r="A62" s="113"/>
      <c r="C62" s="7"/>
      <c r="F62" s="125"/>
      <c r="G62" s="126"/>
      <c r="H62" s="127"/>
      <c r="S62" t="s">
        <v>110</v>
      </c>
      <c r="T62" t="s">
        <v>61</v>
      </c>
      <c r="U62" t="s">
        <v>29</v>
      </c>
      <c r="V62">
        <v>3.82</v>
      </c>
      <c r="W62">
        <v>372184.06300000002</v>
      </c>
      <c r="X62">
        <v>10188026</v>
      </c>
      <c r="Y62">
        <v>15479.135</v>
      </c>
      <c r="Z62">
        <v>2404.424</v>
      </c>
      <c r="AA62">
        <v>200</v>
      </c>
      <c r="AB62">
        <v>172.97</v>
      </c>
      <c r="AC62">
        <v>-13.5</v>
      </c>
    </row>
    <row r="63" spans="1:29" x14ac:dyDescent="0.35">
      <c r="A63" s="113"/>
      <c r="C63" s="7"/>
      <c r="F63" s="125"/>
      <c r="G63" s="126"/>
      <c r="H63" s="127"/>
      <c r="S63" t="s">
        <v>62</v>
      </c>
      <c r="T63" t="s">
        <v>63</v>
      </c>
      <c r="U63" t="s">
        <v>29</v>
      </c>
      <c r="V63">
        <v>3.82</v>
      </c>
      <c r="W63">
        <v>572068.56299999997</v>
      </c>
      <c r="X63">
        <v>15426399</v>
      </c>
      <c r="Y63">
        <v>11725.054</v>
      </c>
      <c r="Z63">
        <v>4879.027</v>
      </c>
      <c r="AA63">
        <v>325.625</v>
      </c>
      <c r="AB63">
        <v>351.02</v>
      </c>
      <c r="AC63">
        <v>7.8</v>
      </c>
    </row>
    <row r="64" spans="1:29" x14ac:dyDescent="0.35">
      <c r="A64" s="113"/>
      <c r="F64" s="125"/>
      <c r="G64" s="126"/>
      <c r="H64" s="127"/>
      <c r="S64" t="s">
        <v>111</v>
      </c>
      <c r="T64" t="s">
        <v>63</v>
      </c>
      <c r="U64" t="s">
        <v>29</v>
      </c>
      <c r="V64">
        <v>3.82</v>
      </c>
      <c r="W64">
        <v>638518.06299999997</v>
      </c>
      <c r="X64">
        <v>17553762</v>
      </c>
      <c r="Y64">
        <v>12682.382</v>
      </c>
      <c r="Z64">
        <v>5034.6859999999997</v>
      </c>
      <c r="AA64">
        <v>325.625</v>
      </c>
      <c r="AB64">
        <v>362.22</v>
      </c>
      <c r="AC64">
        <v>11.2</v>
      </c>
    </row>
    <row r="65" spans="2:29" x14ac:dyDescent="0.35">
      <c r="B65" s="3"/>
      <c r="S65" t="s">
        <v>66</v>
      </c>
      <c r="T65" t="s">
        <v>67</v>
      </c>
      <c r="U65" t="s">
        <v>68</v>
      </c>
      <c r="V65">
        <v>3.82</v>
      </c>
      <c r="W65">
        <v>1670.837</v>
      </c>
      <c r="X65">
        <v>42937</v>
      </c>
      <c r="Y65">
        <v>15079.548000000001</v>
      </c>
      <c r="Z65">
        <v>11.08</v>
      </c>
      <c r="AA65">
        <v>0.625</v>
      </c>
      <c r="AB65">
        <v>0.76</v>
      </c>
      <c r="AC65">
        <v>22.3</v>
      </c>
    </row>
    <row r="66" spans="2:29" x14ac:dyDescent="0.35">
      <c r="S66" t="s">
        <v>114</v>
      </c>
      <c r="T66" t="s">
        <v>67</v>
      </c>
      <c r="U66" t="s">
        <v>68</v>
      </c>
      <c r="V66">
        <v>3.82</v>
      </c>
      <c r="W66">
        <v>1721.165</v>
      </c>
      <c r="X66">
        <v>40731</v>
      </c>
      <c r="Y66">
        <v>17512.383000000002</v>
      </c>
      <c r="Z66">
        <v>9.8279999999999994</v>
      </c>
      <c r="AA66">
        <v>0.625</v>
      </c>
      <c r="AB66">
        <v>0.67</v>
      </c>
      <c r="AC66">
        <v>7.9</v>
      </c>
    </row>
    <row r="67" spans="2:29" x14ac:dyDescent="0.35">
      <c r="M67" s="3"/>
      <c r="S67" t="s">
        <v>69</v>
      </c>
      <c r="T67" t="s">
        <v>70</v>
      </c>
      <c r="U67" t="s">
        <v>68</v>
      </c>
      <c r="V67">
        <v>3.82</v>
      </c>
      <c r="W67">
        <v>6524.17</v>
      </c>
      <c r="X67">
        <v>174808</v>
      </c>
      <c r="Y67">
        <v>17196.907999999999</v>
      </c>
      <c r="Z67">
        <v>37.938000000000002</v>
      </c>
      <c r="AA67">
        <v>2.5059999999999998</v>
      </c>
      <c r="AB67">
        <v>2.7</v>
      </c>
      <c r="AC67">
        <v>7.6</v>
      </c>
    </row>
    <row r="68" spans="2:29" x14ac:dyDescent="0.35">
      <c r="S68" t="s">
        <v>116</v>
      </c>
      <c r="T68" t="s">
        <v>70</v>
      </c>
      <c r="U68" t="s">
        <v>68</v>
      </c>
      <c r="V68">
        <v>3.82</v>
      </c>
      <c r="W68">
        <v>6749.7849999999999</v>
      </c>
      <c r="X68">
        <v>185797</v>
      </c>
      <c r="Y68">
        <v>17804.043000000001</v>
      </c>
      <c r="Z68">
        <v>37.911999999999999</v>
      </c>
      <c r="AA68">
        <v>2.5059999999999998</v>
      </c>
      <c r="AB68">
        <v>2.7</v>
      </c>
      <c r="AC68">
        <v>7.5</v>
      </c>
    </row>
    <row r="69" spans="2:29" x14ac:dyDescent="0.35">
      <c r="S69" t="s">
        <v>71</v>
      </c>
      <c r="T69" t="s">
        <v>72</v>
      </c>
      <c r="U69" t="s">
        <v>68</v>
      </c>
      <c r="V69">
        <v>3.82</v>
      </c>
      <c r="W69">
        <v>12457.592000000001</v>
      </c>
      <c r="X69">
        <v>324712</v>
      </c>
      <c r="Y69">
        <v>14326.982</v>
      </c>
      <c r="Z69">
        <v>86.951999999999998</v>
      </c>
      <c r="AA69">
        <v>6.2690000000000001</v>
      </c>
      <c r="AB69">
        <v>6.22</v>
      </c>
      <c r="AC69">
        <v>-0.7</v>
      </c>
    </row>
    <row r="70" spans="2:29" x14ac:dyDescent="0.35">
      <c r="S70" t="s">
        <v>118</v>
      </c>
      <c r="T70" t="s">
        <v>72</v>
      </c>
      <c r="U70" t="s">
        <v>68</v>
      </c>
      <c r="V70">
        <v>3.82</v>
      </c>
      <c r="W70">
        <v>14612.47</v>
      </c>
      <c r="X70">
        <v>390227</v>
      </c>
      <c r="Y70">
        <v>15293.799000000001</v>
      </c>
      <c r="Z70">
        <v>95.545000000000002</v>
      </c>
      <c r="AA70">
        <v>6.2690000000000001</v>
      </c>
      <c r="AB70">
        <v>6.84</v>
      </c>
      <c r="AC70">
        <v>9.1</v>
      </c>
    </row>
    <row r="71" spans="2:29" x14ac:dyDescent="0.35">
      <c r="S71" t="s">
        <v>73</v>
      </c>
      <c r="T71" t="s">
        <v>74</v>
      </c>
      <c r="U71" t="s">
        <v>68</v>
      </c>
      <c r="V71">
        <v>3.82</v>
      </c>
      <c r="W71">
        <v>52733.43</v>
      </c>
      <c r="X71">
        <v>1380563</v>
      </c>
      <c r="Y71">
        <v>13883.457</v>
      </c>
      <c r="Z71">
        <v>379.82900000000001</v>
      </c>
      <c r="AA71">
        <v>25</v>
      </c>
      <c r="AB71">
        <v>27.3</v>
      </c>
      <c r="AC71">
        <v>9.1999999999999993</v>
      </c>
    </row>
    <row r="72" spans="2:29" x14ac:dyDescent="0.35">
      <c r="S72" t="s">
        <v>120</v>
      </c>
      <c r="T72" t="s">
        <v>74</v>
      </c>
      <c r="U72" t="s">
        <v>68</v>
      </c>
      <c r="V72">
        <v>3.82</v>
      </c>
      <c r="W72">
        <v>62387.379000000001</v>
      </c>
      <c r="X72">
        <v>1673291</v>
      </c>
      <c r="Y72">
        <v>14440.207</v>
      </c>
      <c r="Z72">
        <v>432.03899999999999</v>
      </c>
      <c r="AA72">
        <v>25</v>
      </c>
      <c r="AB72">
        <v>31.05</v>
      </c>
      <c r="AC72">
        <v>24.2</v>
      </c>
    </row>
    <row r="73" spans="2:29" x14ac:dyDescent="0.35">
      <c r="S73" t="s">
        <v>140</v>
      </c>
      <c r="T73" t="s">
        <v>141</v>
      </c>
      <c r="U73" t="s">
        <v>142</v>
      </c>
      <c r="V73">
        <v>3.82</v>
      </c>
      <c r="W73">
        <v>86594.835999999996</v>
      </c>
      <c r="X73">
        <v>2325177</v>
      </c>
      <c r="Y73">
        <v>57196.434000000001</v>
      </c>
      <c r="Z73">
        <v>151.399</v>
      </c>
      <c r="AB73">
        <v>10.86</v>
      </c>
    </row>
    <row r="74" spans="2:29" x14ac:dyDescent="0.35">
      <c r="S74" t="s">
        <v>143</v>
      </c>
      <c r="T74" t="s">
        <v>144</v>
      </c>
      <c r="U74" t="s">
        <v>142</v>
      </c>
      <c r="V74">
        <v>3.82</v>
      </c>
      <c r="W74">
        <v>80860.593999999997</v>
      </c>
      <c r="X74">
        <v>1947570</v>
      </c>
      <c r="Y74">
        <v>52622.741999999998</v>
      </c>
      <c r="Z74">
        <v>153.661</v>
      </c>
      <c r="AB74">
        <v>11.02</v>
      </c>
    </row>
    <row r="75" spans="2:29" x14ac:dyDescent="0.35">
      <c r="S75" t="s">
        <v>145</v>
      </c>
      <c r="T75" t="s">
        <v>146</v>
      </c>
      <c r="U75" t="s">
        <v>142</v>
      </c>
      <c r="V75">
        <v>3.82</v>
      </c>
      <c r="W75">
        <v>84127</v>
      </c>
      <c r="X75">
        <v>2268312</v>
      </c>
      <c r="Y75">
        <v>62977.305</v>
      </c>
      <c r="Z75">
        <v>133.583</v>
      </c>
      <c r="AB75">
        <v>9.58</v>
      </c>
    </row>
    <row r="76" spans="2:29" x14ac:dyDescent="0.35">
      <c r="S76" t="s">
        <v>147</v>
      </c>
      <c r="T76" t="s">
        <v>148</v>
      </c>
      <c r="U76" t="s">
        <v>142</v>
      </c>
      <c r="V76">
        <v>3.82</v>
      </c>
      <c r="W76">
        <v>142816.32800000001</v>
      </c>
      <c r="X76">
        <v>3862124</v>
      </c>
      <c r="Y76">
        <v>54653.637000000002</v>
      </c>
      <c r="Z76">
        <v>261.31200000000001</v>
      </c>
      <c r="AB76">
        <v>18.77</v>
      </c>
    </row>
    <row r="77" spans="2:29" x14ac:dyDescent="0.35">
      <c r="S77" t="s">
        <v>149</v>
      </c>
      <c r="T77" t="s">
        <v>150</v>
      </c>
      <c r="U77" t="s">
        <v>142</v>
      </c>
      <c r="V77">
        <v>3.82</v>
      </c>
      <c r="W77">
        <v>97267.898000000001</v>
      </c>
      <c r="X77">
        <v>2538648</v>
      </c>
      <c r="Y77">
        <v>56251.129000000001</v>
      </c>
      <c r="Z77">
        <v>172.917</v>
      </c>
      <c r="AB77">
        <v>12.41</v>
      </c>
    </row>
    <row r="78" spans="2:29" x14ac:dyDescent="0.35">
      <c r="S78" t="s">
        <v>151</v>
      </c>
      <c r="T78" t="s">
        <v>152</v>
      </c>
      <c r="U78" t="s">
        <v>142</v>
      </c>
      <c r="V78">
        <v>3.82</v>
      </c>
      <c r="W78">
        <v>140795.516</v>
      </c>
      <c r="X78">
        <v>3873275</v>
      </c>
      <c r="Y78">
        <v>46738.796999999999</v>
      </c>
      <c r="Z78">
        <v>301.23899999999998</v>
      </c>
      <c r="AB78">
        <v>21.64</v>
      </c>
    </row>
    <row r="79" spans="2:29" x14ac:dyDescent="0.35">
      <c r="S79" t="s">
        <v>154</v>
      </c>
      <c r="T79" t="s">
        <v>155</v>
      </c>
      <c r="U79" t="s">
        <v>142</v>
      </c>
      <c r="V79">
        <v>3.82</v>
      </c>
      <c r="W79">
        <v>100394.141</v>
      </c>
      <c r="X79">
        <v>2828198</v>
      </c>
      <c r="Y79">
        <v>54554.976999999999</v>
      </c>
      <c r="Z79">
        <v>184.024</v>
      </c>
      <c r="AB79">
        <v>13.21</v>
      </c>
    </row>
    <row r="80" spans="2:29" x14ac:dyDescent="0.35">
      <c r="S80" t="s">
        <v>156</v>
      </c>
      <c r="T80" t="s">
        <v>157</v>
      </c>
      <c r="U80" t="s">
        <v>142</v>
      </c>
      <c r="V80">
        <v>3.82</v>
      </c>
      <c r="W80">
        <v>65320.938000000002</v>
      </c>
      <c r="X80">
        <v>1655156</v>
      </c>
      <c r="Y80">
        <v>57943.565999999999</v>
      </c>
      <c r="Z80">
        <v>112.732</v>
      </c>
      <c r="AB80">
        <v>8.08</v>
      </c>
    </row>
    <row r="81" spans="19:28" x14ac:dyDescent="0.35">
      <c r="S81" t="s">
        <v>158</v>
      </c>
      <c r="T81" t="s">
        <v>159</v>
      </c>
      <c r="U81" t="s">
        <v>142</v>
      </c>
      <c r="V81">
        <v>3.82</v>
      </c>
      <c r="W81">
        <v>69604.960999999996</v>
      </c>
      <c r="X81">
        <v>1912436</v>
      </c>
      <c r="Y81">
        <v>55111.347999999998</v>
      </c>
      <c r="Z81">
        <v>126.29900000000001</v>
      </c>
      <c r="AB81">
        <v>9.0500000000000007</v>
      </c>
    </row>
    <row r="82" spans="19:28" x14ac:dyDescent="0.35">
      <c r="S82" t="s">
        <v>160</v>
      </c>
      <c r="T82" t="s">
        <v>161</v>
      </c>
      <c r="U82" t="s">
        <v>142</v>
      </c>
      <c r="V82">
        <v>3.82</v>
      </c>
      <c r="W82">
        <v>101476.094</v>
      </c>
      <c r="X82">
        <v>2799021</v>
      </c>
      <c r="Y82">
        <v>59652.233999999997</v>
      </c>
      <c r="Z82">
        <v>170.113</v>
      </c>
      <c r="AB82">
        <v>12.21</v>
      </c>
    </row>
    <row r="83" spans="19:28" x14ac:dyDescent="0.35">
      <c r="S83" t="s">
        <v>162</v>
      </c>
      <c r="T83" t="s">
        <v>163</v>
      </c>
      <c r="U83" t="s">
        <v>142</v>
      </c>
      <c r="V83">
        <v>3.82</v>
      </c>
      <c r="W83">
        <v>77268.210999999996</v>
      </c>
      <c r="X83">
        <v>1955454</v>
      </c>
      <c r="Y83">
        <v>59296.050999999999</v>
      </c>
      <c r="Z83">
        <v>130.309</v>
      </c>
      <c r="AB83">
        <v>9.34</v>
      </c>
    </row>
    <row r="84" spans="19:28" x14ac:dyDescent="0.35">
      <c r="S84" t="s">
        <v>164</v>
      </c>
      <c r="T84" t="s">
        <v>165</v>
      </c>
      <c r="U84" t="s">
        <v>142</v>
      </c>
      <c r="V84">
        <v>3.82</v>
      </c>
      <c r="W84">
        <v>106937.984</v>
      </c>
      <c r="X84">
        <v>2930513</v>
      </c>
      <c r="Y84">
        <v>65826.789000000004</v>
      </c>
      <c r="Z84">
        <v>162.45400000000001</v>
      </c>
      <c r="AB84">
        <v>11.66</v>
      </c>
    </row>
    <row r="85" spans="19:28" x14ac:dyDescent="0.35">
      <c r="S85" t="s">
        <v>169</v>
      </c>
      <c r="T85" t="s">
        <v>170</v>
      </c>
      <c r="U85" t="s">
        <v>142</v>
      </c>
      <c r="V85">
        <v>3.82</v>
      </c>
      <c r="W85">
        <v>93797.733999999997</v>
      </c>
      <c r="X85">
        <v>2549652</v>
      </c>
      <c r="Y85">
        <v>70924.125</v>
      </c>
      <c r="Z85">
        <v>132.251</v>
      </c>
      <c r="AB85">
        <v>9.48</v>
      </c>
    </row>
    <row r="86" spans="19:28" x14ac:dyDescent="0.35">
      <c r="S86" t="s">
        <v>171</v>
      </c>
      <c r="T86" t="s">
        <v>172</v>
      </c>
      <c r="U86" t="s">
        <v>142</v>
      </c>
      <c r="V86">
        <v>3.82</v>
      </c>
      <c r="W86">
        <v>84825.398000000001</v>
      </c>
      <c r="X86">
        <v>2274040</v>
      </c>
      <c r="Y86">
        <v>72407.616999999998</v>
      </c>
      <c r="Z86">
        <v>117.15</v>
      </c>
      <c r="AB86">
        <v>8.4</v>
      </c>
    </row>
    <row r="87" spans="19:28" x14ac:dyDescent="0.35">
      <c r="S87" t="s">
        <v>173</v>
      </c>
      <c r="T87" t="s">
        <v>174</v>
      </c>
      <c r="U87" t="s">
        <v>142</v>
      </c>
      <c r="V87">
        <v>3.82</v>
      </c>
      <c r="W87">
        <v>83003.327999999994</v>
      </c>
      <c r="X87">
        <v>2307404</v>
      </c>
      <c r="Y87">
        <v>59619.336000000003</v>
      </c>
      <c r="Z87">
        <v>139.22200000000001</v>
      </c>
      <c r="AB87">
        <v>9.98</v>
      </c>
    </row>
    <row r="88" spans="19:28" x14ac:dyDescent="0.35">
      <c r="S88" t="s">
        <v>175</v>
      </c>
      <c r="T88" t="s">
        <v>176</v>
      </c>
      <c r="U88" t="s">
        <v>142</v>
      </c>
      <c r="V88">
        <v>3.82</v>
      </c>
      <c r="W88">
        <v>100694.75</v>
      </c>
      <c r="X88">
        <v>2752351</v>
      </c>
      <c r="Y88">
        <v>65011.285000000003</v>
      </c>
      <c r="Z88">
        <v>154.88800000000001</v>
      </c>
      <c r="AB88">
        <v>11.11</v>
      </c>
    </row>
    <row r="89" spans="19:28" x14ac:dyDescent="0.35">
      <c r="S89" t="s">
        <v>177</v>
      </c>
      <c r="T89" t="s">
        <v>178</v>
      </c>
      <c r="U89" t="s">
        <v>142</v>
      </c>
      <c r="V89">
        <v>3.82</v>
      </c>
      <c r="W89">
        <v>113709.984</v>
      </c>
      <c r="X89">
        <v>3235892</v>
      </c>
      <c r="Y89">
        <v>56173.52</v>
      </c>
      <c r="Z89">
        <v>202.42599999999999</v>
      </c>
      <c r="AB89">
        <v>14.53</v>
      </c>
    </row>
    <row r="90" spans="19:28" x14ac:dyDescent="0.35">
      <c r="S90" t="s">
        <v>179</v>
      </c>
      <c r="T90" t="s">
        <v>180</v>
      </c>
      <c r="U90" t="s">
        <v>142</v>
      </c>
      <c r="V90">
        <v>3.82</v>
      </c>
      <c r="W90">
        <v>78901.656000000003</v>
      </c>
      <c r="X90">
        <v>2163128</v>
      </c>
      <c r="Y90">
        <v>60057.675999999999</v>
      </c>
      <c r="Z90">
        <v>131.376</v>
      </c>
      <c r="AB90">
        <v>9.42</v>
      </c>
    </row>
    <row r="91" spans="19:28" x14ac:dyDescent="0.35">
      <c r="S91" t="s">
        <v>184</v>
      </c>
      <c r="T91" t="s">
        <v>185</v>
      </c>
      <c r="U91" t="s">
        <v>142</v>
      </c>
      <c r="V91">
        <v>3.82</v>
      </c>
      <c r="W91">
        <v>100251.55499999999</v>
      </c>
      <c r="X91">
        <v>2701375</v>
      </c>
      <c r="Y91">
        <v>61092.671999999999</v>
      </c>
      <c r="Z91">
        <v>164.09800000000001</v>
      </c>
      <c r="AB91">
        <v>11.77</v>
      </c>
    </row>
    <row r="92" spans="19:28" x14ac:dyDescent="0.35">
      <c r="S92" t="s">
        <v>186</v>
      </c>
      <c r="T92" t="s">
        <v>187</v>
      </c>
      <c r="U92" t="s">
        <v>142</v>
      </c>
      <c r="V92">
        <v>3.82</v>
      </c>
      <c r="W92">
        <v>90407.914000000004</v>
      </c>
      <c r="X92">
        <v>2479259</v>
      </c>
      <c r="Y92">
        <v>57920.394999999997</v>
      </c>
      <c r="Z92">
        <v>156.09</v>
      </c>
      <c r="AB92">
        <v>11.2</v>
      </c>
    </row>
    <row r="93" spans="19:28" x14ac:dyDescent="0.35">
      <c r="S93" t="s">
        <v>188</v>
      </c>
      <c r="T93" t="s">
        <v>189</v>
      </c>
      <c r="U93" t="s">
        <v>142</v>
      </c>
      <c r="V93">
        <v>3.82</v>
      </c>
      <c r="W93">
        <v>78154.320000000007</v>
      </c>
      <c r="X93">
        <v>2074097</v>
      </c>
      <c r="Y93">
        <v>49501.476999999999</v>
      </c>
      <c r="Z93">
        <v>157.88300000000001</v>
      </c>
      <c r="AB93">
        <v>11.33</v>
      </c>
    </row>
    <row r="94" spans="19:28" x14ac:dyDescent="0.35">
      <c r="S94" t="s">
        <v>190</v>
      </c>
      <c r="T94" t="s">
        <v>191</v>
      </c>
      <c r="U94" t="s">
        <v>142</v>
      </c>
      <c r="V94">
        <v>3.82</v>
      </c>
      <c r="W94">
        <v>107893.641</v>
      </c>
      <c r="X94">
        <v>2836428</v>
      </c>
      <c r="Y94">
        <v>50702.512000000002</v>
      </c>
      <c r="Z94">
        <v>212.797</v>
      </c>
      <c r="AB94">
        <v>15.28</v>
      </c>
    </row>
    <row r="95" spans="19:28" x14ac:dyDescent="0.35">
      <c r="S95" t="s">
        <v>192</v>
      </c>
      <c r="T95" t="s">
        <v>193</v>
      </c>
      <c r="U95" t="s">
        <v>142</v>
      </c>
      <c r="V95">
        <v>3.82</v>
      </c>
      <c r="W95">
        <v>73800.031000000003</v>
      </c>
      <c r="X95">
        <v>1945417</v>
      </c>
      <c r="Y95">
        <v>49429.43</v>
      </c>
      <c r="Z95">
        <v>149.304</v>
      </c>
      <c r="AB95">
        <v>10.71</v>
      </c>
    </row>
    <row r="96" spans="19:28" x14ac:dyDescent="0.35">
      <c r="S96" t="s">
        <v>194</v>
      </c>
      <c r="T96" t="s">
        <v>195</v>
      </c>
      <c r="U96" t="s">
        <v>142</v>
      </c>
      <c r="V96">
        <v>3.82</v>
      </c>
      <c r="W96">
        <v>77809.773000000001</v>
      </c>
      <c r="X96">
        <v>2146174</v>
      </c>
      <c r="Y96">
        <v>58678.934000000001</v>
      </c>
      <c r="Z96">
        <v>132.60300000000001</v>
      </c>
      <c r="AB96">
        <v>9.51</v>
      </c>
    </row>
    <row r="97" spans="19:28" x14ac:dyDescent="0.35">
      <c r="S97" t="s">
        <v>197</v>
      </c>
      <c r="T97" t="s">
        <v>198</v>
      </c>
      <c r="U97" t="s">
        <v>142</v>
      </c>
      <c r="V97">
        <v>3.82</v>
      </c>
      <c r="W97">
        <v>72522.531000000003</v>
      </c>
      <c r="X97">
        <v>1973974</v>
      </c>
      <c r="Y97">
        <v>61647.858999999997</v>
      </c>
      <c r="Z97">
        <v>117.64</v>
      </c>
      <c r="AB97">
        <v>8.43</v>
      </c>
    </row>
    <row r="98" spans="19:28" x14ac:dyDescent="0.35">
      <c r="S98" t="s">
        <v>199</v>
      </c>
      <c r="T98" t="s">
        <v>200</v>
      </c>
      <c r="U98" t="s">
        <v>142</v>
      </c>
      <c r="V98">
        <v>3.82</v>
      </c>
      <c r="W98">
        <v>48810.472999999998</v>
      </c>
      <c r="X98">
        <v>1231894</v>
      </c>
      <c r="Y98">
        <v>61024.07</v>
      </c>
      <c r="Z98">
        <v>79.986000000000004</v>
      </c>
      <c r="AB98">
        <v>5.72</v>
      </c>
    </row>
    <row r="99" spans="19:28" x14ac:dyDescent="0.35">
      <c r="S99" t="s">
        <v>201</v>
      </c>
      <c r="T99" t="s">
        <v>202</v>
      </c>
      <c r="U99" t="s">
        <v>142</v>
      </c>
      <c r="V99">
        <v>3.82</v>
      </c>
      <c r="W99">
        <v>67735.218999999997</v>
      </c>
      <c r="X99">
        <v>1841966</v>
      </c>
      <c r="Y99">
        <v>61411.233999999997</v>
      </c>
      <c r="Z99">
        <v>110.298</v>
      </c>
      <c r="AB99">
        <v>7.9</v>
      </c>
    </row>
    <row r="100" spans="19:28" x14ac:dyDescent="0.35">
      <c r="S100" t="s">
        <v>203</v>
      </c>
      <c r="T100" t="s">
        <v>204</v>
      </c>
      <c r="U100" t="s">
        <v>142</v>
      </c>
      <c r="V100">
        <v>3.82</v>
      </c>
      <c r="W100">
        <v>103834.20299999999</v>
      </c>
      <c r="X100">
        <v>2896273</v>
      </c>
      <c r="Y100">
        <v>61999.913999999997</v>
      </c>
      <c r="Z100">
        <v>167.47499999999999</v>
      </c>
      <c r="AB100">
        <v>12.02</v>
      </c>
    </row>
    <row r="101" spans="19:28" x14ac:dyDescent="0.35">
      <c r="S101" t="s">
        <v>205</v>
      </c>
      <c r="T101" t="s">
        <v>206</v>
      </c>
      <c r="U101" t="s">
        <v>142</v>
      </c>
      <c r="V101">
        <v>3.82</v>
      </c>
      <c r="W101">
        <v>88792.891000000003</v>
      </c>
      <c r="X101">
        <v>2441441</v>
      </c>
      <c r="Y101">
        <v>50020.82</v>
      </c>
      <c r="Z101">
        <v>177.512</v>
      </c>
      <c r="AB101">
        <v>12.74</v>
      </c>
    </row>
    <row r="102" spans="19:28" x14ac:dyDescent="0.35">
      <c r="S102" t="s">
        <v>207</v>
      </c>
      <c r="T102" t="s">
        <v>208</v>
      </c>
      <c r="U102" t="s">
        <v>142</v>
      </c>
      <c r="V102">
        <v>3.82</v>
      </c>
      <c r="W102">
        <v>63867.574000000001</v>
      </c>
      <c r="X102">
        <v>1681176</v>
      </c>
      <c r="Y102">
        <v>62273.972999999998</v>
      </c>
      <c r="Z102">
        <v>102.559</v>
      </c>
      <c r="AB102">
        <v>7.35</v>
      </c>
    </row>
    <row r="103" spans="19:28" x14ac:dyDescent="0.35">
      <c r="S103" t="s">
        <v>212</v>
      </c>
      <c r="T103" t="s">
        <v>213</v>
      </c>
      <c r="U103" t="s">
        <v>142</v>
      </c>
      <c r="V103">
        <v>3.82</v>
      </c>
      <c r="W103">
        <v>89899.516000000003</v>
      </c>
      <c r="X103">
        <v>2354959</v>
      </c>
      <c r="Y103">
        <v>67364.335999999996</v>
      </c>
      <c r="Z103">
        <v>133.453</v>
      </c>
      <c r="AB103">
        <v>9.57</v>
      </c>
    </row>
    <row r="104" spans="19:28" x14ac:dyDescent="0.35">
      <c r="S104" t="s">
        <v>214</v>
      </c>
      <c r="T104" t="s">
        <v>215</v>
      </c>
      <c r="U104" t="s">
        <v>142</v>
      </c>
      <c r="V104">
        <v>3.82</v>
      </c>
      <c r="W104">
        <v>69891.273000000001</v>
      </c>
      <c r="X104">
        <v>1889217</v>
      </c>
      <c r="Y104">
        <v>74916.945000000007</v>
      </c>
      <c r="Z104">
        <v>93.292000000000002</v>
      </c>
      <c r="AB104">
        <v>6.68</v>
      </c>
    </row>
    <row r="105" spans="19:28" x14ac:dyDescent="0.35">
      <c r="S105" t="s">
        <v>216</v>
      </c>
      <c r="T105" t="s">
        <v>217</v>
      </c>
      <c r="U105" t="s">
        <v>142</v>
      </c>
      <c r="V105">
        <v>3.82</v>
      </c>
      <c r="W105">
        <v>70295.148000000001</v>
      </c>
      <c r="X105">
        <v>1937328</v>
      </c>
      <c r="Y105">
        <v>65483.612999999998</v>
      </c>
      <c r="Z105">
        <v>107.348</v>
      </c>
      <c r="AB105">
        <v>7.69</v>
      </c>
    </row>
    <row r="106" spans="19:28" x14ac:dyDescent="0.35">
      <c r="S106" t="s">
        <v>218</v>
      </c>
      <c r="T106" t="s">
        <v>219</v>
      </c>
      <c r="U106" t="s">
        <v>142</v>
      </c>
      <c r="V106">
        <v>3.82</v>
      </c>
      <c r="W106">
        <v>86548.835999999996</v>
      </c>
      <c r="X106">
        <v>2110591</v>
      </c>
      <c r="Y106">
        <v>57828.597999999998</v>
      </c>
      <c r="Z106">
        <v>149.66399999999999</v>
      </c>
      <c r="AB106">
        <v>10.74</v>
      </c>
    </row>
    <row r="107" spans="19:28" x14ac:dyDescent="0.35">
      <c r="S107" t="s">
        <v>220</v>
      </c>
      <c r="T107" t="s">
        <v>221</v>
      </c>
      <c r="U107" t="s">
        <v>142</v>
      </c>
      <c r="V107">
        <v>3.82</v>
      </c>
      <c r="W107">
        <v>107041.17200000001</v>
      </c>
      <c r="X107">
        <v>2904692</v>
      </c>
      <c r="Y107">
        <v>60564.097999999998</v>
      </c>
      <c r="Z107">
        <v>176.74</v>
      </c>
      <c r="AB107">
        <v>12.68</v>
      </c>
    </row>
    <row r="108" spans="19:28" x14ac:dyDescent="0.35">
      <c r="S108" t="s">
        <v>222</v>
      </c>
      <c r="T108" t="s">
        <v>223</v>
      </c>
      <c r="U108" t="s">
        <v>142</v>
      </c>
      <c r="V108">
        <v>3.82</v>
      </c>
      <c r="W108">
        <v>86867.195000000007</v>
      </c>
      <c r="X108">
        <v>2313675</v>
      </c>
      <c r="Y108">
        <v>61393.453000000001</v>
      </c>
      <c r="Z108">
        <v>141.49299999999999</v>
      </c>
      <c r="AB108">
        <v>10.15</v>
      </c>
    </row>
    <row r="109" spans="19:28" x14ac:dyDescent="0.35">
      <c r="S109" t="s">
        <v>227</v>
      </c>
      <c r="T109" t="s">
        <v>228</v>
      </c>
      <c r="U109" t="s">
        <v>142</v>
      </c>
      <c r="V109">
        <v>3.82</v>
      </c>
      <c r="W109">
        <v>69812.531000000003</v>
      </c>
      <c r="X109">
        <v>1812805</v>
      </c>
      <c r="Y109">
        <v>51183.546999999999</v>
      </c>
      <c r="Z109">
        <v>136.39599999999999</v>
      </c>
      <c r="AB109">
        <v>9.7799999999999994</v>
      </c>
    </row>
    <row r="110" spans="19:28" x14ac:dyDescent="0.35">
      <c r="S110" t="s">
        <v>229</v>
      </c>
      <c r="T110" t="s">
        <v>230</v>
      </c>
      <c r="U110" t="s">
        <v>142</v>
      </c>
      <c r="V110">
        <v>3.82</v>
      </c>
      <c r="W110">
        <v>47744.313000000002</v>
      </c>
      <c r="X110">
        <v>1223507</v>
      </c>
      <c r="Y110">
        <v>60897.483999999997</v>
      </c>
      <c r="Z110">
        <v>78.400999999999996</v>
      </c>
      <c r="AB110">
        <v>5.61</v>
      </c>
    </row>
    <row r="111" spans="19:28" x14ac:dyDescent="0.35">
      <c r="S111" t="s">
        <v>231</v>
      </c>
      <c r="T111" t="s">
        <v>232</v>
      </c>
      <c r="U111" t="s">
        <v>142</v>
      </c>
      <c r="V111">
        <v>3.82</v>
      </c>
      <c r="W111">
        <v>54972.5</v>
      </c>
      <c r="X111">
        <v>1454558</v>
      </c>
      <c r="Y111">
        <v>57956.52</v>
      </c>
      <c r="Z111">
        <v>94.850999999999999</v>
      </c>
      <c r="AB111">
        <v>6.79</v>
      </c>
    </row>
    <row r="112" spans="19:28" x14ac:dyDescent="0.35">
      <c r="S112" t="s">
        <v>233</v>
      </c>
      <c r="T112" t="s">
        <v>234</v>
      </c>
      <c r="U112" t="s">
        <v>142</v>
      </c>
      <c r="V112">
        <v>3.82</v>
      </c>
      <c r="W112">
        <v>86538.483999999997</v>
      </c>
      <c r="X112">
        <v>2347388</v>
      </c>
      <c r="Y112">
        <v>54418.652000000002</v>
      </c>
      <c r="Z112">
        <v>159.024</v>
      </c>
      <c r="AB112">
        <v>11.41</v>
      </c>
    </row>
    <row r="113" spans="19:28" x14ac:dyDescent="0.35">
      <c r="S113" t="s">
        <v>235</v>
      </c>
      <c r="T113" t="s">
        <v>236</v>
      </c>
      <c r="U113" t="s">
        <v>142</v>
      </c>
      <c r="V113">
        <v>3.82</v>
      </c>
      <c r="W113">
        <v>64077.940999999999</v>
      </c>
      <c r="X113">
        <v>1700892</v>
      </c>
      <c r="Y113">
        <v>53906.862999999998</v>
      </c>
      <c r="Z113">
        <v>118.86799999999999</v>
      </c>
      <c r="AB113">
        <v>8.52</v>
      </c>
    </row>
    <row r="114" spans="19:28" x14ac:dyDescent="0.35">
      <c r="S114" t="s">
        <v>237</v>
      </c>
      <c r="T114" t="s">
        <v>238</v>
      </c>
      <c r="U114" t="s">
        <v>142</v>
      </c>
      <c r="V114">
        <v>3.82</v>
      </c>
      <c r="W114">
        <v>83679.945000000007</v>
      </c>
      <c r="X114">
        <v>2268970</v>
      </c>
      <c r="Y114">
        <v>59785.921999999999</v>
      </c>
      <c r="Z114">
        <v>139.96600000000001</v>
      </c>
      <c r="AB114">
        <v>10.039999999999999</v>
      </c>
    </row>
    <row r="115" spans="19:28" x14ac:dyDescent="0.35">
      <c r="S115" t="s">
        <v>23</v>
      </c>
      <c r="T115" t="s">
        <v>24</v>
      </c>
      <c r="U115" t="s">
        <v>18</v>
      </c>
      <c r="V115">
        <v>3.9</v>
      </c>
      <c r="W115">
        <v>85.058999999999997</v>
      </c>
      <c r="X115">
        <v>1917</v>
      </c>
      <c r="Y115">
        <v>129.917</v>
      </c>
      <c r="Z115">
        <v>65.471999999999994</v>
      </c>
      <c r="AB115">
        <v>4.68</v>
      </c>
    </row>
    <row r="116" spans="19:28" x14ac:dyDescent="0.35">
      <c r="S116" t="s">
        <v>21</v>
      </c>
      <c r="T116" t="s">
        <v>22</v>
      </c>
      <c r="U116" t="s">
        <v>18</v>
      </c>
      <c r="V116">
        <v>3.9</v>
      </c>
      <c r="W116">
        <v>90.429000000000002</v>
      </c>
      <c r="X116">
        <v>1328</v>
      </c>
      <c r="Y116">
        <v>160.25200000000001</v>
      </c>
      <c r="Z116">
        <v>56.429000000000002</v>
      </c>
      <c r="AB116">
        <v>4.03</v>
      </c>
    </row>
    <row r="117" spans="19:28" x14ac:dyDescent="0.35">
      <c r="S117" t="s">
        <v>17</v>
      </c>
      <c r="T117" t="s">
        <v>18</v>
      </c>
      <c r="U117" t="s">
        <v>18</v>
      </c>
      <c r="V117">
        <v>3.9</v>
      </c>
      <c r="W117">
        <v>83.006</v>
      </c>
      <c r="X117">
        <v>1481</v>
      </c>
      <c r="Y117">
        <v>81.311999999999998</v>
      </c>
      <c r="Z117">
        <v>102.083</v>
      </c>
      <c r="AB117">
        <v>7.31</v>
      </c>
    </row>
    <row r="118" spans="19:28" x14ac:dyDescent="0.35">
      <c r="S118" t="s">
        <v>20</v>
      </c>
      <c r="T118" t="s">
        <v>18</v>
      </c>
      <c r="U118" t="s">
        <v>18</v>
      </c>
      <c r="V118">
        <v>3.9</v>
      </c>
      <c r="W118">
        <v>105.249</v>
      </c>
      <c r="X118">
        <v>1243</v>
      </c>
      <c r="Y118">
        <v>121.729</v>
      </c>
      <c r="Z118">
        <v>86.462000000000003</v>
      </c>
      <c r="AB118">
        <v>6.19</v>
      </c>
    </row>
    <row r="119" spans="19:28" x14ac:dyDescent="0.35">
      <c r="S119" t="s">
        <v>25</v>
      </c>
      <c r="T119" t="s">
        <v>18</v>
      </c>
      <c r="U119" t="s">
        <v>18</v>
      </c>
      <c r="V119">
        <v>3.89</v>
      </c>
      <c r="W119">
        <v>81.686999999999998</v>
      </c>
      <c r="X119">
        <v>1547</v>
      </c>
      <c r="Y119">
        <v>157.71299999999999</v>
      </c>
      <c r="Z119">
        <v>51.795000000000002</v>
      </c>
      <c r="AB119">
        <v>3.69</v>
      </c>
    </row>
    <row r="120" spans="19:28" x14ac:dyDescent="0.35">
      <c r="S120" t="s">
        <v>26</v>
      </c>
      <c r="T120" t="s">
        <v>18</v>
      </c>
      <c r="U120" t="s">
        <v>18</v>
      </c>
      <c r="V120">
        <v>3.89</v>
      </c>
      <c r="W120">
        <v>81.963999999999999</v>
      </c>
      <c r="X120">
        <v>1491</v>
      </c>
      <c r="Y120">
        <v>23.43</v>
      </c>
      <c r="Z120">
        <v>349.82499999999999</v>
      </c>
      <c r="AB120">
        <v>25.14</v>
      </c>
    </row>
    <row r="121" spans="19:28" x14ac:dyDescent="0.35">
      <c r="S121" t="s">
        <v>40</v>
      </c>
      <c r="T121" t="s">
        <v>18</v>
      </c>
      <c r="U121" t="s">
        <v>18</v>
      </c>
      <c r="V121">
        <v>3.89</v>
      </c>
      <c r="W121">
        <v>74.91</v>
      </c>
      <c r="X121">
        <v>1535</v>
      </c>
      <c r="Y121">
        <v>119.286</v>
      </c>
      <c r="Z121">
        <v>62.798999999999999</v>
      </c>
      <c r="AB121">
        <v>4.49</v>
      </c>
    </row>
    <row r="122" spans="19:28" x14ac:dyDescent="0.35">
      <c r="S122" t="s">
        <v>53</v>
      </c>
      <c r="T122" t="s">
        <v>18</v>
      </c>
      <c r="U122" t="s">
        <v>18</v>
      </c>
      <c r="V122">
        <v>3.89</v>
      </c>
      <c r="W122">
        <v>90.015000000000001</v>
      </c>
      <c r="X122">
        <v>1678</v>
      </c>
      <c r="Y122">
        <v>185.39500000000001</v>
      </c>
      <c r="Z122">
        <v>48.552999999999997</v>
      </c>
      <c r="AB122">
        <v>3.46</v>
      </c>
    </row>
    <row r="123" spans="19:28" x14ac:dyDescent="0.35">
      <c r="S123" t="s">
        <v>64</v>
      </c>
      <c r="T123" t="s">
        <v>18</v>
      </c>
      <c r="U123" t="s">
        <v>18</v>
      </c>
      <c r="V123">
        <v>3.89</v>
      </c>
      <c r="W123">
        <v>67.843000000000004</v>
      </c>
      <c r="X123">
        <v>1608</v>
      </c>
      <c r="Y123">
        <v>79.602000000000004</v>
      </c>
      <c r="Z123">
        <v>85.227999999999994</v>
      </c>
      <c r="AB123">
        <v>6.1</v>
      </c>
    </row>
    <row r="124" spans="19:28" x14ac:dyDescent="0.35">
      <c r="S124" t="s">
        <v>65</v>
      </c>
      <c r="T124" t="s">
        <v>18</v>
      </c>
      <c r="U124" t="s">
        <v>18</v>
      </c>
      <c r="V124">
        <v>3.89</v>
      </c>
      <c r="W124">
        <v>88.087999999999994</v>
      </c>
      <c r="X124">
        <v>1727</v>
      </c>
      <c r="Y124">
        <v>189.619</v>
      </c>
      <c r="Z124">
        <v>46.454999999999998</v>
      </c>
      <c r="AB124">
        <v>3.31</v>
      </c>
    </row>
    <row r="125" spans="19:28" x14ac:dyDescent="0.35">
      <c r="S125" t="s">
        <v>75</v>
      </c>
      <c r="T125" t="s">
        <v>18</v>
      </c>
      <c r="U125" t="s">
        <v>18</v>
      </c>
      <c r="V125">
        <v>3.89</v>
      </c>
      <c r="W125">
        <v>65.47</v>
      </c>
      <c r="X125">
        <v>1652</v>
      </c>
      <c r="Y125">
        <v>0.622</v>
      </c>
      <c r="Z125">
        <v>10525.723</v>
      </c>
      <c r="AB125">
        <v>757.31</v>
      </c>
    </row>
    <row r="126" spans="19:28" x14ac:dyDescent="0.35">
      <c r="S126" t="s">
        <v>76</v>
      </c>
      <c r="T126" t="s">
        <v>18</v>
      </c>
      <c r="U126" t="s">
        <v>18</v>
      </c>
      <c r="V126">
        <v>3.89</v>
      </c>
      <c r="W126">
        <v>69.891999999999996</v>
      </c>
      <c r="X126">
        <v>1803</v>
      </c>
      <c r="Y126">
        <v>148.77500000000001</v>
      </c>
      <c r="Z126">
        <v>46.978000000000002</v>
      </c>
      <c r="AB126">
        <v>3.35</v>
      </c>
    </row>
    <row r="127" spans="19:28" x14ac:dyDescent="0.35">
      <c r="S127" t="s">
        <v>81</v>
      </c>
      <c r="T127" t="s">
        <v>18</v>
      </c>
      <c r="U127" t="s">
        <v>18</v>
      </c>
      <c r="V127">
        <v>3.89</v>
      </c>
      <c r="W127">
        <v>95.655000000000001</v>
      </c>
      <c r="X127">
        <v>1716</v>
      </c>
      <c r="Y127">
        <v>193.399</v>
      </c>
      <c r="Z127">
        <v>49.46</v>
      </c>
      <c r="AB127">
        <v>3.53</v>
      </c>
    </row>
    <row r="128" spans="19:28" x14ac:dyDescent="0.35">
      <c r="S128" t="s">
        <v>86</v>
      </c>
      <c r="T128" t="s">
        <v>18</v>
      </c>
      <c r="U128" t="s">
        <v>18</v>
      </c>
      <c r="V128">
        <v>3.88</v>
      </c>
      <c r="W128">
        <v>95.703000000000003</v>
      </c>
      <c r="X128">
        <v>1741</v>
      </c>
      <c r="Y128">
        <v>91.56</v>
      </c>
      <c r="Z128">
        <v>104.52500000000001</v>
      </c>
      <c r="AB128">
        <v>7.49</v>
      </c>
    </row>
    <row r="129" spans="19:28" x14ac:dyDescent="0.35">
      <c r="S129" t="s">
        <v>91</v>
      </c>
      <c r="T129" t="s">
        <v>18</v>
      </c>
      <c r="U129" t="s">
        <v>18</v>
      </c>
      <c r="V129">
        <v>3.89</v>
      </c>
      <c r="W129">
        <v>72.436999999999998</v>
      </c>
      <c r="X129">
        <v>1606</v>
      </c>
      <c r="Y129">
        <v>45.973999999999997</v>
      </c>
      <c r="Z129">
        <v>157.56100000000001</v>
      </c>
      <c r="AB129">
        <v>11.3</v>
      </c>
    </row>
    <row r="130" spans="19:28" x14ac:dyDescent="0.35">
      <c r="S130" t="s">
        <v>92</v>
      </c>
      <c r="T130" t="s">
        <v>18</v>
      </c>
      <c r="U130" t="s">
        <v>18</v>
      </c>
      <c r="V130">
        <v>3.89</v>
      </c>
      <c r="W130">
        <v>102.721</v>
      </c>
      <c r="X130">
        <v>1862</v>
      </c>
      <c r="Y130">
        <v>30.280999999999999</v>
      </c>
      <c r="Z130">
        <v>339.226</v>
      </c>
      <c r="AB130">
        <v>24.38</v>
      </c>
    </row>
    <row r="131" spans="19:28" x14ac:dyDescent="0.35">
      <c r="S131" t="s">
        <v>99</v>
      </c>
      <c r="T131" t="s">
        <v>18</v>
      </c>
      <c r="U131" t="s">
        <v>18</v>
      </c>
      <c r="V131">
        <v>3.88</v>
      </c>
      <c r="W131">
        <v>89.900999999999996</v>
      </c>
      <c r="X131">
        <v>1862</v>
      </c>
      <c r="Y131">
        <v>41.152999999999999</v>
      </c>
      <c r="Z131">
        <v>218.45599999999999</v>
      </c>
      <c r="AB131">
        <v>15.69</v>
      </c>
    </row>
    <row r="132" spans="19:28" x14ac:dyDescent="0.35">
      <c r="S132" t="s">
        <v>106</v>
      </c>
      <c r="T132" t="s">
        <v>18</v>
      </c>
      <c r="U132" t="s">
        <v>18</v>
      </c>
      <c r="V132">
        <v>3.89</v>
      </c>
      <c r="W132">
        <v>89.378</v>
      </c>
      <c r="X132">
        <v>1697</v>
      </c>
      <c r="Y132">
        <v>128.15700000000001</v>
      </c>
      <c r="Z132">
        <v>69.741</v>
      </c>
      <c r="AB132">
        <v>4.99</v>
      </c>
    </row>
    <row r="133" spans="19:28" x14ac:dyDescent="0.35">
      <c r="S133" t="s">
        <v>112</v>
      </c>
      <c r="T133" t="s">
        <v>18</v>
      </c>
      <c r="U133" t="s">
        <v>18</v>
      </c>
      <c r="V133">
        <v>3.9</v>
      </c>
      <c r="W133">
        <v>63.475000000000001</v>
      </c>
      <c r="X133">
        <v>1854</v>
      </c>
      <c r="Y133">
        <v>147.61699999999999</v>
      </c>
      <c r="Z133">
        <v>43</v>
      </c>
      <c r="AB133">
        <v>3.06</v>
      </c>
    </row>
    <row r="134" spans="19:28" x14ac:dyDescent="0.35">
      <c r="S134" t="s">
        <v>113</v>
      </c>
      <c r="T134" t="s">
        <v>18</v>
      </c>
      <c r="U134" t="s">
        <v>18</v>
      </c>
      <c r="V134">
        <v>3.89</v>
      </c>
      <c r="W134">
        <v>78.396000000000001</v>
      </c>
      <c r="X134">
        <v>1431</v>
      </c>
      <c r="Y134">
        <v>171.114</v>
      </c>
      <c r="Z134">
        <v>45.814999999999998</v>
      </c>
      <c r="AB134">
        <v>3.26</v>
      </c>
    </row>
    <row r="135" spans="19:28" x14ac:dyDescent="0.35">
      <c r="S135" t="s">
        <v>122</v>
      </c>
      <c r="T135" t="s">
        <v>18</v>
      </c>
      <c r="U135" t="s">
        <v>18</v>
      </c>
      <c r="V135">
        <v>3.88</v>
      </c>
      <c r="W135">
        <v>85.323999999999998</v>
      </c>
      <c r="X135">
        <v>1906</v>
      </c>
      <c r="Y135">
        <v>212.65700000000001</v>
      </c>
      <c r="Z135">
        <v>40.122999999999998</v>
      </c>
      <c r="AB135">
        <v>2.85</v>
      </c>
    </row>
    <row r="136" spans="19:28" x14ac:dyDescent="0.35">
      <c r="S136" t="s">
        <v>123</v>
      </c>
      <c r="T136" t="s">
        <v>18</v>
      </c>
      <c r="U136" t="s">
        <v>18</v>
      </c>
      <c r="V136">
        <v>3.89</v>
      </c>
      <c r="W136">
        <v>113.44</v>
      </c>
      <c r="X136">
        <v>1819</v>
      </c>
      <c r="Y136">
        <v>110.334</v>
      </c>
      <c r="Z136">
        <v>102.815</v>
      </c>
      <c r="AB136">
        <v>7.37</v>
      </c>
    </row>
    <row r="137" spans="19:28" x14ac:dyDescent="0.35">
      <c r="S137" t="s">
        <v>128</v>
      </c>
      <c r="T137" t="s">
        <v>18</v>
      </c>
      <c r="U137" t="s">
        <v>18</v>
      </c>
      <c r="V137">
        <v>3.89</v>
      </c>
      <c r="W137">
        <v>114.742</v>
      </c>
      <c r="X137">
        <v>1644</v>
      </c>
      <c r="Y137">
        <v>184.30500000000001</v>
      </c>
      <c r="Z137">
        <v>62.256999999999998</v>
      </c>
      <c r="AB137">
        <v>4.45</v>
      </c>
    </row>
    <row r="138" spans="19:28" x14ac:dyDescent="0.35">
      <c r="S138" t="s">
        <v>133</v>
      </c>
      <c r="T138" t="s">
        <v>18</v>
      </c>
      <c r="U138" t="s">
        <v>18</v>
      </c>
      <c r="V138">
        <v>3.9</v>
      </c>
      <c r="W138">
        <v>59.277000000000001</v>
      </c>
      <c r="X138">
        <v>1597</v>
      </c>
      <c r="Y138">
        <v>48.337000000000003</v>
      </c>
      <c r="Z138">
        <v>122.633</v>
      </c>
      <c r="AB138">
        <v>8.7899999999999991</v>
      </c>
    </row>
    <row r="139" spans="19:28" x14ac:dyDescent="0.35">
      <c r="S139" t="s">
        <v>138</v>
      </c>
      <c r="T139" t="s">
        <v>18</v>
      </c>
      <c r="U139" t="s">
        <v>18</v>
      </c>
      <c r="V139">
        <v>3.89</v>
      </c>
      <c r="W139">
        <v>66.831000000000003</v>
      </c>
      <c r="X139">
        <v>1575</v>
      </c>
      <c r="Y139">
        <v>141.691</v>
      </c>
      <c r="Z139">
        <v>47.167000000000002</v>
      </c>
      <c r="AB139">
        <v>3.36</v>
      </c>
    </row>
    <row r="140" spans="19:28" x14ac:dyDescent="0.35">
      <c r="S140" t="s">
        <v>139</v>
      </c>
      <c r="T140" t="s">
        <v>18</v>
      </c>
      <c r="U140" t="s">
        <v>18</v>
      </c>
      <c r="V140">
        <v>3.89</v>
      </c>
      <c r="W140">
        <v>140.583</v>
      </c>
      <c r="X140">
        <v>1667</v>
      </c>
      <c r="Y140">
        <v>193.43199999999999</v>
      </c>
      <c r="Z140">
        <v>72.677999999999997</v>
      </c>
      <c r="AB140">
        <v>5.2</v>
      </c>
    </row>
    <row r="141" spans="19:28" x14ac:dyDescent="0.35">
      <c r="S141" t="s">
        <v>153</v>
      </c>
      <c r="T141" t="s">
        <v>18</v>
      </c>
      <c r="U141" t="s">
        <v>18</v>
      </c>
      <c r="V141">
        <v>3.89</v>
      </c>
      <c r="W141">
        <v>66.924000000000007</v>
      </c>
      <c r="X141">
        <v>1651</v>
      </c>
      <c r="Y141">
        <v>74.173000000000002</v>
      </c>
      <c r="Z141">
        <v>90.227000000000004</v>
      </c>
      <c r="AB141">
        <v>6.46</v>
      </c>
    </row>
    <row r="142" spans="19:28" x14ac:dyDescent="0.35">
      <c r="S142" t="s">
        <v>166</v>
      </c>
      <c r="T142" t="s">
        <v>18</v>
      </c>
      <c r="U142" t="s">
        <v>18</v>
      </c>
      <c r="V142">
        <v>3.9</v>
      </c>
      <c r="W142">
        <v>80.858999999999995</v>
      </c>
      <c r="X142">
        <v>1522</v>
      </c>
      <c r="Y142">
        <v>178.65199999999999</v>
      </c>
      <c r="Z142">
        <v>45.261000000000003</v>
      </c>
      <c r="AB142">
        <v>3.22</v>
      </c>
    </row>
    <row r="143" spans="19:28" x14ac:dyDescent="0.35">
      <c r="S143" t="s">
        <v>168</v>
      </c>
      <c r="T143" t="s">
        <v>18</v>
      </c>
      <c r="U143" t="s">
        <v>18</v>
      </c>
      <c r="V143">
        <v>3.89</v>
      </c>
      <c r="W143">
        <v>99.444000000000003</v>
      </c>
      <c r="X143">
        <v>1228</v>
      </c>
      <c r="Y143">
        <v>145.36000000000001</v>
      </c>
      <c r="Z143">
        <v>68.412000000000006</v>
      </c>
      <c r="AB143">
        <v>4.8899999999999997</v>
      </c>
    </row>
    <row r="144" spans="19:28" x14ac:dyDescent="0.35">
      <c r="S144" t="s">
        <v>181</v>
      </c>
      <c r="T144" t="s">
        <v>18</v>
      </c>
      <c r="U144" t="s">
        <v>18</v>
      </c>
      <c r="V144">
        <v>3.89</v>
      </c>
      <c r="W144">
        <v>138.643</v>
      </c>
      <c r="X144">
        <v>3232</v>
      </c>
      <c r="Y144">
        <v>192.55</v>
      </c>
      <c r="Z144">
        <v>72.004000000000005</v>
      </c>
      <c r="AB144">
        <v>5.15</v>
      </c>
    </row>
    <row r="145" spans="19:31" x14ac:dyDescent="0.35">
      <c r="S145" t="s">
        <v>183</v>
      </c>
      <c r="T145" t="s">
        <v>18</v>
      </c>
      <c r="U145" t="s">
        <v>18</v>
      </c>
      <c r="V145">
        <v>3.89</v>
      </c>
      <c r="W145">
        <v>81.174000000000007</v>
      </c>
      <c r="X145">
        <v>1365</v>
      </c>
      <c r="Y145">
        <v>124.869</v>
      </c>
      <c r="Z145">
        <v>65.007000000000005</v>
      </c>
      <c r="AB145">
        <v>4.6399999999999997</v>
      </c>
    </row>
    <row r="146" spans="19:31" x14ac:dyDescent="0.35">
      <c r="S146" t="s">
        <v>196</v>
      </c>
      <c r="T146" t="s">
        <v>18</v>
      </c>
      <c r="U146" t="s">
        <v>18</v>
      </c>
      <c r="V146">
        <v>3.9</v>
      </c>
      <c r="W146">
        <v>75.367999999999995</v>
      </c>
      <c r="X146">
        <v>1168</v>
      </c>
      <c r="Y146">
        <v>173.45099999999999</v>
      </c>
      <c r="Z146">
        <v>43.451999999999998</v>
      </c>
      <c r="AB146">
        <v>3.09</v>
      </c>
    </row>
    <row r="147" spans="19:31" x14ac:dyDescent="0.35">
      <c r="S147" t="s">
        <v>209</v>
      </c>
      <c r="T147" t="s">
        <v>18</v>
      </c>
      <c r="U147" t="s">
        <v>18</v>
      </c>
      <c r="V147">
        <v>3.9</v>
      </c>
      <c r="W147">
        <v>91.397999999999996</v>
      </c>
      <c r="X147">
        <v>1266</v>
      </c>
      <c r="Y147">
        <v>91.41</v>
      </c>
      <c r="Z147">
        <v>99.986999999999995</v>
      </c>
      <c r="AB147">
        <v>7.16</v>
      </c>
    </row>
    <row r="148" spans="19:31" x14ac:dyDescent="0.35">
      <c r="S148" t="s">
        <v>211</v>
      </c>
      <c r="T148" t="s">
        <v>18</v>
      </c>
      <c r="U148" t="s">
        <v>18</v>
      </c>
      <c r="V148">
        <v>3.74</v>
      </c>
      <c r="W148">
        <v>10.297000000000001</v>
      </c>
      <c r="X148">
        <v>251</v>
      </c>
      <c r="Y148">
        <v>139.39099999999999</v>
      </c>
      <c r="Z148">
        <v>7.3869999999999996</v>
      </c>
      <c r="AB148">
        <v>0.5</v>
      </c>
    </row>
    <row r="149" spans="19:31" x14ac:dyDescent="0.35">
      <c r="S149" t="s">
        <v>224</v>
      </c>
      <c r="T149" t="s">
        <v>18</v>
      </c>
      <c r="U149" t="s">
        <v>18</v>
      </c>
      <c r="V149">
        <v>3.89</v>
      </c>
      <c r="W149">
        <v>49.966000000000001</v>
      </c>
      <c r="X149">
        <v>1137</v>
      </c>
      <c r="Y149">
        <v>54.731999999999999</v>
      </c>
      <c r="Z149">
        <v>91.292000000000002</v>
      </c>
      <c r="AB149">
        <v>6.54</v>
      </c>
    </row>
    <row r="150" spans="19:31" x14ac:dyDescent="0.35">
      <c r="S150" t="s">
        <v>226</v>
      </c>
      <c r="T150" t="s">
        <v>18</v>
      </c>
      <c r="U150" t="s">
        <v>18</v>
      </c>
      <c r="V150">
        <v>3.73</v>
      </c>
      <c r="W150">
        <v>4.8380000000000001</v>
      </c>
      <c r="X150">
        <v>165</v>
      </c>
      <c r="Y150">
        <v>122.33199999999999</v>
      </c>
      <c r="Z150">
        <v>3.9550000000000001</v>
      </c>
      <c r="AB150">
        <v>0.25</v>
      </c>
    </row>
    <row r="151" spans="19:31" x14ac:dyDescent="0.35">
      <c r="S151" t="s">
        <v>239</v>
      </c>
      <c r="T151" t="s">
        <v>18</v>
      </c>
      <c r="U151" t="s">
        <v>18</v>
      </c>
      <c r="V151">
        <v>3.9</v>
      </c>
      <c r="W151">
        <v>68.14</v>
      </c>
      <c r="X151">
        <v>1366</v>
      </c>
      <c r="Y151">
        <v>228.38399999999999</v>
      </c>
      <c r="Z151">
        <v>29.835999999999999</v>
      </c>
      <c r="AB151">
        <v>2.11</v>
      </c>
    </row>
    <row r="152" spans="19:31" x14ac:dyDescent="0.35">
      <c r="S152" t="s">
        <v>240</v>
      </c>
      <c r="T152" t="s">
        <v>18</v>
      </c>
      <c r="U152" t="s">
        <v>18</v>
      </c>
      <c r="V152">
        <v>3.89</v>
      </c>
      <c r="W152">
        <v>61.63</v>
      </c>
      <c r="X152">
        <v>1495</v>
      </c>
      <c r="Y152">
        <v>26.952000000000002</v>
      </c>
      <c r="Z152">
        <v>228.666</v>
      </c>
      <c r="AB152">
        <v>16.420000000000002</v>
      </c>
    </row>
    <row r="153" spans="19:31" x14ac:dyDescent="0.35">
      <c r="S153" t="s">
        <v>241</v>
      </c>
      <c r="T153" t="s">
        <v>18</v>
      </c>
      <c r="U153" t="s">
        <v>18</v>
      </c>
      <c r="V153">
        <v>3.89</v>
      </c>
      <c r="W153">
        <v>61.384</v>
      </c>
      <c r="X153">
        <v>1342</v>
      </c>
      <c r="Y153">
        <v>176.011</v>
      </c>
      <c r="Z153">
        <v>34.875</v>
      </c>
      <c r="AB153">
        <v>2.48</v>
      </c>
    </row>
    <row r="154" spans="19:31" x14ac:dyDescent="0.35">
      <c r="AE154" s="1"/>
    </row>
    <row r="155" spans="19:31" x14ac:dyDescent="0.35">
      <c r="S155" s="131" t="s">
        <v>242</v>
      </c>
      <c r="T155" s="131"/>
      <c r="U155" s="131"/>
      <c r="V155" s="131"/>
      <c r="W155" s="131"/>
      <c r="X155" s="131"/>
      <c r="Y155" s="131"/>
      <c r="Z155" s="131"/>
      <c r="AA155" s="131"/>
      <c r="AB155" s="131"/>
      <c r="AC155" s="131"/>
      <c r="AE155" s="1"/>
    </row>
    <row r="156" spans="19:31" x14ac:dyDescent="0.35">
      <c r="S156" t="s">
        <v>4</v>
      </c>
      <c r="T156" t="s">
        <v>5</v>
      </c>
      <c r="U156" t="s">
        <v>6</v>
      </c>
      <c r="V156" t="s">
        <v>7</v>
      </c>
      <c r="W156" t="s">
        <v>8</v>
      </c>
      <c r="X156" t="s">
        <v>9</v>
      </c>
      <c r="Y156" t="s">
        <v>10</v>
      </c>
      <c r="Z156" t="s">
        <v>11</v>
      </c>
      <c r="AA156" t="s">
        <v>12</v>
      </c>
      <c r="AB156" t="s">
        <v>13</v>
      </c>
      <c r="AC156" t="s">
        <v>14</v>
      </c>
      <c r="AE156" s="1"/>
    </row>
    <row r="157" spans="19:31" x14ac:dyDescent="0.35">
      <c r="S157" t="s">
        <v>27</v>
      </c>
      <c r="T157" t="s">
        <v>28</v>
      </c>
      <c r="U157" t="s">
        <v>29</v>
      </c>
      <c r="V157">
        <v>3.82</v>
      </c>
      <c r="W157">
        <v>13228.612999999999</v>
      </c>
      <c r="X157">
        <v>413852</v>
      </c>
      <c r="Z157">
        <v>13228.612999999999</v>
      </c>
      <c r="AA157">
        <v>100</v>
      </c>
      <c r="AB157">
        <v>102.85</v>
      </c>
      <c r="AC157">
        <v>2.9</v>
      </c>
      <c r="AE157" s="1"/>
    </row>
    <row r="158" spans="19:31" x14ac:dyDescent="0.35">
      <c r="S158" t="s">
        <v>93</v>
      </c>
      <c r="T158" t="s">
        <v>28</v>
      </c>
      <c r="U158" t="s">
        <v>29</v>
      </c>
      <c r="V158">
        <v>3.82</v>
      </c>
      <c r="W158">
        <v>13672.754999999999</v>
      </c>
      <c r="X158">
        <v>422542</v>
      </c>
      <c r="Z158">
        <v>13672.754999999999</v>
      </c>
      <c r="AA158">
        <v>100</v>
      </c>
      <c r="AB158">
        <v>106.31</v>
      </c>
      <c r="AC158">
        <v>6.3</v>
      </c>
      <c r="AE158" s="1"/>
    </row>
    <row r="159" spans="19:31" x14ac:dyDescent="0.35">
      <c r="S159" t="s">
        <v>30</v>
      </c>
      <c r="T159" t="s">
        <v>31</v>
      </c>
      <c r="U159" t="s">
        <v>29</v>
      </c>
      <c r="V159">
        <v>3.82</v>
      </c>
      <c r="W159">
        <v>13060.495000000001</v>
      </c>
      <c r="X159">
        <v>418054</v>
      </c>
      <c r="Z159">
        <v>13060.495000000001</v>
      </c>
      <c r="AA159">
        <v>100</v>
      </c>
      <c r="AB159">
        <v>101.55</v>
      </c>
      <c r="AC159">
        <v>1.5</v>
      </c>
      <c r="AE159" s="1"/>
    </row>
    <row r="160" spans="19:31" x14ac:dyDescent="0.35">
      <c r="S160" t="s">
        <v>94</v>
      </c>
      <c r="T160" t="s">
        <v>31</v>
      </c>
      <c r="U160" t="s">
        <v>29</v>
      </c>
      <c r="V160">
        <v>3.82</v>
      </c>
      <c r="W160">
        <v>14006.428</v>
      </c>
      <c r="X160">
        <v>444985</v>
      </c>
      <c r="Z160">
        <v>14006.428</v>
      </c>
      <c r="AA160">
        <v>100</v>
      </c>
      <c r="AB160">
        <v>108.9</v>
      </c>
      <c r="AC160">
        <v>8.9</v>
      </c>
      <c r="AE160" s="1"/>
    </row>
    <row r="161" spans="19:31" x14ac:dyDescent="0.35">
      <c r="S161" t="s">
        <v>32</v>
      </c>
      <c r="T161" t="s">
        <v>33</v>
      </c>
      <c r="U161" t="s">
        <v>29</v>
      </c>
      <c r="V161">
        <v>3.82</v>
      </c>
      <c r="W161">
        <v>12383.585999999999</v>
      </c>
      <c r="X161">
        <v>377565</v>
      </c>
      <c r="Z161">
        <v>12383.585999999999</v>
      </c>
      <c r="AA161">
        <v>100</v>
      </c>
      <c r="AB161">
        <v>96.28</v>
      </c>
      <c r="AC161">
        <v>-3.7</v>
      </c>
      <c r="AE161" s="1"/>
    </row>
    <row r="162" spans="19:31" x14ac:dyDescent="0.35">
      <c r="S162" t="s">
        <v>95</v>
      </c>
      <c r="T162" t="s">
        <v>33</v>
      </c>
      <c r="U162" t="s">
        <v>29</v>
      </c>
      <c r="V162">
        <v>3.82</v>
      </c>
      <c r="W162">
        <v>12324.795</v>
      </c>
      <c r="X162">
        <v>377716</v>
      </c>
      <c r="Z162">
        <v>12324.795</v>
      </c>
      <c r="AA162">
        <v>100</v>
      </c>
      <c r="AB162">
        <v>95.83</v>
      </c>
      <c r="AC162">
        <v>-4.2</v>
      </c>
      <c r="AE162" s="1"/>
    </row>
    <row r="163" spans="19:31" x14ac:dyDescent="0.35">
      <c r="S163" t="s">
        <v>34</v>
      </c>
      <c r="T163" t="s">
        <v>35</v>
      </c>
      <c r="U163" t="s">
        <v>29</v>
      </c>
      <c r="V163">
        <v>3.82</v>
      </c>
      <c r="W163">
        <v>14313.511</v>
      </c>
      <c r="X163">
        <v>451057</v>
      </c>
      <c r="Z163">
        <v>14313.511</v>
      </c>
      <c r="AA163">
        <v>100</v>
      </c>
      <c r="AB163">
        <v>111.29</v>
      </c>
      <c r="AC163">
        <v>11.3</v>
      </c>
      <c r="AE163" s="1"/>
    </row>
    <row r="164" spans="19:31" x14ac:dyDescent="0.35">
      <c r="S164" t="s">
        <v>77</v>
      </c>
      <c r="T164" t="s">
        <v>35</v>
      </c>
      <c r="U164" t="s">
        <v>29</v>
      </c>
      <c r="V164">
        <v>3.81</v>
      </c>
      <c r="W164">
        <v>11906.045</v>
      </c>
      <c r="X164">
        <v>371992</v>
      </c>
      <c r="Z164">
        <v>11906.045</v>
      </c>
      <c r="AA164">
        <v>100</v>
      </c>
      <c r="AB164">
        <v>92.57</v>
      </c>
      <c r="AC164">
        <v>-7.4</v>
      </c>
      <c r="AE164" s="1"/>
    </row>
    <row r="165" spans="19:31" x14ac:dyDescent="0.35">
      <c r="S165" t="s">
        <v>82</v>
      </c>
      <c r="T165" t="s">
        <v>35</v>
      </c>
      <c r="U165" t="s">
        <v>29</v>
      </c>
      <c r="V165">
        <v>3.82</v>
      </c>
      <c r="W165">
        <v>12918.972</v>
      </c>
      <c r="X165">
        <v>393904</v>
      </c>
      <c r="Z165">
        <v>12918.972</v>
      </c>
      <c r="AA165">
        <v>100</v>
      </c>
      <c r="AB165">
        <v>100.45</v>
      </c>
      <c r="AC165">
        <v>0.4</v>
      </c>
      <c r="AE165" s="1"/>
    </row>
    <row r="166" spans="19:31" x14ac:dyDescent="0.35">
      <c r="S166" t="s">
        <v>87</v>
      </c>
      <c r="T166" t="s">
        <v>35</v>
      </c>
      <c r="U166" t="s">
        <v>29</v>
      </c>
      <c r="V166">
        <v>3.81</v>
      </c>
      <c r="W166">
        <v>12008.481</v>
      </c>
      <c r="X166">
        <v>363469</v>
      </c>
      <c r="Z166">
        <v>12008.481</v>
      </c>
      <c r="AA166">
        <v>100</v>
      </c>
      <c r="AB166">
        <v>93.37</v>
      </c>
      <c r="AC166">
        <v>-6.6</v>
      </c>
      <c r="AE166" s="1"/>
    </row>
    <row r="167" spans="19:31" x14ac:dyDescent="0.35">
      <c r="S167" t="s">
        <v>96</v>
      </c>
      <c r="T167" t="s">
        <v>35</v>
      </c>
      <c r="U167" t="s">
        <v>29</v>
      </c>
      <c r="V167">
        <v>3.82</v>
      </c>
      <c r="W167">
        <v>12797.362999999999</v>
      </c>
      <c r="X167">
        <v>393599</v>
      </c>
      <c r="Z167">
        <v>12797.362999999999</v>
      </c>
      <c r="AA167">
        <v>100</v>
      </c>
      <c r="AB167">
        <v>99.5</v>
      </c>
      <c r="AC167">
        <v>-0.5</v>
      </c>
      <c r="AE167" s="1"/>
    </row>
    <row r="168" spans="19:31" x14ac:dyDescent="0.35">
      <c r="S168" t="s">
        <v>124</v>
      </c>
      <c r="T168" t="s">
        <v>35</v>
      </c>
      <c r="U168" t="s">
        <v>29</v>
      </c>
      <c r="V168">
        <v>3.82</v>
      </c>
      <c r="W168">
        <v>10298.73</v>
      </c>
      <c r="X168">
        <v>301611</v>
      </c>
      <c r="Z168">
        <v>10298.73</v>
      </c>
      <c r="AA168">
        <v>100</v>
      </c>
      <c r="AB168">
        <v>80.069999999999993</v>
      </c>
      <c r="AC168">
        <v>-19.899999999999999</v>
      </c>
      <c r="AE168" s="1"/>
    </row>
    <row r="169" spans="19:31" x14ac:dyDescent="0.35">
      <c r="S169" t="s">
        <v>129</v>
      </c>
      <c r="T169" t="s">
        <v>35</v>
      </c>
      <c r="U169" t="s">
        <v>29</v>
      </c>
      <c r="V169">
        <v>3.82</v>
      </c>
      <c r="W169">
        <v>12015.393</v>
      </c>
      <c r="X169">
        <v>359388</v>
      </c>
      <c r="Z169">
        <v>12015.393</v>
      </c>
      <c r="AA169">
        <v>100</v>
      </c>
      <c r="AB169">
        <v>93.42</v>
      </c>
      <c r="AC169">
        <v>-6.6</v>
      </c>
      <c r="AE169" s="1"/>
    </row>
    <row r="170" spans="19:31" x14ac:dyDescent="0.35">
      <c r="S170" t="s">
        <v>134</v>
      </c>
      <c r="T170" t="s">
        <v>35</v>
      </c>
      <c r="U170" t="s">
        <v>29</v>
      </c>
      <c r="V170">
        <v>3.82</v>
      </c>
      <c r="W170">
        <v>15304.867</v>
      </c>
      <c r="X170">
        <v>492807</v>
      </c>
      <c r="Z170">
        <v>15304.867</v>
      </c>
      <c r="AA170">
        <v>100</v>
      </c>
      <c r="AB170">
        <v>119</v>
      </c>
      <c r="AC170">
        <v>19</v>
      </c>
      <c r="AE170" s="1"/>
    </row>
    <row r="171" spans="19:31" x14ac:dyDescent="0.35">
      <c r="S171" t="s">
        <v>36</v>
      </c>
      <c r="T171" t="s">
        <v>37</v>
      </c>
      <c r="U171" t="s">
        <v>29</v>
      </c>
      <c r="V171">
        <v>3.82</v>
      </c>
      <c r="W171">
        <v>10278.519</v>
      </c>
      <c r="X171">
        <v>300601</v>
      </c>
      <c r="Z171">
        <v>10278.519</v>
      </c>
      <c r="AA171">
        <v>100</v>
      </c>
      <c r="AB171">
        <v>79.92</v>
      </c>
      <c r="AC171">
        <v>-20.100000000000001</v>
      </c>
      <c r="AE171" s="1"/>
    </row>
    <row r="172" spans="19:31" x14ac:dyDescent="0.35">
      <c r="S172" t="s">
        <v>78</v>
      </c>
      <c r="T172" t="s">
        <v>37</v>
      </c>
      <c r="U172" t="s">
        <v>29</v>
      </c>
      <c r="V172">
        <v>3.81</v>
      </c>
      <c r="W172">
        <v>12084.42</v>
      </c>
      <c r="X172">
        <v>372086</v>
      </c>
      <c r="Z172">
        <v>12084.42</v>
      </c>
      <c r="AA172">
        <v>100</v>
      </c>
      <c r="AB172">
        <v>93.96</v>
      </c>
      <c r="AC172">
        <v>-6</v>
      </c>
      <c r="AE172" s="1"/>
    </row>
    <row r="173" spans="19:31" x14ac:dyDescent="0.35">
      <c r="S173" t="s">
        <v>83</v>
      </c>
      <c r="T173" t="s">
        <v>37</v>
      </c>
      <c r="U173" t="s">
        <v>29</v>
      </c>
      <c r="V173">
        <v>3.82</v>
      </c>
      <c r="W173">
        <v>11582.531000000001</v>
      </c>
      <c r="X173">
        <v>353675</v>
      </c>
      <c r="Z173">
        <v>11582.531000000001</v>
      </c>
      <c r="AA173">
        <v>100</v>
      </c>
      <c r="AB173">
        <v>90.05</v>
      </c>
      <c r="AC173">
        <v>-9.9</v>
      </c>
      <c r="AE173" s="1"/>
    </row>
    <row r="174" spans="19:31" x14ac:dyDescent="0.35">
      <c r="S174" t="s">
        <v>88</v>
      </c>
      <c r="T174" t="s">
        <v>37</v>
      </c>
      <c r="U174" t="s">
        <v>29</v>
      </c>
      <c r="V174">
        <v>3.82</v>
      </c>
      <c r="W174">
        <v>11747.538</v>
      </c>
      <c r="X174">
        <v>362078</v>
      </c>
      <c r="Z174">
        <v>11747.538</v>
      </c>
      <c r="AA174">
        <v>100</v>
      </c>
      <c r="AB174">
        <v>91.34</v>
      </c>
      <c r="AC174">
        <v>-8.6999999999999993</v>
      </c>
      <c r="AE174" s="1"/>
    </row>
    <row r="175" spans="19:31" x14ac:dyDescent="0.35">
      <c r="S175" t="s">
        <v>97</v>
      </c>
      <c r="T175" t="s">
        <v>37</v>
      </c>
      <c r="U175" t="s">
        <v>29</v>
      </c>
      <c r="V175">
        <v>3.82</v>
      </c>
      <c r="W175">
        <v>14087.407999999999</v>
      </c>
      <c r="X175">
        <v>443564</v>
      </c>
      <c r="Z175">
        <v>14087.407999999999</v>
      </c>
      <c r="AA175">
        <v>100</v>
      </c>
      <c r="AB175">
        <v>109.53</v>
      </c>
      <c r="AC175">
        <v>9.5</v>
      </c>
      <c r="AE175" s="1"/>
    </row>
    <row r="176" spans="19:31" x14ac:dyDescent="0.35">
      <c r="S176" t="s">
        <v>125</v>
      </c>
      <c r="T176" t="s">
        <v>37</v>
      </c>
      <c r="U176" t="s">
        <v>29</v>
      </c>
      <c r="V176">
        <v>3.82</v>
      </c>
      <c r="W176">
        <v>13693.741</v>
      </c>
      <c r="X176">
        <v>424112</v>
      </c>
      <c r="Z176">
        <v>13693.741</v>
      </c>
      <c r="AA176">
        <v>100</v>
      </c>
      <c r="AB176">
        <v>106.47</v>
      </c>
      <c r="AC176">
        <v>6.5</v>
      </c>
      <c r="AE176" s="1"/>
    </row>
    <row r="177" spans="19:31" x14ac:dyDescent="0.35">
      <c r="S177" t="s">
        <v>130</v>
      </c>
      <c r="T177" t="s">
        <v>37</v>
      </c>
      <c r="U177" t="s">
        <v>29</v>
      </c>
      <c r="V177">
        <v>3.82</v>
      </c>
      <c r="W177">
        <v>15032.213</v>
      </c>
      <c r="X177">
        <v>466578</v>
      </c>
      <c r="Z177">
        <v>15032.213</v>
      </c>
      <c r="AA177">
        <v>100</v>
      </c>
      <c r="AB177">
        <v>116.88</v>
      </c>
      <c r="AC177">
        <v>16.899999999999999</v>
      </c>
      <c r="AE177" s="1"/>
    </row>
    <row r="178" spans="19:31" x14ac:dyDescent="0.35">
      <c r="S178" t="s">
        <v>135</v>
      </c>
      <c r="T178" t="s">
        <v>37</v>
      </c>
      <c r="U178" t="s">
        <v>29</v>
      </c>
      <c r="V178">
        <v>3.82</v>
      </c>
      <c r="W178">
        <v>13440.986999999999</v>
      </c>
      <c r="X178">
        <v>419437</v>
      </c>
      <c r="Z178">
        <v>13440.986999999999</v>
      </c>
      <c r="AA178">
        <v>100</v>
      </c>
      <c r="AB178">
        <v>104.5</v>
      </c>
      <c r="AC178">
        <v>4.5</v>
      </c>
      <c r="AE178" s="1"/>
    </row>
    <row r="179" spans="19:31" x14ac:dyDescent="0.35">
      <c r="S179" t="s">
        <v>38</v>
      </c>
      <c r="T179" t="s">
        <v>39</v>
      </c>
      <c r="U179" t="s">
        <v>29</v>
      </c>
      <c r="V179">
        <v>3.82</v>
      </c>
      <c r="W179">
        <v>12826.483</v>
      </c>
      <c r="X179">
        <v>409590</v>
      </c>
      <c r="Z179">
        <v>12826.483</v>
      </c>
      <c r="AA179">
        <v>100</v>
      </c>
      <c r="AB179">
        <v>99.73</v>
      </c>
      <c r="AC179">
        <v>-0.3</v>
      </c>
      <c r="AE179" s="1"/>
    </row>
    <row r="180" spans="19:31" x14ac:dyDescent="0.35">
      <c r="S180" t="s">
        <v>79</v>
      </c>
      <c r="T180" t="s">
        <v>39</v>
      </c>
      <c r="U180" t="s">
        <v>29</v>
      </c>
      <c r="V180">
        <v>3.81</v>
      </c>
      <c r="W180">
        <v>11320.455</v>
      </c>
      <c r="X180">
        <v>343551</v>
      </c>
      <c r="Z180">
        <v>11320.455</v>
      </c>
      <c r="AA180">
        <v>100</v>
      </c>
      <c r="AB180">
        <v>88.02</v>
      </c>
      <c r="AC180">
        <v>-12</v>
      </c>
      <c r="AE180" s="1"/>
    </row>
    <row r="181" spans="19:31" x14ac:dyDescent="0.35">
      <c r="S181" t="s">
        <v>84</v>
      </c>
      <c r="T181" t="s">
        <v>39</v>
      </c>
      <c r="U181" t="s">
        <v>29</v>
      </c>
      <c r="V181">
        <v>3.82</v>
      </c>
      <c r="W181">
        <v>13133.145</v>
      </c>
      <c r="X181">
        <v>404806</v>
      </c>
      <c r="Z181">
        <v>13133.145</v>
      </c>
      <c r="AA181">
        <v>100</v>
      </c>
      <c r="AB181">
        <v>102.11</v>
      </c>
      <c r="AC181">
        <v>2.1</v>
      </c>
      <c r="AE181" s="1"/>
    </row>
    <row r="182" spans="19:31" x14ac:dyDescent="0.35">
      <c r="S182" t="s">
        <v>89</v>
      </c>
      <c r="T182" t="s">
        <v>39</v>
      </c>
      <c r="U182" t="s">
        <v>29</v>
      </c>
      <c r="V182">
        <v>3.81</v>
      </c>
      <c r="W182">
        <v>11973.123</v>
      </c>
      <c r="X182">
        <v>361518</v>
      </c>
      <c r="Z182">
        <v>11973.123</v>
      </c>
      <c r="AA182">
        <v>100</v>
      </c>
      <c r="AB182">
        <v>93.09</v>
      </c>
      <c r="AC182">
        <v>-6.9</v>
      </c>
      <c r="AE182" s="1"/>
    </row>
    <row r="183" spans="19:31" x14ac:dyDescent="0.35">
      <c r="S183" t="s">
        <v>98</v>
      </c>
      <c r="T183" t="s">
        <v>39</v>
      </c>
      <c r="U183" t="s">
        <v>29</v>
      </c>
      <c r="V183">
        <v>3.82</v>
      </c>
      <c r="W183">
        <v>12849.26</v>
      </c>
      <c r="X183">
        <v>390870</v>
      </c>
      <c r="Z183">
        <v>12849.26</v>
      </c>
      <c r="AA183">
        <v>100</v>
      </c>
      <c r="AB183">
        <v>99.9</v>
      </c>
      <c r="AC183">
        <v>-0.1</v>
      </c>
      <c r="AE183" s="1"/>
    </row>
    <row r="184" spans="19:31" x14ac:dyDescent="0.35">
      <c r="S184" t="s">
        <v>126</v>
      </c>
      <c r="T184" t="s">
        <v>39</v>
      </c>
      <c r="U184" t="s">
        <v>29</v>
      </c>
      <c r="V184">
        <v>3.82</v>
      </c>
      <c r="W184">
        <v>13200.004000000001</v>
      </c>
      <c r="X184">
        <v>412523</v>
      </c>
      <c r="Z184">
        <v>13200.004000000001</v>
      </c>
      <c r="AA184">
        <v>100</v>
      </c>
      <c r="AB184">
        <v>102.63</v>
      </c>
      <c r="AC184">
        <v>2.6</v>
      </c>
      <c r="AE184" s="1"/>
    </row>
    <row r="185" spans="19:31" x14ac:dyDescent="0.35">
      <c r="S185" t="s">
        <v>131</v>
      </c>
      <c r="T185" t="s">
        <v>39</v>
      </c>
      <c r="U185" t="s">
        <v>29</v>
      </c>
      <c r="V185">
        <v>3.82</v>
      </c>
      <c r="W185">
        <v>12810.994000000001</v>
      </c>
      <c r="X185">
        <v>387593</v>
      </c>
      <c r="Z185">
        <v>12810.994000000001</v>
      </c>
      <c r="AA185">
        <v>100</v>
      </c>
      <c r="AB185">
        <v>99.61</v>
      </c>
      <c r="AC185">
        <v>-0.4</v>
      </c>
      <c r="AE185" s="1"/>
    </row>
    <row r="186" spans="19:31" x14ac:dyDescent="0.35">
      <c r="S186" t="s">
        <v>136</v>
      </c>
      <c r="T186" t="s">
        <v>39</v>
      </c>
      <c r="U186" t="s">
        <v>29</v>
      </c>
      <c r="V186">
        <v>3.82</v>
      </c>
      <c r="W186">
        <v>13731.132</v>
      </c>
      <c r="X186">
        <v>432971</v>
      </c>
      <c r="Z186">
        <v>13731.132</v>
      </c>
      <c r="AA186">
        <v>100</v>
      </c>
      <c r="AB186">
        <v>106.76</v>
      </c>
      <c r="AC186">
        <v>6.8</v>
      </c>
      <c r="AE186" s="1"/>
    </row>
    <row r="187" spans="19:31" x14ac:dyDescent="0.35">
      <c r="S187" t="s">
        <v>41</v>
      </c>
      <c r="T187" t="s">
        <v>42</v>
      </c>
      <c r="U187" t="s">
        <v>29</v>
      </c>
      <c r="V187">
        <v>3.82</v>
      </c>
      <c r="W187">
        <v>13677.68</v>
      </c>
      <c r="X187">
        <v>437952</v>
      </c>
      <c r="Z187">
        <v>13677.68</v>
      </c>
      <c r="AA187">
        <v>100</v>
      </c>
      <c r="AB187">
        <v>106.34</v>
      </c>
      <c r="AC187">
        <v>6.3</v>
      </c>
      <c r="AE187" s="1"/>
    </row>
    <row r="188" spans="19:31" x14ac:dyDescent="0.35">
      <c r="S188" t="s">
        <v>100</v>
      </c>
      <c r="T188" t="s">
        <v>42</v>
      </c>
      <c r="U188" t="s">
        <v>29</v>
      </c>
      <c r="V188">
        <v>3.82</v>
      </c>
      <c r="W188">
        <v>11294.601000000001</v>
      </c>
      <c r="X188">
        <v>335217</v>
      </c>
      <c r="Z188">
        <v>11294.601000000001</v>
      </c>
      <c r="AA188">
        <v>100</v>
      </c>
      <c r="AB188">
        <v>87.82</v>
      </c>
      <c r="AC188">
        <v>-12.2</v>
      </c>
      <c r="AE188" s="1"/>
    </row>
    <row r="189" spans="19:31" x14ac:dyDescent="0.35">
      <c r="S189" t="s">
        <v>43</v>
      </c>
      <c r="T189" t="s">
        <v>44</v>
      </c>
      <c r="U189" t="s">
        <v>29</v>
      </c>
      <c r="V189">
        <v>3.82</v>
      </c>
      <c r="W189">
        <v>12671.938</v>
      </c>
      <c r="X189">
        <v>390296</v>
      </c>
      <c r="Z189">
        <v>12671.938</v>
      </c>
      <c r="AA189">
        <v>100</v>
      </c>
      <c r="AB189">
        <v>98.52</v>
      </c>
      <c r="AC189">
        <v>-1.5</v>
      </c>
      <c r="AE189" s="1"/>
    </row>
    <row r="190" spans="19:31" x14ac:dyDescent="0.35">
      <c r="S190" t="s">
        <v>101</v>
      </c>
      <c r="T190" t="s">
        <v>44</v>
      </c>
      <c r="U190" t="s">
        <v>29</v>
      </c>
      <c r="V190">
        <v>3.82</v>
      </c>
      <c r="W190">
        <v>13495.462</v>
      </c>
      <c r="X190">
        <v>416955</v>
      </c>
      <c r="Z190">
        <v>13495.462</v>
      </c>
      <c r="AA190">
        <v>100</v>
      </c>
      <c r="AB190">
        <v>104.93</v>
      </c>
      <c r="AC190">
        <v>4.9000000000000004</v>
      </c>
      <c r="AE190" s="1"/>
    </row>
    <row r="191" spans="19:31" x14ac:dyDescent="0.35">
      <c r="S191" t="s">
        <v>45</v>
      </c>
      <c r="T191" t="s">
        <v>46</v>
      </c>
      <c r="U191" t="s">
        <v>29</v>
      </c>
      <c r="V191">
        <v>3.82</v>
      </c>
      <c r="W191">
        <v>9804.4050000000007</v>
      </c>
      <c r="X191">
        <v>296585</v>
      </c>
      <c r="Z191">
        <v>9804.4050000000007</v>
      </c>
      <c r="AA191">
        <v>100</v>
      </c>
      <c r="AB191">
        <v>76.23</v>
      </c>
      <c r="AC191">
        <v>-23.8</v>
      </c>
      <c r="AE191" s="1"/>
    </row>
    <row r="192" spans="19:31" x14ac:dyDescent="0.35">
      <c r="S192" t="s">
        <v>102</v>
      </c>
      <c r="T192" t="s">
        <v>46</v>
      </c>
      <c r="U192" t="s">
        <v>29</v>
      </c>
      <c r="V192">
        <v>3.82</v>
      </c>
      <c r="W192">
        <v>12311.349</v>
      </c>
      <c r="X192">
        <v>379701</v>
      </c>
      <c r="Z192">
        <v>12311.349</v>
      </c>
      <c r="AA192">
        <v>100</v>
      </c>
      <c r="AB192">
        <v>95.72</v>
      </c>
      <c r="AC192">
        <v>-4.3</v>
      </c>
      <c r="AE192" s="1"/>
    </row>
    <row r="193" spans="19:31" x14ac:dyDescent="0.35">
      <c r="S193" t="s">
        <v>47</v>
      </c>
      <c r="T193" t="s">
        <v>48</v>
      </c>
      <c r="U193" t="s">
        <v>29</v>
      </c>
      <c r="V193">
        <v>3.82</v>
      </c>
      <c r="W193">
        <v>14090.989</v>
      </c>
      <c r="X193">
        <v>442205</v>
      </c>
      <c r="Z193">
        <v>14090.989</v>
      </c>
      <c r="AA193">
        <v>100</v>
      </c>
      <c r="AB193">
        <v>109.56</v>
      </c>
      <c r="AC193">
        <v>9.6</v>
      </c>
      <c r="AE193" s="1"/>
    </row>
    <row r="194" spans="19:31" x14ac:dyDescent="0.35">
      <c r="S194" t="s">
        <v>103</v>
      </c>
      <c r="T194" t="s">
        <v>48</v>
      </c>
      <c r="U194" t="s">
        <v>29</v>
      </c>
      <c r="V194">
        <v>3.82</v>
      </c>
      <c r="W194">
        <v>12715.516</v>
      </c>
      <c r="X194">
        <v>385560</v>
      </c>
      <c r="Z194">
        <v>12715.516</v>
      </c>
      <c r="AA194">
        <v>100</v>
      </c>
      <c r="AB194">
        <v>98.86</v>
      </c>
      <c r="AC194">
        <v>-1.1000000000000001</v>
      </c>
      <c r="AE194" s="1"/>
    </row>
    <row r="195" spans="19:31" x14ac:dyDescent="0.35">
      <c r="S195" t="s">
        <v>49</v>
      </c>
      <c r="T195" t="s">
        <v>50</v>
      </c>
      <c r="U195" t="s">
        <v>29</v>
      </c>
      <c r="V195">
        <v>3.82</v>
      </c>
      <c r="W195">
        <v>12546.156000000001</v>
      </c>
      <c r="X195">
        <v>389787</v>
      </c>
      <c r="Z195">
        <v>12546.156000000001</v>
      </c>
      <c r="AA195">
        <v>100</v>
      </c>
      <c r="AB195">
        <v>97.55</v>
      </c>
      <c r="AC195">
        <v>-2.5</v>
      </c>
      <c r="AE195" s="1"/>
    </row>
    <row r="196" spans="19:31" x14ac:dyDescent="0.35">
      <c r="S196" t="s">
        <v>104</v>
      </c>
      <c r="T196" t="s">
        <v>50</v>
      </c>
      <c r="U196" t="s">
        <v>29</v>
      </c>
      <c r="V196">
        <v>3.82</v>
      </c>
      <c r="W196">
        <v>13536.77</v>
      </c>
      <c r="X196">
        <v>411755</v>
      </c>
      <c r="Z196">
        <v>13536.77</v>
      </c>
      <c r="AA196">
        <v>100</v>
      </c>
      <c r="AB196">
        <v>105.25</v>
      </c>
      <c r="AC196">
        <v>5.2</v>
      </c>
      <c r="AE196" s="1"/>
    </row>
    <row r="197" spans="19:31" x14ac:dyDescent="0.35">
      <c r="S197" t="s">
        <v>51</v>
      </c>
      <c r="T197" t="s">
        <v>52</v>
      </c>
      <c r="U197" t="s">
        <v>29</v>
      </c>
      <c r="V197">
        <v>3.82</v>
      </c>
      <c r="W197">
        <v>12496.379000000001</v>
      </c>
      <c r="X197">
        <v>384143</v>
      </c>
      <c r="Z197">
        <v>12496.379000000001</v>
      </c>
      <c r="AA197">
        <v>100</v>
      </c>
      <c r="AB197">
        <v>97.16</v>
      </c>
      <c r="AC197">
        <v>-2.8</v>
      </c>
      <c r="AE197" s="1"/>
    </row>
    <row r="198" spans="19:31" x14ac:dyDescent="0.35">
      <c r="S198" t="s">
        <v>105</v>
      </c>
      <c r="T198" t="s">
        <v>52</v>
      </c>
      <c r="U198" t="s">
        <v>29</v>
      </c>
      <c r="V198">
        <v>3.82</v>
      </c>
      <c r="W198">
        <v>13279.040999999999</v>
      </c>
      <c r="X198">
        <v>410264</v>
      </c>
      <c r="Z198">
        <v>13279.040999999999</v>
      </c>
      <c r="AA198">
        <v>100</v>
      </c>
      <c r="AB198">
        <v>103.24</v>
      </c>
      <c r="AC198">
        <v>3.2</v>
      </c>
      <c r="AE198" s="1"/>
    </row>
    <row r="199" spans="19:31" x14ac:dyDescent="0.35">
      <c r="S199" t="s">
        <v>167</v>
      </c>
      <c r="T199" t="s">
        <v>52</v>
      </c>
      <c r="U199" t="s">
        <v>29</v>
      </c>
      <c r="V199">
        <v>3.82</v>
      </c>
      <c r="W199">
        <v>12644.87</v>
      </c>
      <c r="X199">
        <v>393543</v>
      </c>
      <c r="Z199">
        <v>12644.87</v>
      </c>
      <c r="AA199">
        <v>100</v>
      </c>
      <c r="AB199">
        <v>98.31</v>
      </c>
      <c r="AC199">
        <v>-1.7</v>
      </c>
      <c r="AE199" s="1"/>
    </row>
    <row r="200" spans="19:31" x14ac:dyDescent="0.35">
      <c r="S200" t="s">
        <v>182</v>
      </c>
      <c r="T200" t="s">
        <v>52</v>
      </c>
      <c r="U200" t="s">
        <v>29</v>
      </c>
      <c r="V200">
        <v>3.82</v>
      </c>
      <c r="W200">
        <v>13688.918</v>
      </c>
      <c r="X200">
        <v>427866</v>
      </c>
      <c r="Z200">
        <v>13688.918</v>
      </c>
      <c r="AA200">
        <v>100</v>
      </c>
      <c r="AB200">
        <v>106.43</v>
      </c>
      <c r="AC200">
        <v>6.4</v>
      </c>
      <c r="AE200" s="1"/>
    </row>
    <row r="201" spans="19:31" x14ac:dyDescent="0.35">
      <c r="S201" t="s">
        <v>210</v>
      </c>
      <c r="T201" t="s">
        <v>52</v>
      </c>
      <c r="U201" t="s">
        <v>29</v>
      </c>
      <c r="V201">
        <v>3.82</v>
      </c>
      <c r="W201">
        <v>13353.789000000001</v>
      </c>
      <c r="X201">
        <v>412544</v>
      </c>
      <c r="Z201">
        <v>13353.789000000001</v>
      </c>
      <c r="AA201">
        <v>100</v>
      </c>
      <c r="AB201">
        <v>103.83</v>
      </c>
      <c r="AC201">
        <v>3.8</v>
      </c>
      <c r="AE201" s="1"/>
    </row>
    <row r="202" spans="19:31" x14ac:dyDescent="0.35">
      <c r="S202" t="s">
        <v>225</v>
      </c>
      <c r="T202" t="s">
        <v>52</v>
      </c>
      <c r="U202" t="s">
        <v>29</v>
      </c>
      <c r="V202">
        <v>3.82</v>
      </c>
      <c r="W202">
        <v>14119.17</v>
      </c>
      <c r="X202">
        <v>438989</v>
      </c>
      <c r="Z202">
        <v>14119.17</v>
      </c>
      <c r="AA202">
        <v>100</v>
      </c>
      <c r="AB202">
        <v>109.78</v>
      </c>
      <c r="AC202">
        <v>9.8000000000000007</v>
      </c>
      <c r="AE202" s="1"/>
    </row>
    <row r="203" spans="19:31" x14ac:dyDescent="0.35">
      <c r="S203" t="s">
        <v>54</v>
      </c>
      <c r="T203" t="s">
        <v>55</v>
      </c>
      <c r="U203" t="s">
        <v>29</v>
      </c>
      <c r="V203">
        <v>3.82</v>
      </c>
      <c r="W203">
        <v>12645.210999999999</v>
      </c>
      <c r="X203">
        <v>393316</v>
      </c>
      <c r="Z203">
        <v>12645.210999999999</v>
      </c>
      <c r="AA203">
        <v>100</v>
      </c>
      <c r="AB203">
        <v>98.32</v>
      </c>
      <c r="AC203">
        <v>-1.7</v>
      </c>
      <c r="AE203" s="1"/>
    </row>
    <row r="204" spans="19:31" x14ac:dyDescent="0.35">
      <c r="S204" t="s">
        <v>80</v>
      </c>
      <c r="T204" t="s">
        <v>55</v>
      </c>
      <c r="U204" t="s">
        <v>29</v>
      </c>
      <c r="V204">
        <v>3.82</v>
      </c>
      <c r="W204">
        <v>12121.978999999999</v>
      </c>
      <c r="X204">
        <v>372326</v>
      </c>
      <c r="Z204">
        <v>12121.978999999999</v>
      </c>
      <c r="AA204">
        <v>100</v>
      </c>
      <c r="AB204">
        <v>94.25</v>
      </c>
      <c r="AC204">
        <v>-5.8</v>
      </c>
      <c r="AE204" s="1"/>
    </row>
    <row r="205" spans="19:31" x14ac:dyDescent="0.35">
      <c r="S205" t="s">
        <v>85</v>
      </c>
      <c r="T205" t="s">
        <v>55</v>
      </c>
      <c r="U205" t="s">
        <v>29</v>
      </c>
      <c r="V205">
        <v>3.82</v>
      </c>
      <c r="W205">
        <v>12904.606</v>
      </c>
      <c r="X205">
        <v>398315</v>
      </c>
      <c r="Z205">
        <v>12904.606</v>
      </c>
      <c r="AA205">
        <v>100</v>
      </c>
      <c r="AB205">
        <v>100.33</v>
      </c>
      <c r="AC205">
        <v>0.3</v>
      </c>
      <c r="AE205" s="1"/>
    </row>
    <row r="206" spans="19:31" x14ac:dyDescent="0.35">
      <c r="S206" t="s">
        <v>90</v>
      </c>
      <c r="T206" t="s">
        <v>55</v>
      </c>
      <c r="U206" t="s">
        <v>29</v>
      </c>
      <c r="V206">
        <v>3.82</v>
      </c>
      <c r="W206">
        <v>12636.182000000001</v>
      </c>
      <c r="X206">
        <v>381013</v>
      </c>
      <c r="Z206">
        <v>12636.182000000001</v>
      </c>
      <c r="AA206">
        <v>100</v>
      </c>
      <c r="AB206">
        <v>98.25</v>
      </c>
      <c r="AC206">
        <v>-1.8</v>
      </c>
      <c r="AE206" s="1"/>
    </row>
    <row r="207" spans="19:31" x14ac:dyDescent="0.35">
      <c r="S207" t="s">
        <v>107</v>
      </c>
      <c r="T207" t="s">
        <v>55</v>
      </c>
      <c r="U207" t="s">
        <v>29</v>
      </c>
      <c r="V207">
        <v>3.82</v>
      </c>
      <c r="W207">
        <v>12511.844999999999</v>
      </c>
      <c r="X207">
        <v>372955</v>
      </c>
      <c r="Z207">
        <v>12511.844999999999</v>
      </c>
      <c r="AA207">
        <v>100</v>
      </c>
      <c r="AB207">
        <v>97.28</v>
      </c>
      <c r="AC207">
        <v>-2.7</v>
      </c>
      <c r="AE207" s="1"/>
    </row>
    <row r="208" spans="19:31" x14ac:dyDescent="0.35">
      <c r="S208" t="s">
        <v>127</v>
      </c>
      <c r="T208" t="s">
        <v>55</v>
      </c>
      <c r="U208" t="s">
        <v>29</v>
      </c>
      <c r="V208">
        <v>3.82</v>
      </c>
      <c r="W208">
        <v>12701.495000000001</v>
      </c>
      <c r="X208">
        <v>388987</v>
      </c>
      <c r="Z208">
        <v>12701.495000000001</v>
      </c>
      <c r="AA208">
        <v>100</v>
      </c>
      <c r="AB208">
        <v>98.75</v>
      </c>
      <c r="AC208">
        <v>-1.2</v>
      </c>
      <c r="AE208" s="1"/>
    </row>
    <row r="209" spans="19:31" x14ac:dyDescent="0.35">
      <c r="S209" t="s">
        <v>132</v>
      </c>
      <c r="T209" t="s">
        <v>55</v>
      </c>
      <c r="U209" t="s">
        <v>29</v>
      </c>
      <c r="V209">
        <v>3.82</v>
      </c>
      <c r="W209">
        <v>12612.148999999999</v>
      </c>
      <c r="X209">
        <v>388733</v>
      </c>
      <c r="Z209">
        <v>12612.148999999999</v>
      </c>
      <c r="AA209">
        <v>100</v>
      </c>
      <c r="AB209">
        <v>98.06</v>
      </c>
      <c r="AC209">
        <v>-1.9</v>
      </c>
      <c r="AE209" s="1"/>
    </row>
    <row r="210" spans="19:31" x14ac:dyDescent="0.35">
      <c r="S210" t="s">
        <v>137</v>
      </c>
      <c r="T210" t="s">
        <v>55</v>
      </c>
      <c r="U210" t="s">
        <v>29</v>
      </c>
      <c r="V210">
        <v>3.82</v>
      </c>
      <c r="W210">
        <v>11894.017</v>
      </c>
      <c r="X210">
        <v>349842</v>
      </c>
      <c r="Z210">
        <v>11894.017</v>
      </c>
      <c r="AA210">
        <v>100</v>
      </c>
      <c r="AB210">
        <v>92.48</v>
      </c>
      <c r="AC210">
        <v>-7.5</v>
      </c>
      <c r="AE210" s="1"/>
    </row>
    <row r="211" spans="19:31" x14ac:dyDescent="0.35">
      <c r="S211" t="s">
        <v>56</v>
      </c>
      <c r="T211" t="s">
        <v>57</v>
      </c>
      <c r="U211" t="s">
        <v>29</v>
      </c>
      <c r="V211">
        <v>3.82</v>
      </c>
      <c r="W211">
        <v>13375.271000000001</v>
      </c>
      <c r="X211">
        <v>417579</v>
      </c>
      <c r="Z211">
        <v>13375.271000000001</v>
      </c>
      <c r="AA211">
        <v>100</v>
      </c>
      <c r="AB211">
        <v>103.99</v>
      </c>
      <c r="AC211">
        <v>4</v>
      </c>
      <c r="AE211" s="1"/>
    </row>
    <row r="212" spans="19:31" x14ac:dyDescent="0.35">
      <c r="S212" t="s">
        <v>108</v>
      </c>
      <c r="T212" t="s">
        <v>57</v>
      </c>
      <c r="U212" t="s">
        <v>29</v>
      </c>
      <c r="V212">
        <v>3.82</v>
      </c>
      <c r="W212">
        <v>14586.896000000001</v>
      </c>
      <c r="X212">
        <v>459507</v>
      </c>
      <c r="Z212">
        <v>14586.896000000001</v>
      </c>
      <c r="AA212">
        <v>100</v>
      </c>
      <c r="AB212">
        <v>113.41</v>
      </c>
      <c r="AC212">
        <v>13.4</v>
      </c>
      <c r="AE212" s="1"/>
    </row>
    <row r="213" spans="19:31" x14ac:dyDescent="0.35">
      <c r="S213" t="s">
        <v>58</v>
      </c>
      <c r="T213" t="s">
        <v>59</v>
      </c>
      <c r="U213" t="s">
        <v>29</v>
      </c>
      <c r="V213">
        <v>3.82</v>
      </c>
      <c r="W213">
        <v>11024.746999999999</v>
      </c>
      <c r="X213">
        <v>338200</v>
      </c>
      <c r="Z213">
        <v>11024.746999999999</v>
      </c>
      <c r="AA213">
        <v>100</v>
      </c>
      <c r="AB213">
        <v>85.72</v>
      </c>
      <c r="AC213">
        <v>-14.3</v>
      </c>
      <c r="AE213" s="1"/>
    </row>
    <row r="214" spans="19:31" x14ac:dyDescent="0.35">
      <c r="S214" t="s">
        <v>109</v>
      </c>
      <c r="T214" t="s">
        <v>59</v>
      </c>
      <c r="U214" t="s">
        <v>29</v>
      </c>
      <c r="V214">
        <v>3.82</v>
      </c>
      <c r="W214">
        <v>13164.906999999999</v>
      </c>
      <c r="X214">
        <v>405608</v>
      </c>
      <c r="Z214">
        <v>13164.906999999999</v>
      </c>
      <c r="AA214">
        <v>100</v>
      </c>
      <c r="AB214">
        <v>102.36</v>
      </c>
      <c r="AC214">
        <v>2.4</v>
      </c>
      <c r="AE214" s="1"/>
    </row>
    <row r="215" spans="19:31" x14ac:dyDescent="0.35">
      <c r="S215" t="s">
        <v>60</v>
      </c>
      <c r="T215" t="s">
        <v>61</v>
      </c>
      <c r="U215" t="s">
        <v>29</v>
      </c>
      <c r="V215">
        <v>3.82</v>
      </c>
      <c r="W215">
        <v>15599.352999999999</v>
      </c>
      <c r="X215">
        <v>485161</v>
      </c>
      <c r="Z215">
        <v>15599.352999999999</v>
      </c>
      <c r="AA215">
        <v>100</v>
      </c>
      <c r="AB215">
        <v>121.29</v>
      </c>
      <c r="AC215">
        <v>21.3</v>
      </c>
      <c r="AE215" s="1"/>
    </row>
    <row r="216" spans="19:31" x14ac:dyDescent="0.35">
      <c r="S216" t="s">
        <v>110</v>
      </c>
      <c r="T216" t="s">
        <v>61</v>
      </c>
      <c r="U216" t="s">
        <v>29</v>
      </c>
      <c r="V216">
        <v>3.82</v>
      </c>
      <c r="W216">
        <v>15479.135</v>
      </c>
      <c r="X216">
        <v>480047</v>
      </c>
      <c r="Z216">
        <v>15479.135</v>
      </c>
      <c r="AA216">
        <v>100</v>
      </c>
      <c r="AB216">
        <v>120.35</v>
      </c>
      <c r="AC216">
        <v>20.399999999999999</v>
      </c>
      <c r="AE216" s="1"/>
    </row>
    <row r="217" spans="19:31" x14ac:dyDescent="0.35">
      <c r="S217" t="s">
        <v>62</v>
      </c>
      <c r="T217" t="s">
        <v>63</v>
      </c>
      <c r="U217" t="s">
        <v>29</v>
      </c>
      <c r="V217">
        <v>3.82</v>
      </c>
      <c r="W217">
        <v>11725.054</v>
      </c>
      <c r="X217">
        <v>355157</v>
      </c>
      <c r="Z217">
        <v>11725.054</v>
      </c>
      <c r="AA217">
        <v>100</v>
      </c>
      <c r="AB217">
        <v>91.16</v>
      </c>
      <c r="AC217">
        <v>-8.8000000000000007</v>
      </c>
      <c r="AE217" s="1"/>
    </row>
    <row r="218" spans="19:31" x14ac:dyDescent="0.35">
      <c r="S218" t="s">
        <v>111</v>
      </c>
      <c r="T218" t="s">
        <v>63</v>
      </c>
      <c r="U218" t="s">
        <v>29</v>
      </c>
      <c r="V218">
        <v>3.82</v>
      </c>
      <c r="W218">
        <v>12682.382</v>
      </c>
      <c r="X218">
        <v>373498</v>
      </c>
      <c r="Z218">
        <v>12682.382</v>
      </c>
      <c r="AA218">
        <v>100</v>
      </c>
      <c r="AB218">
        <v>98.61</v>
      </c>
      <c r="AC218">
        <v>-1.4</v>
      </c>
      <c r="AE218" s="1"/>
    </row>
    <row r="219" spans="19:31" x14ac:dyDescent="0.35">
      <c r="S219" t="s">
        <v>66</v>
      </c>
      <c r="T219" t="s">
        <v>67</v>
      </c>
      <c r="U219" t="s">
        <v>68</v>
      </c>
      <c r="V219">
        <v>3.82</v>
      </c>
      <c r="W219">
        <v>15079.548000000001</v>
      </c>
      <c r="X219">
        <v>473390</v>
      </c>
      <c r="Z219">
        <v>15079.548000000001</v>
      </c>
      <c r="AA219">
        <v>100</v>
      </c>
      <c r="AB219">
        <v>117.24</v>
      </c>
      <c r="AC219">
        <v>17.2</v>
      </c>
      <c r="AE219" s="1"/>
    </row>
    <row r="220" spans="19:31" x14ac:dyDescent="0.35">
      <c r="S220" t="s">
        <v>114</v>
      </c>
      <c r="T220" t="s">
        <v>67</v>
      </c>
      <c r="U220" t="s">
        <v>68</v>
      </c>
      <c r="V220">
        <v>3.82</v>
      </c>
      <c r="W220">
        <v>17512.383000000002</v>
      </c>
      <c r="X220">
        <v>543966</v>
      </c>
      <c r="Z220">
        <v>17512.383000000002</v>
      </c>
      <c r="AA220">
        <v>100</v>
      </c>
      <c r="AB220">
        <v>136.16</v>
      </c>
      <c r="AC220">
        <v>36.200000000000003</v>
      </c>
      <c r="AE220" s="1"/>
    </row>
    <row r="221" spans="19:31" x14ac:dyDescent="0.35">
      <c r="S221" t="s">
        <v>69</v>
      </c>
      <c r="T221" t="s">
        <v>70</v>
      </c>
      <c r="U221" t="s">
        <v>68</v>
      </c>
      <c r="V221">
        <v>3.82</v>
      </c>
      <c r="W221">
        <v>17196.907999999999</v>
      </c>
      <c r="X221">
        <v>543029</v>
      </c>
      <c r="Z221">
        <v>17196.907999999999</v>
      </c>
      <c r="AA221">
        <v>100</v>
      </c>
      <c r="AB221">
        <v>133.71</v>
      </c>
      <c r="AC221">
        <v>33.700000000000003</v>
      </c>
      <c r="AE221" s="1"/>
    </row>
    <row r="222" spans="19:31" x14ac:dyDescent="0.35">
      <c r="S222" t="s">
        <v>116</v>
      </c>
      <c r="T222" t="s">
        <v>70</v>
      </c>
      <c r="U222" t="s">
        <v>68</v>
      </c>
      <c r="V222">
        <v>3.82</v>
      </c>
      <c r="W222">
        <v>17804.043000000001</v>
      </c>
      <c r="X222">
        <v>566058</v>
      </c>
      <c r="Z222">
        <v>17804.043000000001</v>
      </c>
      <c r="AA222">
        <v>100</v>
      </c>
      <c r="AB222">
        <v>138.43</v>
      </c>
      <c r="AC222">
        <v>38.4</v>
      </c>
      <c r="AE222" s="1"/>
    </row>
    <row r="223" spans="19:31" x14ac:dyDescent="0.35">
      <c r="S223" t="s">
        <v>71</v>
      </c>
      <c r="T223" t="s">
        <v>72</v>
      </c>
      <c r="U223" t="s">
        <v>68</v>
      </c>
      <c r="V223">
        <v>3.82</v>
      </c>
      <c r="W223">
        <v>14326.982</v>
      </c>
      <c r="X223">
        <v>457026</v>
      </c>
      <c r="Z223">
        <v>14326.982</v>
      </c>
      <c r="AA223">
        <v>100</v>
      </c>
      <c r="AB223">
        <v>111.39</v>
      </c>
      <c r="AC223">
        <v>11.4</v>
      </c>
      <c r="AE223" s="1"/>
    </row>
    <row r="224" spans="19:31" x14ac:dyDescent="0.35">
      <c r="S224" t="s">
        <v>118</v>
      </c>
      <c r="T224" t="s">
        <v>72</v>
      </c>
      <c r="U224" t="s">
        <v>68</v>
      </c>
      <c r="V224">
        <v>3.82</v>
      </c>
      <c r="W224">
        <v>15293.799000000001</v>
      </c>
      <c r="X224">
        <v>475924</v>
      </c>
      <c r="Z224">
        <v>15293.799000000001</v>
      </c>
      <c r="AA224">
        <v>100</v>
      </c>
      <c r="AB224">
        <v>118.91</v>
      </c>
      <c r="AC224">
        <v>18.899999999999999</v>
      </c>
      <c r="AE224" s="1"/>
    </row>
    <row r="225" spans="19:31" x14ac:dyDescent="0.35">
      <c r="S225" t="s">
        <v>73</v>
      </c>
      <c r="T225" t="s">
        <v>74</v>
      </c>
      <c r="U225" t="s">
        <v>68</v>
      </c>
      <c r="V225">
        <v>3.82</v>
      </c>
      <c r="W225">
        <v>13883.457</v>
      </c>
      <c r="X225">
        <v>426754</v>
      </c>
      <c r="Z225">
        <v>13883.457</v>
      </c>
      <c r="AA225">
        <v>100</v>
      </c>
      <c r="AB225">
        <v>107.94</v>
      </c>
      <c r="AC225">
        <v>7.9</v>
      </c>
      <c r="AE225" s="1"/>
    </row>
    <row r="226" spans="19:31" x14ac:dyDescent="0.35">
      <c r="S226" t="s">
        <v>120</v>
      </c>
      <c r="T226" t="s">
        <v>74</v>
      </c>
      <c r="U226" t="s">
        <v>68</v>
      </c>
      <c r="V226">
        <v>3.82</v>
      </c>
      <c r="W226">
        <v>14440.207</v>
      </c>
      <c r="X226">
        <v>442584</v>
      </c>
      <c r="Z226">
        <v>14440.207</v>
      </c>
      <c r="AA226">
        <v>100</v>
      </c>
      <c r="AB226">
        <v>112.27</v>
      </c>
      <c r="AC226">
        <v>12.3</v>
      </c>
      <c r="AE226" s="1"/>
    </row>
    <row r="227" spans="19:31" x14ac:dyDescent="0.35">
      <c r="S227" t="s">
        <v>140</v>
      </c>
      <c r="T227" t="s">
        <v>141</v>
      </c>
      <c r="U227" t="s">
        <v>142</v>
      </c>
      <c r="V227">
        <v>3.82</v>
      </c>
      <c r="W227">
        <v>57196.434000000001</v>
      </c>
      <c r="X227">
        <v>1753631</v>
      </c>
      <c r="Z227">
        <v>57196.434000000001</v>
      </c>
      <c r="AA227">
        <v>100</v>
      </c>
      <c r="AB227">
        <v>444.7</v>
      </c>
      <c r="AC227">
        <v>344.7</v>
      </c>
      <c r="AE227" s="1"/>
    </row>
    <row r="228" spans="19:31" x14ac:dyDescent="0.35">
      <c r="S228" t="s">
        <v>143</v>
      </c>
      <c r="T228" t="s">
        <v>144</v>
      </c>
      <c r="U228" t="s">
        <v>142</v>
      </c>
      <c r="V228">
        <v>3.82</v>
      </c>
      <c r="W228">
        <v>52622.741999999998</v>
      </c>
      <c r="X228">
        <v>1567755</v>
      </c>
      <c r="Z228">
        <v>52622.741999999998</v>
      </c>
      <c r="AA228">
        <v>100</v>
      </c>
      <c r="AB228">
        <v>409.14</v>
      </c>
      <c r="AC228">
        <v>309.10000000000002</v>
      </c>
      <c r="AE228" s="1"/>
    </row>
    <row r="229" spans="19:31" x14ac:dyDescent="0.35">
      <c r="S229" t="s">
        <v>145</v>
      </c>
      <c r="T229" t="s">
        <v>146</v>
      </c>
      <c r="U229" t="s">
        <v>142</v>
      </c>
      <c r="V229">
        <v>3.82</v>
      </c>
      <c r="W229">
        <v>62977.305</v>
      </c>
      <c r="X229">
        <v>2001805</v>
      </c>
      <c r="Z229">
        <v>62977.305</v>
      </c>
      <c r="AA229">
        <v>100</v>
      </c>
      <c r="AB229">
        <v>489.65</v>
      </c>
      <c r="AC229">
        <v>389.7</v>
      </c>
      <c r="AE229" s="1"/>
    </row>
    <row r="230" spans="19:31" x14ac:dyDescent="0.35">
      <c r="S230" t="s">
        <v>147</v>
      </c>
      <c r="T230" t="s">
        <v>148</v>
      </c>
      <c r="U230" t="s">
        <v>142</v>
      </c>
      <c r="V230">
        <v>3.82</v>
      </c>
      <c r="W230">
        <v>54653.637000000002</v>
      </c>
      <c r="X230">
        <v>1667995</v>
      </c>
      <c r="Z230">
        <v>54653.637000000002</v>
      </c>
      <c r="AA230">
        <v>100</v>
      </c>
      <c r="AB230">
        <v>424.93</v>
      </c>
      <c r="AC230">
        <v>324.89999999999998</v>
      </c>
      <c r="AE230" s="1"/>
    </row>
    <row r="231" spans="19:31" x14ac:dyDescent="0.35">
      <c r="S231" t="s">
        <v>149</v>
      </c>
      <c r="T231" t="s">
        <v>150</v>
      </c>
      <c r="U231" t="s">
        <v>142</v>
      </c>
      <c r="V231">
        <v>3.82</v>
      </c>
      <c r="W231">
        <v>56251.129000000001</v>
      </c>
      <c r="X231">
        <v>1713435</v>
      </c>
      <c r="Z231">
        <v>56251.129000000001</v>
      </c>
      <c r="AA231">
        <v>100</v>
      </c>
      <c r="AB231">
        <v>437.35</v>
      </c>
      <c r="AC231">
        <v>337.4</v>
      </c>
      <c r="AE231" s="1"/>
    </row>
    <row r="232" spans="19:31" x14ac:dyDescent="0.35">
      <c r="S232" t="s">
        <v>151</v>
      </c>
      <c r="T232" t="s">
        <v>152</v>
      </c>
      <c r="U232" t="s">
        <v>142</v>
      </c>
      <c r="V232">
        <v>3.82</v>
      </c>
      <c r="W232">
        <v>46738.796999999999</v>
      </c>
      <c r="X232">
        <v>1393550</v>
      </c>
      <c r="Z232">
        <v>46738.796999999999</v>
      </c>
      <c r="AA232">
        <v>100</v>
      </c>
      <c r="AB232">
        <v>363.4</v>
      </c>
      <c r="AC232">
        <v>263.39999999999998</v>
      </c>
      <c r="AE232" s="1"/>
    </row>
    <row r="233" spans="19:31" x14ac:dyDescent="0.35">
      <c r="S233" t="s">
        <v>154</v>
      </c>
      <c r="T233" t="s">
        <v>155</v>
      </c>
      <c r="U233" t="s">
        <v>142</v>
      </c>
      <c r="V233">
        <v>3.82</v>
      </c>
      <c r="W233">
        <v>54554.976999999999</v>
      </c>
      <c r="X233">
        <v>1695409</v>
      </c>
      <c r="Z233">
        <v>54554.976999999999</v>
      </c>
      <c r="AA233">
        <v>100</v>
      </c>
      <c r="AB233">
        <v>424.17</v>
      </c>
      <c r="AC233">
        <v>324.2</v>
      </c>
      <c r="AE233" s="1"/>
    </row>
    <row r="234" spans="19:31" x14ac:dyDescent="0.35">
      <c r="S234" t="s">
        <v>156</v>
      </c>
      <c r="T234" t="s">
        <v>157</v>
      </c>
      <c r="U234" t="s">
        <v>142</v>
      </c>
      <c r="V234">
        <v>3.82</v>
      </c>
      <c r="W234">
        <v>57943.565999999999</v>
      </c>
      <c r="X234">
        <v>1843299</v>
      </c>
      <c r="Z234">
        <v>57943.565999999999</v>
      </c>
      <c r="AA234">
        <v>100</v>
      </c>
      <c r="AB234">
        <v>450.51</v>
      </c>
      <c r="AC234">
        <v>350.5</v>
      </c>
      <c r="AE234" s="1"/>
    </row>
    <row r="235" spans="19:31" x14ac:dyDescent="0.35">
      <c r="S235" t="s">
        <v>158</v>
      </c>
      <c r="T235" t="s">
        <v>159</v>
      </c>
      <c r="U235" t="s">
        <v>142</v>
      </c>
      <c r="V235">
        <v>3.82</v>
      </c>
      <c r="W235">
        <v>55111.347999999998</v>
      </c>
      <c r="X235">
        <v>1760062</v>
      </c>
      <c r="Z235">
        <v>55111.347999999998</v>
      </c>
      <c r="AA235">
        <v>100</v>
      </c>
      <c r="AB235">
        <v>428.49</v>
      </c>
      <c r="AC235">
        <v>328.5</v>
      </c>
      <c r="AE235" s="1"/>
    </row>
    <row r="236" spans="19:31" x14ac:dyDescent="0.35">
      <c r="S236" t="s">
        <v>160</v>
      </c>
      <c r="T236" t="s">
        <v>161</v>
      </c>
      <c r="U236" t="s">
        <v>142</v>
      </c>
      <c r="V236">
        <v>3.82</v>
      </c>
      <c r="W236">
        <v>59652.233999999997</v>
      </c>
      <c r="X236">
        <v>1889510</v>
      </c>
      <c r="Z236">
        <v>59652.233999999997</v>
      </c>
      <c r="AA236">
        <v>100</v>
      </c>
      <c r="AB236">
        <v>463.8</v>
      </c>
      <c r="AC236">
        <v>363.8</v>
      </c>
      <c r="AE236" s="1"/>
    </row>
    <row r="237" spans="19:31" x14ac:dyDescent="0.35">
      <c r="S237" t="s">
        <v>162</v>
      </c>
      <c r="T237" t="s">
        <v>163</v>
      </c>
      <c r="U237" t="s">
        <v>142</v>
      </c>
      <c r="V237">
        <v>3.82</v>
      </c>
      <c r="W237">
        <v>59296.050999999999</v>
      </c>
      <c r="X237">
        <v>1854851</v>
      </c>
      <c r="Z237">
        <v>59296.050999999999</v>
      </c>
      <c r="AA237">
        <v>100</v>
      </c>
      <c r="AB237">
        <v>461.03</v>
      </c>
      <c r="AC237">
        <v>361</v>
      </c>
      <c r="AE237" s="1"/>
    </row>
    <row r="238" spans="19:31" x14ac:dyDescent="0.35">
      <c r="S238" t="s">
        <v>164</v>
      </c>
      <c r="T238" t="s">
        <v>165</v>
      </c>
      <c r="U238" t="s">
        <v>142</v>
      </c>
      <c r="V238">
        <v>3.82</v>
      </c>
      <c r="W238">
        <v>65826.789000000004</v>
      </c>
      <c r="X238">
        <v>2056766</v>
      </c>
      <c r="Z238">
        <v>65826.789000000004</v>
      </c>
      <c r="AA238">
        <v>100</v>
      </c>
      <c r="AB238">
        <v>511.81</v>
      </c>
      <c r="AC238">
        <v>411.8</v>
      </c>
      <c r="AE238" s="1"/>
    </row>
    <row r="239" spans="19:31" x14ac:dyDescent="0.35">
      <c r="S239" t="s">
        <v>169</v>
      </c>
      <c r="T239" t="s">
        <v>170</v>
      </c>
      <c r="U239" t="s">
        <v>142</v>
      </c>
      <c r="V239">
        <v>3.82</v>
      </c>
      <c r="W239">
        <v>70924.125</v>
      </c>
      <c r="X239">
        <v>2216592</v>
      </c>
      <c r="Z239">
        <v>70924.125</v>
      </c>
      <c r="AA239">
        <v>100</v>
      </c>
      <c r="AB239">
        <v>551.44000000000005</v>
      </c>
      <c r="AC239">
        <v>451.4</v>
      </c>
      <c r="AE239" s="1"/>
    </row>
    <row r="240" spans="19:31" x14ac:dyDescent="0.35">
      <c r="S240" t="s">
        <v>171</v>
      </c>
      <c r="T240" t="s">
        <v>172</v>
      </c>
      <c r="U240" t="s">
        <v>142</v>
      </c>
      <c r="V240">
        <v>3.82</v>
      </c>
      <c r="W240">
        <v>72407.616999999998</v>
      </c>
      <c r="X240">
        <v>2285308</v>
      </c>
      <c r="Z240">
        <v>72407.616999999998</v>
      </c>
      <c r="AA240">
        <v>100</v>
      </c>
      <c r="AB240">
        <v>562.97</v>
      </c>
      <c r="AC240">
        <v>463</v>
      </c>
      <c r="AE240" s="1"/>
    </row>
    <row r="241" spans="19:31" x14ac:dyDescent="0.35">
      <c r="S241" t="s">
        <v>173</v>
      </c>
      <c r="T241" t="s">
        <v>174</v>
      </c>
      <c r="U241" t="s">
        <v>142</v>
      </c>
      <c r="V241">
        <v>3.82</v>
      </c>
      <c r="W241">
        <v>59619.336000000003</v>
      </c>
      <c r="X241">
        <v>1828233</v>
      </c>
      <c r="Z241">
        <v>59619.336000000003</v>
      </c>
      <c r="AA241">
        <v>100</v>
      </c>
      <c r="AB241">
        <v>463.54</v>
      </c>
      <c r="AC241">
        <v>363.5</v>
      </c>
      <c r="AE241" s="1"/>
    </row>
    <row r="242" spans="19:31" x14ac:dyDescent="0.35">
      <c r="S242" t="s">
        <v>175</v>
      </c>
      <c r="T242" t="s">
        <v>176</v>
      </c>
      <c r="U242" t="s">
        <v>142</v>
      </c>
      <c r="V242">
        <v>3.82</v>
      </c>
      <c r="W242">
        <v>65011.285000000003</v>
      </c>
      <c r="X242">
        <v>2034666</v>
      </c>
      <c r="Z242">
        <v>65011.285000000003</v>
      </c>
      <c r="AA242">
        <v>100</v>
      </c>
      <c r="AB242">
        <v>505.46</v>
      </c>
      <c r="AC242">
        <v>405.5</v>
      </c>
      <c r="AE242" s="1"/>
    </row>
    <row r="243" spans="19:31" x14ac:dyDescent="0.35">
      <c r="S243" t="s">
        <v>177</v>
      </c>
      <c r="T243" t="s">
        <v>178</v>
      </c>
      <c r="U243" t="s">
        <v>142</v>
      </c>
      <c r="V243">
        <v>3.82</v>
      </c>
      <c r="W243">
        <v>56173.52</v>
      </c>
      <c r="X243">
        <v>1712859</v>
      </c>
      <c r="Z243">
        <v>56173.52</v>
      </c>
      <c r="AA243">
        <v>100</v>
      </c>
      <c r="AB243">
        <v>436.75</v>
      </c>
      <c r="AC243">
        <v>336.8</v>
      </c>
      <c r="AE243" s="1"/>
    </row>
    <row r="244" spans="19:31" x14ac:dyDescent="0.35">
      <c r="S244" t="s">
        <v>179</v>
      </c>
      <c r="T244" t="s">
        <v>180</v>
      </c>
      <c r="U244" t="s">
        <v>142</v>
      </c>
      <c r="V244">
        <v>3.82</v>
      </c>
      <c r="W244">
        <v>60057.675999999999</v>
      </c>
      <c r="X244">
        <v>1861754</v>
      </c>
      <c r="Z244">
        <v>60057.675999999999</v>
      </c>
      <c r="AA244">
        <v>100</v>
      </c>
      <c r="AB244">
        <v>466.95</v>
      </c>
      <c r="AC244">
        <v>367</v>
      </c>
      <c r="AE244" s="1"/>
    </row>
    <row r="245" spans="19:31" x14ac:dyDescent="0.35">
      <c r="S245" t="s">
        <v>184</v>
      </c>
      <c r="T245" t="s">
        <v>185</v>
      </c>
      <c r="U245" t="s">
        <v>142</v>
      </c>
      <c r="V245">
        <v>3.82</v>
      </c>
      <c r="W245">
        <v>61092.671999999999</v>
      </c>
      <c r="X245">
        <v>1890146</v>
      </c>
      <c r="Z245">
        <v>61092.671999999999</v>
      </c>
      <c r="AA245">
        <v>100</v>
      </c>
      <c r="AB245">
        <v>475</v>
      </c>
      <c r="AC245">
        <v>375</v>
      </c>
      <c r="AE245" s="1"/>
    </row>
    <row r="246" spans="19:31" x14ac:dyDescent="0.35">
      <c r="S246" t="s">
        <v>186</v>
      </c>
      <c r="T246" t="s">
        <v>187</v>
      </c>
      <c r="U246" t="s">
        <v>142</v>
      </c>
      <c r="V246">
        <v>3.82</v>
      </c>
      <c r="W246">
        <v>57920.394999999997</v>
      </c>
      <c r="X246">
        <v>1824850</v>
      </c>
      <c r="Z246">
        <v>57920.394999999997</v>
      </c>
      <c r="AA246">
        <v>100</v>
      </c>
      <c r="AB246">
        <v>450.33</v>
      </c>
      <c r="AC246">
        <v>350.3</v>
      </c>
      <c r="AE246" s="1"/>
    </row>
    <row r="247" spans="19:31" x14ac:dyDescent="0.35">
      <c r="S247" t="s">
        <v>188</v>
      </c>
      <c r="T247" t="s">
        <v>189</v>
      </c>
      <c r="U247" t="s">
        <v>142</v>
      </c>
      <c r="V247">
        <v>3.82</v>
      </c>
      <c r="W247">
        <v>49501.476999999999</v>
      </c>
      <c r="X247">
        <v>1486998</v>
      </c>
      <c r="Z247">
        <v>49501.476999999999</v>
      </c>
      <c r="AA247">
        <v>100</v>
      </c>
      <c r="AB247">
        <v>384.88</v>
      </c>
      <c r="AC247">
        <v>284.89999999999998</v>
      </c>
      <c r="AE247" s="1"/>
    </row>
    <row r="248" spans="19:31" x14ac:dyDescent="0.35">
      <c r="S248" t="s">
        <v>190</v>
      </c>
      <c r="T248" t="s">
        <v>191</v>
      </c>
      <c r="U248" t="s">
        <v>142</v>
      </c>
      <c r="V248">
        <v>3.82</v>
      </c>
      <c r="W248">
        <v>50702.512000000002</v>
      </c>
      <c r="X248">
        <v>1553175</v>
      </c>
      <c r="Z248">
        <v>50702.512000000002</v>
      </c>
      <c r="AA248">
        <v>100</v>
      </c>
      <c r="AB248">
        <v>394.21</v>
      </c>
      <c r="AC248">
        <v>294.2</v>
      </c>
      <c r="AE248" s="1"/>
    </row>
    <row r="249" spans="19:31" x14ac:dyDescent="0.35">
      <c r="S249" t="s">
        <v>192</v>
      </c>
      <c r="T249" t="s">
        <v>193</v>
      </c>
      <c r="U249" t="s">
        <v>142</v>
      </c>
      <c r="V249">
        <v>3.82</v>
      </c>
      <c r="W249">
        <v>49429.43</v>
      </c>
      <c r="X249">
        <v>1506484</v>
      </c>
      <c r="Z249">
        <v>49429.43</v>
      </c>
      <c r="AA249">
        <v>100</v>
      </c>
      <c r="AB249">
        <v>384.32</v>
      </c>
      <c r="AC249">
        <v>284.3</v>
      </c>
      <c r="AE249" s="1"/>
    </row>
    <row r="250" spans="19:31" x14ac:dyDescent="0.35">
      <c r="S250" t="s">
        <v>194</v>
      </c>
      <c r="T250" t="s">
        <v>195</v>
      </c>
      <c r="U250" t="s">
        <v>142</v>
      </c>
      <c r="V250">
        <v>3.82</v>
      </c>
      <c r="W250">
        <v>58678.934000000001</v>
      </c>
      <c r="X250">
        <v>1838720</v>
      </c>
      <c r="Z250">
        <v>58678.934000000001</v>
      </c>
      <c r="AA250">
        <v>100</v>
      </c>
      <c r="AB250">
        <v>456.23</v>
      </c>
      <c r="AC250">
        <v>356.2</v>
      </c>
      <c r="AE250" s="1"/>
    </row>
    <row r="251" spans="19:31" x14ac:dyDescent="0.35">
      <c r="S251" t="s">
        <v>197</v>
      </c>
      <c r="T251" t="s">
        <v>198</v>
      </c>
      <c r="U251" t="s">
        <v>142</v>
      </c>
      <c r="V251">
        <v>3.82</v>
      </c>
      <c r="W251">
        <v>61647.858999999997</v>
      </c>
      <c r="X251">
        <v>1945396</v>
      </c>
      <c r="Z251">
        <v>61647.858999999997</v>
      </c>
      <c r="AA251">
        <v>100</v>
      </c>
      <c r="AB251">
        <v>479.31</v>
      </c>
      <c r="AC251">
        <v>379.3</v>
      </c>
      <c r="AE251" s="1"/>
    </row>
    <row r="252" spans="19:31" x14ac:dyDescent="0.35">
      <c r="S252" t="s">
        <v>199</v>
      </c>
      <c r="T252" t="s">
        <v>200</v>
      </c>
      <c r="U252" t="s">
        <v>142</v>
      </c>
      <c r="V252">
        <v>3.82</v>
      </c>
      <c r="W252">
        <v>61024.07</v>
      </c>
      <c r="X252">
        <v>1875551</v>
      </c>
      <c r="Z252">
        <v>61024.07</v>
      </c>
      <c r="AA252">
        <v>100</v>
      </c>
      <c r="AB252">
        <v>474.46</v>
      </c>
      <c r="AC252">
        <v>374.5</v>
      </c>
      <c r="AE252" s="1"/>
    </row>
    <row r="253" spans="19:31" x14ac:dyDescent="0.35">
      <c r="S253" t="s">
        <v>201</v>
      </c>
      <c r="T253" t="s">
        <v>202</v>
      </c>
      <c r="U253" t="s">
        <v>142</v>
      </c>
      <c r="V253">
        <v>3.82</v>
      </c>
      <c r="W253">
        <v>61411.233999999997</v>
      </c>
      <c r="X253">
        <v>1934272</v>
      </c>
      <c r="Z253">
        <v>61411.233999999997</v>
      </c>
      <c r="AA253">
        <v>100</v>
      </c>
      <c r="AB253">
        <v>477.47</v>
      </c>
      <c r="AC253">
        <v>377.5</v>
      </c>
      <c r="AE253" s="1"/>
    </row>
    <row r="254" spans="19:31" x14ac:dyDescent="0.35">
      <c r="S254" t="s">
        <v>203</v>
      </c>
      <c r="T254" t="s">
        <v>204</v>
      </c>
      <c r="U254" t="s">
        <v>142</v>
      </c>
      <c r="V254">
        <v>3.82</v>
      </c>
      <c r="W254">
        <v>61999.913999999997</v>
      </c>
      <c r="X254">
        <v>1957041</v>
      </c>
      <c r="Z254">
        <v>61999.913999999997</v>
      </c>
      <c r="AA254">
        <v>100</v>
      </c>
      <c r="AB254">
        <v>482.05</v>
      </c>
      <c r="AC254">
        <v>382.1</v>
      </c>
      <c r="AE254" s="1"/>
    </row>
    <row r="255" spans="19:31" x14ac:dyDescent="0.35">
      <c r="S255" t="s">
        <v>205</v>
      </c>
      <c r="T255" t="s">
        <v>206</v>
      </c>
      <c r="U255" t="s">
        <v>142</v>
      </c>
      <c r="V255">
        <v>3.82</v>
      </c>
      <c r="W255">
        <v>50020.82</v>
      </c>
      <c r="X255">
        <v>1529021</v>
      </c>
      <c r="Z255">
        <v>50020.82</v>
      </c>
      <c r="AA255">
        <v>100</v>
      </c>
      <c r="AB255">
        <v>388.91</v>
      </c>
      <c r="AC255">
        <v>288.89999999999998</v>
      </c>
      <c r="AE255" s="1"/>
    </row>
    <row r="256" spans="19:31" x14ac:dyDescent="0.35">
      <c r="S256" t="s">
        <v>207</v>
      </c>
      <c r="T256" t="s">
        <v>208</v>
      </c>
      <c r="U256" t="s">
        <v>142</v>
      </c>
      <c r="V256">
        <v>3.82</v>
      </c>
      <c r="W256">
        <v>62273.972999999998</v>
      </c>
      <c r="X256">
        <v>1903030</v>
      </c>
      <c r="Z256">
        <v>62273.972999999998</v>
      </c>
      <c r="AA256">
        <v>100</v>
      </c>
      <c r="AB256">
        <v>484.18</v>
      </c>
      <c r="AC256">
        <v>384.2</v>
      </c>
      <c r="AE256" s="1"/>
    </row>
    <row r="257" spans="19:31" x14ac:dyDescent="0.35">
      <c r="S257" t="s">
        <v>212</v>
      </c>
      <c r="T257" t="s">
        <v>213</v>
      </c>
      <c r="U257" t="s">
        <v>142</v>
      </c>
      <c r="V257">
        <v>3.82</v>
      </c>
      <c r="W257">
        <v>67364.335999999996</v>
      </c>
      <c r="X257">
        <v>2137155</v>
      </c>
      <c r="Z257">
        <v>67364.335999999996</v>
      </c>
      <c r="AA257">
        <v>100</v>
      </c>
      <c r="AB257">
        <v>523.76</v>
      </c>
      <c r="AC257">
        <v>423.8</v>
      </c>
      <c r="AE257" s="1"/>
    </row>
    <row r="258" spans="19:31" x14ac:dyDescent="0.35">
      <c r="S258" t="s">
        <v>214</v>
      </c>
      <c r="T258" t="s">
        <v>215</v>
      </c>
      <c r="U258" t="s">
        <v>142</v>
      </c>
      <c r="V258">
        <v>3.82</v>
      </c>
      <c r="W258">
        <v>74916.945000000007</v>
      </c>
      <c r="X258">
        <v>2339204</v>
      </c>
      <c r="Z258">
        <v>74916.945000000007</v>
      </c>
      <c r="AA258">
        <v>100</v>
      </c>
      <c r="AB258">
        <v>582.48</v>
      </c>
      <c r="AC258">
        <v>482.5</v>
      </c>
      <c r="AE258" s="1"/>
    </row>
    <row r="259" spans="19:31" x14ac:dyDescent="0.35">
      <c r="S259" t="s">
        <v>216</v>
      </c>
      <c r="T259" t="s">
        <v>217</v>
      </c>
      <c r="U259" t="s">
        <v>142</v>
      </c>
      <c r="V259">
        <v>3.82</v>
      </c>
      <c r="W259">
        <v>65483.612999999998</v>
      </c>
      <c r="X259">
        <v>2024615</v>
      </c>
      <c r="Z259">
        <v>65483.612999999998</v>
      </c>
      <c r="AA259">
        <v>100</v>
      </c>
      <c r="AB259">
        <v>509.14</v>
      </c>
      <c r="AC259">
        <v>409.1</v>
      </c>
    </row>
    <row r="260" spans="19:31" x14ac:dyDescent="0.35">
      <c r="S260" t="s">
        <v>218</v>
      </c>
      <c r="T260" t="s">
        <v>219</v>
      </c>
      <c r="U260" t="s">
        <v>142</v>
      </c>
      <c r="V260">
        <v>3.82</v>
      </c>
      <c r="W260">
        <v>57828.597999999998</v>
      </c>
      <c r="X260">
        <v>1748022</v>
      </c>
      <c r="Z260">
        <v>57828.597999999998</v>
      </c>
      <c r="AA260">
        <v>100</v>
      </c>
      <c r="AB260">
        <v>449.62</v>
      </c>
      <c r="AC260">
        <v>349.6</v>
      </c>
    </row>
    <row r="261" spans="19:31" x14ac:dyDescent="0.35">
      <c r="S261" t="s">
        <v>220</v>
      </c>
      <c r="T261" t="s">
        <v>221</v>
      </c>
      <c r="U261" t="s">
        <v>142</v>
      </c>
      <c r="V261">
        <v>3.82</v>
      </c>
      <c r="W261">
        <v>60564.097999999998</v>
      </c>
      <c r="X261">
        <v>1891748</v>
      </c>
      <c r="Z261">
        <v>60564.097999999998</v>
      </c>
      <c r="AA261">
        <v>100</v>
      </c>
      <c r="AB261">
        <v>470.89</v>
      </c>
      <c r="AC261">
        <v>370.9</v>
      </c>
    </row>
    <row r="262" spans="19:31" x14ac:dyDescent="0.35">
      <c r="S262" t="s">
        <v>222</v>
      </c>
      <c r="T262" t="s">
        <v>223</v>
      </c>
      <c r="U262" t="s">
        <v>142</v>
      </c>
      <c r="V262">
        <v>3.82</v>
      </c>
      <c r="W262">
        <v>61393.453000000001</v>
      </c>
      <c r="X262">
        <v>1952005</v>
      </c>
      <c r="Z262">
        <v>61393.453000000001</v>
      </c>
      <c r="AA262">
        <v>100</v>
      </c>
      <c r="AB262">
        <v>477.34</v>
      </c>
      <c r="AC262">
        <v>377.3</v>
      </c>
    </row>
    <row r="263" spans="19:31" x14ac:dyDescent="0.35">
      <c r="S263" t="s">
        <v>227</v>
      </c>
      <c r="T263" t="s">
        <v>228</v>
      </c>
      <c r="U263" t="s">
        <v>142</v>
      </c>
      <c r="V263">
        <v>3.82</v>
      </c>
      <c r="W263">
        <v>51183.546999999999</v>
      </c>
      <c r="X263">
        <v>1550672</v>
      </c>
      <c r="Z263">
        <v>51183.546999999999</v>
      </c>
      <c r="AA263">
        <v>100</v>
      </c>
      <c r="AB263">
        <v>397.95</v>
      </c>
      <c r="AC263">
        <v>298</v>
      </c>
      <c r="AE263" s="1"/>
    </row>
    <row r="264" spans="19:31" x14ac:dyDescent="0.35">
      <c r="S264" t="s">
        <v>229</v>
      </c>
      <c r="T264" t="s">
        <v>230</v>
      </c>
      <c r="U264" t="s">
        <v>142</v>
      </c>
      <c r="V264">
        <v>3.82</v>
      </c>
      <c r="W264">
        <v>60897.483999999997</v>
      </c>
      <c r="X264">
        <v>1924150</v>
      </c>
      <c r="Z264">
        <v>60897.483999999997</v>
      </c>
      <c r="AA264">
        <v>100</v>
      </c>
      <c r="AB264">
        <v>473.48</v>
      </c>
      <c r="AC264">
        <v>373.5</v>
      </c>
      <c r="AE264" s="1"/>
    </row>
    <row r="265" spans="19:31" x14ac:dyDescent="0.35">
      <c r="S265" t="s">
        <v>231</v>
      </c>
      <c r="T265" t="s">
        <v>232</v>
      </c>
      <c r="U265" t="s">
        <v>142</v>
      </c>
      <c r="V265">
        <v>3.82</v>
      </c>
      <c r="W265">
        <v>57956.52</v>
      </c>
      <c r="X265">
        <v>1805876</v>
      </c>
      <c r="Z265">
        <v>57956.52</v>
      </c>
      <c r="AA265">
        <v>100</v>
      </c>
      <c r="AB265">
        <v>450.61</v>
      </c>
      <c r="AC265">
        <v>350.6</v>
      </c>
      <c r="AE265" s="1"/>
    </row>
    <row r="266" spans="19:31" x14ac:dyDescent="0.35">
      <c r="S266" t="s">
        <v>233</v>
      </c>
      <c r="T266" t="s">
        <v>234</v>
      </c>
      <c r="U266" t="s">
        <v>142</v>
      </c>
      <c r="V266">
        <v>3.82</v>
      </c>
      <c r="W266">
        <v>54418.652000000002</v>
      </c>
      <c r="X266">
        <v>1682014</v>
      </c>
      <c r="Z266">
        <v>54418.652000000002</v>
      </c>
      <c r="AA266">
        <v>100</v>
      </c>
      <c r="AB266">
        <v>423.11</v>
      </c>
      <c r="AC266">
        <v>323.10000000000002</v>
      </c>
      <c r="AE266" s="1"/>
    </row>
    <row r="267" spans="19:31" x14ac:dyDescent="0.35">
      <c r="S267" t="s">
        <v>235</v>
      </c>
      <c r="T267" t="s">
        <v>236</v>
      </c>
      <c r="U267" t="s">
        <v>142</v>
      </c>
      <c r="V267">
        <v>3.82</v>
      </c>
      <c r="W267">
        <v>53906.862999999998</v>
      </c>
      <c r="X267">
        <v>1653033</v>
      </c>
      <c r="Z267">
        <v>53906.862999999998</v>
      </c>
      <c r="AA267">
        <v>100</v>
      </c>
      <c r="AB267">
        <v>419.13</v>
      </c>
      <c r="AC267">
        <v>319.10000000000002</v>
      </c>
      <c r="AE267" s="1"/>
    </row>
    <row r="268" spans="19:31" x14ac:dyDescent="0.35">
      <c r="S268" t="s">
        <v>237</v>
      </c>
      <c r="T268" t="s">
        <v>238</v>
      </c>
      <c r="U268" t="s">
        <v>142</v>
      </c>
      <c r="V268">
        <v>3.82</v>
      </c>
      <c r="W268">
        <v>59785.921999999999</v>
      </c>
      <c r="X268">
        <v>1831872</v>
      </c>
      <c r="Z268">
        <v>59785.921999999999</v>
      </c>
      <c r="AA268">
        <v>100</v>
      </c>
      <c r="AB268">
        <v>464.84</v>
      </c>
      <c r="AC268">
        <v>364.8</v>
      </c>
      <c r="AE268" s="1"/>
    </row>
    <row r="269" spans="19:31" x14ac:dyDescent="0.35">
      <c r="S269" t="s">
        <v>23</v>
      </c>
      <c r="T269" t="s">
        <v>24</v>
      </c>
      <c r="U269" t="s">
        <v>18</v>
      </c>
      <c r="V269">
        <v>3.75</v>
      </c>
      <c r="W269">
        <v>129.917</v>
      </c>
      <c r="X269">
        <v>978</v>
      </c>
      <c r="Z269">
        <v>129.917</v>
      </c>
      <c r="AA269">
        <v>100</v>
      </c>
      <c r="AB269">
        <v>1.01</v>
      </c>
      <c r="AC269">
        <v>-99</v>
      </c>
      <c r="AE269" s="1"/>
    </row>
    <row r="270" spans="19:31" x14ac:dyDescent="0.35">
      <c r="S270" t="s">
        <v>21</v>
      </c>
      <c r="T270" t="s">
        <v>22</v>
      </c>
      <c r="U270" t="s">
        <v>18</v>
      </c>
      <c r="V270">
        <v>3.77</v>
      </c>
      <c r="W270">
        <v>160.25200000000001</v>
      </c>
      <c r="X270">
        <v>829</v>
      </c>
      <c r="Z270">
        <v>160.25200000000001</v>
      </c>
      <c r="AA270">
        <v>100</v>
      </c>
      <c r="AB270">
        <v>1.25</v>
      </c>
      <c r="AC270">
        <v>-98.8</v>
      </c>
      <c r="AE270" s="1"/>
    </row>
    <row r="271" spans="19:31" x14ac:dyDescent="0.35">
      <c r="S271" t="s">
        <v>17</v>
      </c>
      <c r="T271" t="s">
        <v>18</v>
      </c>
      <c r="U271" t="s">
        <v>18</v>
      </c>
      <c r="V271">
        <v>3.78</v>
      </c>
      <c r="W271">
        <v>81.311999999999998</v>
      </c>
      <c r="X271">
        <v>812</v>
      </c>
      <c r="Z271">
        <v>81.311999999999998</v>
      </c>
      <c r="AA271">
        <v>100</v>
      </c>
      <c r="AB271">
        <v>0.63</v>
      </c>
      <c r="AC271">
        <v>-99.4</v>
      </c>
      <c r="AE271" s="1"/>
    </row>
    <row r="272" spans="19:31" x14ac:dyDescent="0.35">
      <c r="S272" t="s">
        <v>20</v>
      </c>
      <c r="T272" t="s">
        <v>18</v>
      </c>
      <c r="U272" t="s">
        <v>18</v>
      </c>
      <c r="V272">
        <v>3.8</v>
      </c>
      <c r="W272">
        <v>121.729</v>
      </c>
      <c r="X272">
        <v>673</v>
      </c>
      <c r="Z272">
        <v>121.729</v>
      </c>
      <c r="AA272">
        <v>100</v>
      </c>
      <c r="AB272">
        <v>0.95</v>
      </c>
      <c r="AC272">
        <v>-99.1</v>
      </c>
      <c r="AE272" s="1"/>
    </row>
    <row r="273" spans="19:31" x14ac:dyDescent="0.35">
      <c r="S273" t="s">
        <v>25</v>
      </c>
      <c r="T273" t="s">
        <v>18</v>
      </c>
      <c r="U273" t="s">
        <v>18</v>
      </c>
      <c r="V273">
        <v>3.81</v>
      </c>
      <c r="W273">
        <v>157.71299999999999</v>
      </c>
      <c r="X273">
        <v>840</v>
      </c>
      <c r="Z273">
        <v>157.71299999999999</v>
      </c>
      <c r="AA273">
        <v>100</v>
      </c>
      <c r="AB273">
        <v>1.23</v>
      </c>
      <c r="AC273">
        <v>-98.8</v>
      </c>
      <c r="AE273" s="1"/>
    </row>
    <row r="274" spans="19:31" x14ac:dyDescent="0.35">
      <c r="S274" t="s">
        <v>26</v>
      </c>
      <c r="T274" t="s">
        <v>18</v>
      </c>
      <c r="U274" t="s">
        <v>18</v>
      </c>
      <c r="V274">
        <v>3.78</v>
      </c>
      <c r="W274">
        <v>23.43</v>
      </c>
      <c r="X274">
        <v>417</v>
      </c>
      <c r="Z274">
        <v>23.43</v>
      </c>
      <c r="AA274">
        <v>100</v>
      </c>
      <c r="AB274">
        <v>0.18</v>
      </c>
      <c r="AC274">
        <v>-99.8</v>
      </c>
      <c r="AE274" s="1"/>
    </row>
    <row r="275" spans="19:31" x14ac:dyDescent="0.35">
      <c r="S275" t="s">
        <v>40</v>
      </c>
      <c r="T275" t="s">
        <v>18</v>
      </c>
      <c r="U275" t="s">
        <v>18</v>
      </c>
      <c r="V275">
        <v>3.76</v>
      </c>
      <c r="W275">
        <v>119.286</v>
      </c>
      <c r="X275">
        <v>826</v>
      </c>
      <c r="Z275">
        <v>119.286</v>
      </c>
      <c r="AA275">
        <v>100</v>
      </c>
      <c r="AB275">
        <v>0.93</v>
      </c>
      <c r="AC275">
        <v>-99.1</v>
      </c>
      <c r="AE275" s="1"/>
    </row>
    <row r="276" spans="19:31" x14ac:dyDescent="0.35">
      <c r="S276" t="s">
        <v>53</v>
      </c>
      <c r="T276" t="s">
        <v>18</v>
      </c>
      <c r="U276" t="s">
        <v>18</v>
      </c>
      <c r="V276">
        <v>3.77</v>
      </c>
      <c r="W276">
        <v>185.39500000000001</v>
      </c>
      <c r="X276">
        <v>1192</v>
      </c>
      <c r="Z276">
        <v>185.39500000000001</v>
      </c>
      <c r="AA276">
        <v>100</v>
      </c>
      <c r="AB276">
        <v>1.44</v>
      </c>
      <c r="AC276">
        <v>-98.6</v>
      </c>
      <c r="AE276" s="1"/>
    </row>
    <row r="277" spans="19:31" x14ac:dyDescent="0.35">
      <c r="S277" t="s">
        <v>64</v>
      </c>
      <c r="T277" t="s">
        <v>18</v>
      </c>
      <c r="U277" t="s">
        <v>18</v>
      </c>
      <c r="V277">
        <v>3.78</v>
      </c>
      <c r="W277">
        <v>79.602000000000004</v>
      </c>
      <c r="X277">
        <v>700</v>
      </c>
      <c r="Z277">
        <v>79.602000000000004</v>
      </c>
      <c r="AA277">
        <v>100</v>
      </c>
      <c r="AB277">
        <v>0.62</v>
      </c>
      <c r="AC277">
        <v>-99.4</v>
      </c>
      <c r="AE277" s="1"/>
    </row>
    <row r="278" spans="19:31" x14ac:dyDescent="0.35">
      <c r="S278" t="s">
        <v>65</v>
      </c>
      <c r="T278" t="s">
        <v>18</v>
      </c>
      <c r="U278" t="s">
        <v>18</v>
      </c>
      <c r="V278">
        <v>3.77</v>
      </c>
      <c r="W278">
        <v>189.619</v>
      </c>
      <c r="X278">
        <v>1152</v>
      </c>
      <c r="Z278">
        <v>189.619</v>
      </c>
      <c r="AA278">
        <v>100</v>
      </c>
      <c r="AB278">
        <v>1.47</v>
      </c>
      <c r="AC278">
        <v>-98.5</v>
      </c>
      <c r="AE278" s="1"/>
    </row>
    <row r="279" spans="19:31" x14ac:dyDescent="0.35">
      <c r="S279" t="s">
        <v>75</v>
      </c>
      <c r="T279" t="s">
        <v>18</v>
      </c>
      <c r="U279" t="s">
        <v>18</v>
      </c>
      <c r="V279">
        <v>3.73</v>
      </c>
      <c r="W279">
        <v>0.622</v>
      </c>
      <c r="X279">
        <v>35</v>
      </c>
      <c r="Z279">
        <v>0.622</v>
      </c>
      <c r="AA279">
        <v>100</v>
      </c>
      <c r="AB279">
        <v>0</v>
      </c>
      <c r="AC279">
        <v>-100</v>
      </c>
      <c r="AE279" s="1"/>
    </row>
    <row r="280" spans="19:31" x14ac:dyDescent="0.35">
      <c r="S280" t="s">
        <v>76</v>
      </c>
      <c r="T280" t="s">
        <v>18</v>
      </c>
      <c r="U280" t="s">
        <v>18</v>
      </c>
      <c r="V280">
        <v>3.77</v>
      </c>
      <c r="W280">
        <v>148.77500000000001</v>
      </c>
      <c r="X280">
        <v>910</v>
      </c>
      <c r="Z280">
        <v>148.77500000000001</v>
      </c>
      <c r="AA280">
        <v>100</v>
      </c>
      <c r="AB280">
        <v>1.1599999999999999</v>
      </c>
      <c r="AC280">
        <v>-98.8</v>
      </c>
      <c r="AE280" s="1"/>
    </row>
    <row r="281" spans="19:31" x14ac:dyDescent="0.35">
      <c r="S281" t="s">
        <v>81</v>
      </c>
      <c r="T281" t="s">
        <v>18</v>
      </c>
      <c r="U281" t="s">
        <v>18</v>
      </c>
      <c r="V281">
        <v>3.78</v>
      </c>
      <c r="W281">
        <v>193.399</v>
      </c>
      <c r="X281">
        <v>1174</v>
      </c>
      <c r="Z281">
        <v>193.399</v>
      </c>
      <c r="AA281">
        <v>100</v>
      </c>
      <c r="AB281">
        <v>1.5</v>
      </c>
      <c r="AC281">
        <v>-98.5</v>
      </c>
      <c r="AE281" s="1"/>
    </row>
    <row r="282" spans="19:31" x14ac:dyDescent="0.35">
      <c r="S282" t="s">
        <v>86</v>
      </c>
      <c r="T282" t="s">
        <v>18</v>
      </c>
      <c r="U282" t="s">
        <v>18</v>
      </c>
      <c r="V282">
        <v>3.77</v>
      </c>
      <c r="W282">
        <v>91.56</v>
      </c>
      <c r="X282">
        <v>786</v>
      </c>
      <c r="Z282">
        <v>91.56</v>
      </c>
      <c r="AA282">
        <v>100</v>
      </c>
      <c r="AB282">
        <v>0.71</v>
      </c>
      <c r="AC282">
        <v>-99.3</v>
      </c>
      <c r="AE282" s="1"/>
    </row>
    <row r="283" spans="19:31" x14ac:dyDescent="0.35">
      <c r="S283" t="s">
        <v>91</v>
      </c>
      <c r="T283" t="s">
        <v>18</v>
      </c>
      <c r="U283" t="s">
        <v>18</v>
      </c>
      <c r="V283">
        <v>3.77</v>
      </c>
      <c r="W283">
        <v>45.973999999999997</v>
      </c>
      <c r="X283">
        <v>527</v>
      </c>
      <c r="Z283">
        <v>45.973999999999997</v>
      </c>
      <c r="AA283">
        <v>100</v>
      </c>
      <c r="AB283">
        <v>0.36</v>
      </c>
      <c r="AC283">
        <v>-99.6</v>
      </c>
      <c r="AE283" s="1"/>
    </row>
    <row r="284" spans="19:31" x14ac:dyDescent="0.35">
      <c r="S284" t="s">
        <v>92</v>
      </c>
      <c r="T284" t="s">
        <v>18</v>
      </c>
      <c r="U284" t="s">
        <v>18</v>
      </c>
      <c r="V284">
        <v>3.79</v>
      </c>
      <c r="W284">
        <v>30.280999999999999</v>
      </c>
      <c r="X284">
        <v>527</v>
      </c>
      <c r="Z284">
        <v>30.280999999999999</v>
      </c>
      <c r="AA284">
        <v>100</v>
      </c>
      <c r="AB284">
        <v>0.24</v>
      </c>
      <c r="AC284">
        <v>-99.8</v>
      </c>
      <c r="AE284" s="1"/>
    </row>
    <row r="285" spans="19:31" x14ac:dyDescent="0.35">
      <c r="S285" t="s">
        <v>99</v>
      </c>
      <c r="T285" t="s">
        <v>18</v>
      </c>
      <c r="U285" t="s">
        <v>18</v>
      </c>
      <c r="V285">
        <v>3.78</v>
      </c>
      <c r="W285">
        <v>41.152999999999999</v>
      </c>
      <c r="X285">
        <v>652</v>
      </c>
      <c r="Z285">
        <v>41.152999999999999</v>
      </c>
      <c r="AA285">
        <v>100</v>
      </c>
      <c r="AB285">
        <v>0.32</v>
      </c>
      <c r="AC285">
        <v>-99.7</v>
      </c>
      <c r="AE285" s="1"/>
    </row>
    <row r="286" spans="19:31" x14ac:dyDescent="0.35">
      <c r="S286" t="s">
        <v>106</v>
      </c>
      <c r="T286" t="s">
        <v>18</v>
      </c>
      <c r="U286" t="s">
        <v>18</v>
      </c>
      <c r="V286">
        <v>3.8</v>
      </c>
      <c r="W286">
        <v>128.15700000000001</v>
      </c>
      <c r="X286">
        <v>907</v>
      </c>
      <c r="Z286">
        <v>128.15700000000001</v>
      </c>
      <c r="AA286">
        <v>100</v>
      </c>
      <c r="AB286">
        <v>1</v>
      </c>
      <c r="AC286">
        <v>-99</v>
      </c>
      <c r="AE286" s="1"/>
    </row>
    <row r="287" spans="19:31" x14ac:dyDescent="0.35">
      <c r="S287" t="s">
        <v>112</v>
      </c>
      <c r="T287" t="s">
        <v>18</v>
      </c>
      <c r="U287" t="s">
        <v>18</v>
      </c>
      <c r="V287">
        <v>3.79</v>
      </c>
      <c r="W287">
        <v>147.61699999999999</v>
      </c>
      <c r="X287">
        <v>971</v>
      </c>
      <c r="Z287">
        <v>147.61699999999999</v>
      </c>
      <c r="AA287">
        <v>100</v>
      </c>
      <c r="AB287">
        <v>1.1499999999999999</v>
      </c>
      <c r="AC287">
        <v>-98.9</v>
      </c>
      <c r="AE287" s="1"/>
    </row>
    <row r="288" spans="19:31" x14ac:dyDescent="0.35">
      <c r="S288" t="s">
        <v>113</v>
      </c>
      <c r="T288" t="s">
        <v>18</v>
      </c>
      <c r="U288" t="s">
        <v>18</v>
      </c>
      <c r="V288">
        <v>3.78</v>
      </c>
      <c r="W288">
        <v>171.114</v>
      </c>
      <c r="X288">
        <v>972</v>
      </c>
      <c r="Z288">
        <v>171.114</v>
      </c>
      <c r="AA288">
        <v>100</v>
      </c>
      <c r="AB288">
        <v>1.33</v>
      </c>
      <c r="AC288">
        <v>-98.7</v>
      </c>
      <c r="AE288" s="1"/>
    </row>
    <row r="289" spans="19:31" x14ac:dyDescent="0.35">
      <c r="S289" t="s">
        <v>122</v>
      </c>
      <c r="T289" t="s">
        <v>18</v>
      </c>
      <c r="U289" t="s">
        <v>18</v>
      </c>
      <c r="V289">
        <v>3.78</v>
      </c>
      <c r="W289">
        <v>212.65700000000001</v>
      </c>
      <c r="X289">
        <v>1293</v>
      </c>
      <c r="Z289">
        <v>212.65700000000001</v>
      </c>
      <c r="AA289">
        <v>100</v>
      </c>
      <c r="AB289">
        <v>1.65</v>
      </c>
      <c r="AC289">
        <v>-98.3</v>
      </c>
      <c r="AE289" s="1"/>
    </row>
    <row r="290" spans="19:31" x14ac:dyDescent="0.35">
      <c r="S290" t="s">
        <v>123</v>
      </c>
      <c r="T290" t="s">
        <v>18</v>
      </c>
      <c r="U290" t="s">
        <v>18</v>
      </c>
      <c r="V290">
        <v>3.77</v>
      </c>
      <c r="W290">
        <v>110.334</v>
      </c>
      <c r="X290">
        <v>1025</v>
      </c>
      <c r="Z290">
        <v>110.334</v>
      </c>
      <c r="AA290">
        <v>100</v>
      </c>
      <c r="AB290">
        <v>0.86</v>
      </c>
      <c r="AC290">
        <v>-99.1</v>
      </c>
      <c r="AE290" s="1"/>
    </row>
    <row r="291" spans="19:31" x14ac:dyDescent="0.35">
      <c r="S291" t="s">
        <v>128</v>
      </c>
      <c r="T291" t="s">
        <v>18</v>
      </c>
      <c r="U291" t="s">
        <v>18</v>
      </c>
      <c r="V291">
        <v>3.8</v>
      </c>
      <c r="W291">
        <v>184.30500000000001</v>
      </c>
      <c r="X291">
        <v>1099</v>
      </c>
      <c r="Z291">
        <v>184.30500000000001</v>
      </c>
      <c r="AA291">
        <v>100</v>
      </c>
      <c r="AB291">
        <v>1.43</v>
      </c>
      <c r="AC291">
        <v>-98.6</v>
      </c>
      <c r="AE291" s="1"/>
    </row>
    <row r="292" spans="19:31" x14ac:dyDescent="0.35">
      <c r="S292" t="s">
        <v>133</v>
      </c>
      <c r="T292" t="s">
        <v>18</v>
      </c>
      <c r="U292" t="s">
        <v>18</v>
      </c>
      <c r="V292">
        <v>3.8</v>
      </c>
      <c r="W292">
        <v>48.337000000000003</v>
      </c>
      <c r="X292">
        <v>697</v>
      </c>
      <c r="Z292">
        <v>48.337000000000003</v>
      </c>
      <c r="AA292">
        <v>100</v>
      </c>
      <c r="AB292">
        <v>0.38</v>
      </c>
      <c r="AC292">
        <v>-99.6</v>
      </c>
      <c r="AE292" s="1"/>
    </row>
    <row r="293" spans="19:31" x14ac:dyDescent="0.35">
      <c r="S293" t="s">
        <v>138</v>
      </c>
      <c r="T293" t="s">
        <v>18</v>
      </c>
      <c r="U293" t="s">
        <v>18</v>
      </c>
      <c r="V293">
        <v>3.79</v>
      </c>
      <c r="W293">
        <v>141.691</v>
      </c>
      <c r="X293">
        <v>640</v>
      </c>
      <c r="Z293">
        <v>141.691</v>
      </c>
      <c r="AA293">
        <v>100</v>
      </c>
      <c r="AB293">
        <v>1.1000000000000001</v>
      </c>
      <c r="AC293">
        <v>-98.9</v>
      </c>
      <c r="AE293" s="1"/>
    </row>
    <row r="294" spans="19:31" x14ac:dyDescent="0.35">
      <c r="S294" t="s">
        <v>139</v>
      </c>
      <c r="T294" t="s">
        <v>18</v>
      </c>
      <c r="U294" t="s">
        <v>18</v>
      </c>
      <c r="V294">
        <v>3.78</v>
      </c>
      <c r="W294">
        <v>193.43199999999999</v>
      </c>
      <c r="X294">
        <v>872</v>
      </c>
      <c r="Z294">
        <v>193.43199999999999</v>
      </c>
      <c r="AA294">
        <v>100</v>
      </c>
      <c r="AB294">
        <v>1.5</v>
      </c>
      <c r="AC294">
        <v>-98.5</v>
      </c>
      <c r="AE294" s="1"/>
    </row>
    <row r="295" spans="19:31" x14ac:dyDescent="0.35">
      <c r="S295" t="s">
        <v>153</v>
      </c>
      <c r="T295" t="s">
        <v>18</v>
      </c>
      <c r="U295" t="s">
        <v>18</v>
      </c>
      <c r="V295">
        <v>3.78</v>
      </c>
      <c r="W295">
        <v>74.173000000000002</v>
      </c>
      <c r="X295">
        <v>512</v>
      </c>
      <c r="Z295">
        <v>74.173000000000002</v>
      </c>
      <c r="AA295">
        <v>100</v>
      </c>
      <c r="AB295">
        <v>0.57999999999999996</v>
      </c>
      <c r="AC295">
        <v>-99.4</v>
      </c>
      <c r="AE295" s="1"/>
    </row>
    <row r="296" spans="19:31" x14ac:dyDescent="0.35">
      <c r="S296" t="s">
        <v>166</v>
      </c>
      <c r="T296" t="s">
        <v>18</v>
      </c>
      <c r="U296" t="s">
        <v>18</v>
      </c>
      <c r="V296">
        <v>3.77</v>
      </c>
      <c r="W296">
        <v>178.65199999999999</v>
      </c>
      <c r="X296">
        <v>1024</v>
      </c>
      <c r="Z296">
        <v>178.65199999999999</v>
      </c>
      <c r="AA296">
        <v>100</v>
      </c>
      <c r="AB296">
        <v>1.39</v>
      </c>
      <c r="AC296">
        <v>-98.6</v>
      </c>
      <c r="AE296" s="1"/>
    </row>
    <row r="297" spans="19:31" x14ac:dyDescent="0.35">
      <c r="S297" t="s">
        <v>168</v>
      </c>
      <c r="T297" t="s">
        <v>18</v>
      </c>
      <c r="U297" t="s">
        <v>18</v>
      </c>
      <c r="V297">
        <v>3.66</v>
      </c>
      <c r="W297">
        <v>145.36000000000001</v>
      </c>
      <c r="X297">
        <v>734</v>
      </c>
      <c r="Z297">
        <v>145.36000000000001</v>
      </c>
      <c r="AA297">
        <v>100</v>
      </c>
      <c r="AB297">
        <v>1.1299999999999999</v>
      </c>
      <c r="AC297">
        <v>-98.9</v>
      </c>
      <c r="AE297" s="1"/>
    </row>
    <row r="298" spans="19:31" x14ac:dyDescent="0.35">
      <c r="S298" t="s">
        <v>181</v>
      </c>
      <c r="T298" t="s">
        <v>18</v>
      </c>
      <c r="U298" t="s">
        <v>18</v>
      </c>
      <c r="V298">
        <v>3.81</v>
      </c>
      <c r="W298">
        <v>192.55</v>
      </c>
      <c r="X298">
        <v>724</v>
      </c>
      <c r="Z298">
        <v>192.55</v>
      </c>
      <c r="AA298">
        <v>100</v>
      </c>
      <c r="AB298">
        <v>1.5</v>
      </c>
      <c r="AC298">
        <v>-98.5</v>
      </c>
      <c r="AE298" s="1"/>
    </row>
    <row r="299" spans="19:31" x14ac:dyDescent="0.35">
      <c r="S299" t="s">
        <v>183</v>
      </c>
      <c r="T299" t="s">
        <v>18</v>
      </c>
      <c r="U299" t="s">
        <v>18</v>
      </c>
      <c r="V299">
        <v>3.66</v>
      </c>
      <c r="W299">
        <v>124.869</v>
      </c>
      <c r="X299">
        <v>828</v>
      </c>
      <c r="Z299">
        <v>124.869</v>
      </c>
      <c r="AA299">
        <v>100</v>
      </c>
      <c r="AB299">
        <v>0.97</v>
      </c>
      <c r="AC299">
        <v>-99</v>
      </c>
      <c r="AE299" s="1"/>
    </row>
    <row r="300" spans="19:31" x14ac:dyDescent="0.35">
      <c r="S300" t="s">
        <v>196</v>
      </c>
      <c r="T300" t="s">
        <v>18</v>
      </c>
      <c r="U300" t="s">
        <v>18</v>
      </c>
      <c r="V300">
        <v>3.77</v>
      </c>
      <c r="W300">
        <v>173.45099999999999</v>
      </c>
      <c r="X300">
        <v>797</v>
      </c>
      <c r="Z300">
        <v>173.45099999999999</v>
      </c>
      <c r="AA300">
        <v>100</v>
      </c>
      <c r="AB300">
        <v>1.35</v>
      </c>
      <c r="AC300">
        <v>-98.7</v>
      </c>
      <c r="AE300" s="1"/>
    </row>
    <row r="301" spans="19:31" x14ac:dyDescent="0.35">
      <c r="S301" t="s">
        <v>209</v>
      </c>
      <c r="T301" t="s">
        <v>18</v>
      </c>
      <c r="U301" t="s">
        <v>18</v>
      </c>
      <c r="V301">
        <v>3.75</v>
      </c>
      <c r="W301">
        <v>91.41</v>
      </c>
      <c r="X301">
        <v>723</v>
      </c>
      <c r="Z301">
        <v>91.41</v>
      </c>
      <c r="AA301">
        <v>100</v>
      </c>
      <c r="AB301">
        <v>0.71</v>
      </c>
      <c r="AC301">
        <v>-99.3</v>
      </c>
      <c r="AE301" s="1"/>
    </row>
    <row r="302" spans="19:31" x14ac:dyDescent="0.35">
      <c r="S302" t="s">
        <v>211</v>
      </c>
      <c r="T302" t="s">
        <v>18</v>
      </c>
      <c r="U302" t="s">
        <v>18</v>
      </c>
      <c r="V302">
        <v>3.78</v>
      </c>
      <c r="W302">
        <v>139.39099999999999</v>
      </c>
      <c r="X302">
        <v>641</v>
      </c>
      <c r="Z302">
        <v>139.39099999999999</v>
      </c>
      <c r="AA302">
        <v>100</v>
      </c>
      <c r="AB302">
        <v>1.08</v>
      </c>
      <c r="AC302">
        <v>-98.9</v>
      </c>
      <c r="AE302" s="1"/>
    </row>
    <row r="303" spans="19:31" x14ac:dyDescent="0.35">
      <c r="S303" t="s">
        <v>224</v>
      </c>
      <c r="T303" t="s">
        <v>18</v>
      </c>
      <c r="U303" t="s">
        <v>18</v>
      </c>
      <c r="V303">
        <v>3.78</v>
      </c>
      <c r="W303">
        <v>54.731999999999999</v>
      </c>
      <c r="X303">
        <v>682</v>
      </c>
      <c r="Z303">
        <v>54.731999999999999</v>
      </c>
      <c r="AA303">
        <v>100</v>
      </c>
      <c r="AB303">
        <v>0.43</v>
      </c>
      <c r="AC303">
        <v>-99.6</v>
      </c>
      <c r="AE303" s="1"/>
    </row>
    <row r="304" spans="19:31" x14ac:dyDescent="0.35">
      <c r="S304" t="s">
        <v>226</v>
      </c>
      <c r="T304" t="s">
        <v>18</v>
      </c>
      <c r="U304" t="s">
        <v>18</v>
      </c>
      <c r="V304">
        <v>3.8</v>
      </c>
      <c r="W304">
        <v>122.33199999999999</v>
      </c>
      <c r="X304">
        <v>558</v>
      </c>
      <c r="Z304">
        <v>122.33199999999999</v>
      </c>
      <c r="AA304">
        <v>100</v>
      </c>
      <c r="AB304">
        <v>0.95</v>
      </c>
      <c r="AC304">
        <v>-99</v>
      </c>
      <c r="AE304" s="1"/>
    </row>
    <row r="305" spans="19:31" x14ac:dyDescent="0.35">
      <c r="S305" t="s">
        <v>239</v>
      </c>
      <c r="T305" t="s">
        <v>18</v>
      </c>
      <c r="U305" t="s">
        <v>18</v>
      </c>
      <c r="V305">
        <v>3.77</v>
      </c>
      <c r="W305">
        <v>228.38399999999999</v>
      </c>
      <c r="X305">
        <v>845</v>
      </c>
      <c r="Z305">
        <v>228.38399999999999</v>
      </c>
      <c r="AA305">
        <v>100</v>
      </c>
      <c r="AB305">
        <v>1.78</v>
      </c>
      <c r="AC305">
        <v>-98.2</v>
      </c>
      <c r="AE305" s="1"/>
    </row>
    <row r="306" spans="19:31" x14ac:dyDescent="0.35">
      <c r="S306" t="s">
        <v>240</v>
      </c>
      <c r="T306" t="s">
        <v>18</v>
      </c>
      <c r="U306" t="s">
        <v>18</v>
      </c>
      <c r="V306">
        <v>3.79</v>
      </c>
      <c r="W306">
        <v>26.952000000000002</v>
      </c>
      <c r="X306">
        <v>415</v>
      </c>
      <c r="Z306">
        <v>26.952000000000002</v>
      </c>
      <c r="AA306">
        <v>100</v>
      </c>
      <c r="AB306">
        <v>0.21</v>
      </c>
      <c r="AC306">
        <v>-99.8</v>
      </c>
      <c r="AE306" s="1"/>
    </row>
    <row r="307" spans="19:31" x14ac:dyDescent="0.35">
      <c r="S307" t="s">
        <v>241</v>
      </c>
      <c r="T307" t="s">
        <v>18</v>
      </c>
      <c r="U307" t="s">
        <v>18</v>
      </c>
      <c r="V307">
        <v>3.79</v>
      </c>
      <c r="W307">
        <v>176.011</v>
      </c>
      <c r="X307">
        <v>908</v>
      </c>
      <c r="Z307">
        <v>176.011</v>
      </c>
      <c r="AA307">
        <v>100</v>
      </c>
      <c r="AB307">
        <v>1.37</v>
      </c>
      <c r="AC307">
        <v>-98.6</v>
      </c>
      <c r="AE307" s="1"/>
    </row>
    <row r="308" spans="19:31" x14ac:dyDescent="0.35">
      <c r="AE308" s="1"/>
    </row>
    <row r="309" spans="19:31" x14ac:dyDescent="0.35">
      <c r="AE309" s="1"/>
    </row>
    <row r="310" spans="19:31" x14ac:dyDescent="0.35">
      <c r="AE310" s="1"/>
    </row>
    <row r="311" spans="19:31" x14ac:dyDescent="0.35">
      <c r="AE311" s="1"/>
    </row>
    <row r="312" spans="19:31" x14ac:dyDescent="0.35">
      <c r="AE312" s="1"/>
    </row>
    <row r="313" spans="19:31" x14ac:dyDescent="0.35">
      <c r="AE313" s="1"/>
    </row>
    <row r="314" spans="19:31" x14ac:dyDescent="0.35">
      <c r="AE314" s="1"/>
    </row>
    <row r="315" spans="19:31" x14ac:dyDescent="0.35">
      <c r="AE315" s="1"/>
    </row>
    <row r="316" spans="19:31" x14ac:dyDescent="0.35">
      <c r="AE316" s="1"/>
    </row>
    <row r="317" spans="19:31" x14ac:dyDescent="0.35">
      <c r="AE317" s="1"/>
    </row>
    <row r="318" spans="19:31" x14ac:dyDescent="0.35">
      <c r="AE318" s="1"/>
    </row>
    <row r="319" spans="19:31" x14ac:dyDescent="0.35">
      <c r="AE319" s="1"/>
    </row>
    <row r="320" spans="19:31" x14ac:dyDescent="0.35">
      <c r="AE320" s="1"/>
    </row>
    <row r="321" spans="31:31" x14ac:dyDescent="0.35">
      <c r="AE321" s="1"/>
    </row>
    <row r="322" spans="31:31" x14ac:dyDescent="0.35">
      <c r="AE322" s="1"/>
    </row>
    <row r="323" spans="31:31" x14ac:dyDescent="0.35">
      <c r="AE323" s="1"/>
    </row>
    <row r="324" spans="31:31" x14ac:dyDescent="0.35">
      <c r="AE324" s="1"/>
    </row>
    <row r="325" spans="31:31" x14ac:dyDescent="0.35">
      <c r="AE325" s="1"/>
    </row>
    <row r="326" spans="31:31" x14ac:dyDescent="0.35">
      <c r="AE326" s="1"/>
    </row>
    <row r="327" spans="31:31" x14ac:dyDescent="0.35">
      <c r="AE327" s="1"/>
    </row>
    <row r="328" spans="31:31" x14ac:dyDescent="0.35">
      <c r="AE328" s="1"/>
    </row>
    <row r="329" spans="31:31" x14ac:dyDescent="0.35">
      <c r="AE329" s="1"/>
    </row>
    <row r="330" spans="31:31" x14ac:dyDescent="0.35">
      <c r="AE330" s="1"/>
    </row>
    <row r="331" spans="31:31" x14ac:dyDescent="0.35">
      <c r="AE331" s="1"/>
    </row>
    <row r="332" spans="31:31" x14ac:dyDescent="0.35">
      <c r="AE332" s="1"/>
    </row>
    <row r="333" spans="31:31" x14ac:dyDescent="0.35">
      <c r="AE333" s="1"/>
    </row>
    <row r="334" spans="31:31" x14ac:dyDescent="0.35">
      <c r="AE334" s="1"/>
    </row>
    <row r="335" spans="31:31" x14ac:dyDescent="0.35">
      <c r="AE335" s="1"/>
    </row>
    <row r="336" spans="31:31" x14ac:dyDescent="0.35">
      <c r="AE336" s="1"/>
    </row>
    <row r="337" spans="31:31" x14ac:dyDescent="0.35">
      <c r="AE337" s="1"/>
    </row>
    <row r="338" spans="31:31" x14ac:dyDescent="0.35">
      <c r="AE338" s="1"/>
    </row>
    <row r="339" spans="31:31" x14ac:dyDescent="0.35">
      <c r="AE339" s="1"/>
    </row>
    <row r="340" spans="31:31" x14ac:dyDescent="0.35">
      <c r="AE340" s="1"/>
    </row>
    <row r="341" spans="31:31" x14ac:dyDescent="0.35">
      <c r="AE341" s="1"/>
    </row>
    <row r="342" spans="31:31" x14ac:dyDescent="0.35">
      <c r="AE342" s="1"/>
    </row>
    <row r="343" spans="31:31" x14ac:dyDescent="0.35">
      <c r="AE343" s="1"/>
    </row>
    <row r="344" spans="31:31" x14ac:dyDescent="0.35">
      <c r="AE344" s="1"/>
    </row>
    <row r="345" spans="31:31" x14ac:dyDescent="0.35">
      <c r="AE345" s="1"/>
    </row>
    <row r="346" spans="31:31" x14ac:dyDescent="0.35">
      <c r="AE346" s="1"/>
    </row>
    <row r="347" spans="31:31" x14ac:dyDescent="0.35">
      <c r="AE347" s="1"/>
    </row>
    <row r="348" spans="31:31" x14ac:dyDescent="0.35">
      <c r="AE348" s="1"/>
    </row>
    <row r="349" spans="31:31" x14ac:dyDescent="0.35">
      <c r="AE349" s="1"/>
    </row>
    <row r="350" spans="31:31" x14ac:dyDescent="0.35">
      <c r="AE350" s="1"/>
    </row>
    <row r="351" spans="31:31" x14ac:dyDescent="0.35">
      <c r="AE351" s="1"/>
    </row>
    <row r="352" spans="31:31" x14ac:dyDescent="0.35">
      <c r="AE352" s="1"/>
    </row>
    <row r="353" spans="31:31" x14ac:dyDescent="0.35">
      <c r="AE353" s="1"/>
    </row>
    <row r="354" spans="31:31" x14ac:dyDescent="0.35">
      <c r="AE354" s="1"/>
    </row>
    <row r="355" spans="31:31" x14ac:dyDescent="0.35">
      <c r="AE355" s="1"/>
    </row>
    <row r="356" spans="31:31" x14ac:dyDescent="0.35">
      <c r="AE356" s="1"/>
    </row>
    <row r="357" spans="31:31" x14ac:dyDescent="0.35">
      <c r="AE357" s="1"/>
    </row>
    <row r="358" spans="31:31" x14ac:dyDescent="0.35">
      <c r="AE358" s="1"/>
    </row>
    <row r="359" spans="31:31" x14ac:dyDescent="0.35">
      <c r="AE359" s="1"/>
    </row>
    <row r="360" spans="31:31" x14ac:dyDescent="0.35">
      <c r="AE360" s="1"/>
    </row>
    <row r="361" spans="31:31" x14ac:dyDescent="0.35">
      <c r="AE361" s="1"/>
    </row>
    <row r="362" spans="31:31" x14ac:dyDescent="0.35">
      <c r="AE362" s="1"/>
    </row>
    <row r="363" spans="31:31" x14ac:dyDescent="0.35">
      <c r="AE363" s="1"/>
    </row>
    <row r="364" spans="31:31" x14ac:dyDescent="0.35">
      <c r="AE364" s="1"/>
    </row>
    <row r="365" spans="31:31" x14ac:dyDescent="0.35">
      <c r="AE365" s="1"/>
    </row>
    <row r="366" spans="31:31" x14ac:dyDescent="0.35">
      <c r="AE366" s="1"/>
    </row>
    <row r="367" spans="31:31" x14ac:dyDescent="0.35">
      <c r="AE367" s="1"/>
    </row>
    <row r="368" spans="31:31" x14ac:dyDescent="0.35">
      <c r="AE368" s="1"/>
    </row>
    <row r="369" spans="31:31" x14ac:dyDescent="0.35">
      <c r="AE369" s="1"/>
    </row>
    <row r="370" spans="31:31" x14ac:dyDescent="0.35">
      <c r="AE370" s="1"/>
    </row>
    <row r="371" spans="31:31" x14ac:dyDescent="0.35">
      <c r="AE371" s="1"/>
    </row>
    <row r="372" spans="31:31" x14ac:dyDescent="0.35">
      <c r="AE372" s="1"/>
    </row>
    <row r="373" spans="31:31" x14ac:dyDescent="0.35">
      <c r="AE373" s="1"/>
    </row>
    <row r="374" spans="31:31" x14ac:dyDescent="0.35">
      <c r="AE374" s="1"/>
    </row>
    <row r="375" spans="31:31" x14ac:dyDescent="0.35">
      <c r="AE375" s="1"/>
    </row>
    <row r="376" spans="31:31" x14ac:dyDescent="0.35">
      <c r="AE376" s="1"/>
    </row>
    <row r="377" spans="31:31" x14ac:dyDescent="0.35">
      <c r="AE377" s="1"/>
    </row>
    <row r="378" spans="31:31" x14ac:dyDescent="0.35">
      <c r="AE378" s="1"/>
    </row>
    <row r="379" spans="31:31" x14ac:dyDescent="0.35">
      <c r="AE379" s="1"/>
    </row>
    <row r="380" spans="31:31" x14ac:dyDescent="0.35">
      <c r="AE380" s="1"/>
    </row>
    <row r="381" spans="31:31" x14ac:dyDescent="0.35">
      <c r="AE381" s="1"/>
    </row>
    <row r="382" spans="31:31" x14ac:dyDescent="0.35">
      <c r="AE382" s="1"/>
    </row>
    <row r="383" spans="31:31" x14ac:dyDescent="0.35">
      <c r="AE383" s="1"/>
    </row>
    <row r="384" spans="31:31" x14ac:dyDescent="0.35">
      <c r="AE384" s="1"/>
    </row>
    <row r="385" spans="31:31" x14ac:dyDescent="0.35">
      <c r="AE385" s="1"/>
    </row>
    <row r="386" spans="31:31" x14ac:dyDescent="0.35">
      <c r="AE386" s="1"/>
    </row>
    <row r="387" spans="31:31" x14ac:dyDescent="0.35">
      <c r="AE387" s="1"/>
    </row>
    <row r="388" spans="31:31" x14ac:dyDescent="0.35">
      <c r="AE388" s="1"/>
    </row>
    <row r="389" spans="31:31" x14ac:dyDescent="0.35">
      <c r="AE389" s="1"/>
    </row>
    <row r="390" spans="31:31" x14ac:dyDescent="0.35">
      <c r="AE390" s="1"/>
    </row>
    <row r="391" spans="31:31" x14ac:dyDescent="0.35">
      <c r="AE391" s="1"/>
    </row>
    <row r="392" spans="31:31" x14ac:dyDescent="0.35">
      <c r="AE392" s="1"/>
    </row>
    <row r="393" spans="31:31" x14ac:dyDescent="0.35">
      <c r="AE393" s="1"/>
    </row>
    <row r="394" spans="31:31" x14ac:dyDescent="0.35">
      <c r="AE394" s="1"/>
    </row>
    <row r="395" spans="31:31" x14ac:dyDescent="0.35">
      <c r="AE395" s="1"/>
    </row>
    <row r="396" spans="31:31" x14ac:dyDescent="0.35">
      <c r="AE396" s="1"/>
    </row>
    <row r="397" spans="31:31" x14ac:dyDescent="0.35">
      <c r="AE397" s="1"/>
    </row>
    <row r="398" spans="31:31" x14ac:dyDescent="0.35">
      <c r="AE398" s="1"/>
    </row>
    <row r="399" spans="31:31" x14ac:dyDescent="0.35">
      <c r="AE399" s="1"/>
    </row>
    <row r="400" spans="31:31" x14ac:dyDescent="0.35">
      <c r="AE400" s="1"/>
    </row>
    <row r="401" spans="31:31" x14ac:dyDescent="0.35">
      <c r="AE401" s="1"/>
    </row>
    <row r="402" spans="31:31" x14ac:dyDescent="0.35">
      <c r="AE402" s="1"/>
    </row>
    <row r="403" spans="31:31" x14ac:dyDescent="0.35">
      <c r="AE403" s="1"/>
    </row>
    <row r="404" spans="31:31" x14ac:dyDescent="0.35">
      <c r="AE404" s="1"/>
    </row>
    <row r="405" spans="31:31" x14ac:dyDescent="0.35">
      <c r="AE405" s="1"/>
    </row>
    <row r="406" spans="31:31" x14ac:dyDescent="0.35">
      <c r="AE406" s="1"/>
    </row>
    <row r="407" spans="31:31" x14ac:dyDescent="0.35">
      <c r="AE407" s="1"/>
    </row>
    <row r="408" spans="31:31" x14ac:dyDescent="0.35">
      <c r="AE408" s="1"/>
    </row>
    <row r="409" spans="31:31" x14ac:dyDescent="0.35">
      <c r="AE409" s="1"/>
    </row>
    <row r="410" spans="31:31" x14ac:dyDescent="0.35">
      <c r="AE410" s="1"/>
    </row>
    <row r="411" spans="31:31" x14ac:dyDescent="0.35">
      <c r="AE411" s="1"/>
    </row>
    <row r="412" spans="31:31" x14ac:dyDescent="0.35">
      <c r="AE412" s="1"/>
    </row>
    <row r="413" spans="31:31" x14ac:dyDescent="0.35">
      <c r="AE413" s="1"/>
    </row>
    <row r="418" spans="31:31" x14ac:dyDescent="0.35">
      <c r="AE418" s="1"/>
    </row>
    <row r="419" spans="31:31" x14ac:dyDescent="0.35">
      <c r="AE419" s="1"/>
    </row>
    <row r="420" spans="31:31" x14ac:dyDescent="0.35">
      <c r="AE420" s="1"/>
    </row>
    <row r="421" spans="31:31" x14ac:dyDescent="0.35">
      <c r="AE421" s="1"/>
    </row>
    <row r="422" spans="31:31" x14ac:dyDescent="0.35">
      <c r="AE422" s="1"/>
    </row>
    <row r="423" spans="31:31" x14ac:dyDescent="0.35">
      <c r="AE423" s="1"/>
    </row>
    <row r="424" spans="31:31" x14ac:dyDescent="0.35">
      <c r="AE424" s="1"/>
    </row>
    <row r="425" spans="31:31" x14ac:dyDescent="0.35">
      <c r="AE425" s="1"/>
    </row>
    <row r="426" spans="31:31" x14ac:dyDescent="0.35">
      <c r="AE426" s="1"/>
    </row>
    <row r="427" spans="31:31" x14ac:dyDescent="0.35">
      <c r="AE427" s="1"/>
    </row>
    <row r="428" spans="31:31" x14ac:dyDescent="0.35">
      <c r="AE428" s="1"/>
    </row>
    <row r="429" spans="31:31" x14ac:dyDescent="0.35">
      <c r="AE429" s="1"/>
    </row>
    <row r="430" spans="31:31" x14ac:dyDescent="0.35">
      <c r="AE430" s="1"/>
    </row>
    <row r="431" spans="31:31" x14ac:dyDescent="0.35">
      <c r="AE431" s="1"/>
    </row>
    <row r="432" spans="31:31" x14ac:dyDescent="0.35">
      <c r="AE432" s="1"/>
    </row>
    <row r="433" spans="31:31" x14ac:dyDescent="0.35">
      <c r="AE433" s="1"/>
    </row>
    <row r="434" spans="31:31" x14ac:dyDescent="0.35">
      <c r="AE434" s="1"/>
    </row>
    <row r="435" spans="31:31" x14ac:dyDescent="0.35">
      <c r="AE435" s="1"/>
    </row>
    <row r="436" spans="31:31" x14ac:dyDescent="0.35">
      <c r="AE436" s="1"/>
    </row>
    <row r="437" spans="31:31" x14ac:dyDescent="0.35">
      <c r="AE437" s="1"/>
    </row>
    <row r="438" spans="31:31" x14ac:dyDescent="0.35">
      <c r="AE438" s="1"/>
    </row>
    <row r="439" spans="31:31" x14ac:dyDescent="0.35">
      <c r="AE439" s="1"/>
    </row>
    <row r="440" spans="31:31" x14ac:dyDescent="0.35">
      <c r="AE440" s="1"/>
    </row>
    <row r="441" spans="31:31" x14ac:dyDescent="0.35">
      <c r="AE441" s="1"/>
    </row>
    <row r="442" spans="31:31" x14ac:dyDescent="0.35">
      <c r="AE442" s="1"/>
    </row>
    <row r="443" spans="31:31" x14ac:dyDescent="0.35">
      <c r="AE443" s="1"/>
    </row>
    <row r="444" spans="31:31" x14ac:dyDescent="0.35">
      <c r="AE444" s="1"/>
    </row>
    <row r="445" spans="31:31" x14ac:dyDescent="0.35">
      <c r="AE445" s="1"/>
    </row>
    <row r="446" spans="31:31" x14ac:dyDescent="0.35">
      <c r="AE446" s="1"/>
    </row>
    <row r="447" spans="31:31" x14ac:dyDescent="0.35">
      <c r="AE447" s="1"/>
    </row>
    <row r="448" spans="31:31" x14ac:dyDescent="0.35">
      <c r="AE448" s="1"/>
    </row>
    <row r="449" spans="31:31" x14ac:dyDescent="0.35">
      <c r="AE449" s="1"/>
    </row>
    <row r="450" spans="31:31" x14ac:dyDescent="0.35">
      <c r="AE450" s="1"/>
    </row>
    <row r="451" spans="31:31" x14ac:dyDescent="0.35">
      <c r="AE451" s="1"/>
    </row>
    <row r="452" spans="31:31" x14ac:dyDescent="0.35">
      <c r="AE452" s="1"/>
    </row>
    <row r="453" spans="31:31" x14ac:dyDescent="0.35">
      <c r="AE453" s="1"/>
    </row>
    <row r="454" spans="31:31" x14ac:dyDescent="0.35">
      <c r="AE454" s="1"/>
    </row>
    <row r="455" spans="31:31" x14ac:dyDescent="0.35">
      <c r="AE455" s="1"/>
    </row>
    <row r="456" spans="31:31" x14ac:dyDescent="0.35">
      <c r="AE456" s="1"/>
    </row>
    <row r="457" spans="31:31" x14ac:dyDescent="0.35">
      <c r="AE457" s="1"/>
    </row>
    <row r="458" spans="31:31" x14ac:dyDescent="0.35">
      <c r="AE458" s="1"/>
    </row>
    <row r="459" spans="31:31" x14ac:dyDescent="0.35">
      <c r="AE459" s="1"/>
    </row>
    <row r="460" spans="31:31" x14ac:dyDescent="0.35">
      <c r="AE460" s="1"/>
    </row>
    <row r="461" spans="31:31" x14ac:dyDescent="0.35">
      <c r="AE461" s="1"/>
    </row>
    <row r="462" spans="31:31" x14ac:dyDescent="0.35">
      <c r="AE462" s="1"/>
    </row>
    <row r="463" spans="31:31" x14ac:dyDescent="0.35">
      <c r="AE463" s="1"/>
    </row>
    <row r="464" spans="31:31" x14ac:dyDescent="0.35">
      <c r="AE464" s="1"/>
    </row>
    <row r="465" spans="31:31" x14ac:dyDescent="0.35">
      <c r="AE465" s="1"/>
    </row>
    <row r="466" spans="31:31" x14ac:dyDescent="0.35">
      <c r="AE466" s="1"/>
    </row>
    <row r="467" spans="31:31" x14ac:dyDescent="0.35">
      <c r="AE467" s="1"/>
    </row>
    <row r="468" spans="31:31" x14ac:dyDescent="0.35">
      <c r="AE468" s="1"/>
    </row>
    <row r="469" spans="31:31" x14ac:dyDescent="0.35">
      <c r="AE469" s="1"/>
    </row>
    <row r="470" spans="31:31" x14ac:dyDescent="0.35">
      <c r="AE470" s="1"/>
    </row>
    <row r="471" spans="31:31" x14ac:dyDescent="0.35">
      <c r="AE471" s="1"/>
    </row>
    <row r="472" spans="31:31" x14ac:dyDescent="0.35">
      <c r="AE472" s="1"/>
    </row>
    <row r="473" spans="31:31" x14ac:dyDescent="0.35">
      <c r="AE473" s="1"/>
    </row>
    <row r="474" spans="31:31" x14ac:dyDescent="0.35">
      <c r="AE474" s="1"/>
    </row>
    <row r="475" spans="31:31" x14ac:dyDescent="0.35">
      <c r="AE475" s="1"/>
    </row>
    <row r="476" spans="31:31" x14ac:dyDescent="0.35">
      <c r="AE476" s="1"/>
    </row>
    <row r="477" spans="31:31" x14ac:dyDescent="0.35">
      <c r="AE477" s="1"/>
    </row>
    <row r="478" spans="31:31" x14ac:dyDescent="0.35">
      <c r="AE478" s="1"/>
    </row>
    <row r="479" spans="31:31" x14ac:dyDescent="0.35">
      <c r="AE479" s="1"/>
    </row>
    <row r="480" spans="31:31" x14ac:dyDescent="0.35">
      <c r="AE480" s="1"/>
    </row>
    <row r="481" spans="31:31" x14ac:dyDescent="0.35">
      <c r="AE481" s="1"/>
    </row>
    <row r="482" spans="31:31" x14ac:dyDescent="0.35">
      <c r="AE482" s="1"/>
    </row>
    <row r="483" spans="31:31" x14ac:dyDescent="0.35">
      <c r="AE483" s="1"/>
    </row>
    <row r="484" spans="31:31" x14ac:dyDescent="0.35">
      <c r="AE484" s="1"/>
    </row>
    <row r="485" spans="31:31" x14ac:dyDescent="0.35">
      <c r="AE485" s="1"/>
    </row>
    <row r="486" spans="31:31" x14ac:dyDescent="0.35">
      <c r="AE486" s="1"/>
    </row>
    <row r="487" spans="31:31" x14ac:dyDescent="0.35">
      <c r="AE487" s="1"/>
    </row>
    <row r="488" spans="31:31" x14ac:dyDescent="0.35">
      <c r="AE488" s="1"/>
    </row>
    <row r="489" spans="31:31" x14ac:dyDescent="0.35">
      <c r="AE489" s="1"/>
    </row>
    <row r="490" spans="31:31" x14ac:dyDescent="0.35">
      <c r="AE490" s="1"/>
    </row>
    <row r="491" spans="31:31" x14ac:dyDescent="0.35">
      <c r="AE491" s="1"/>
    </row>
    <row r="492" spans="31:31" x14ac:dyDescent="0.35">
      <c r="AE492" s="1"/>
    </row>
    <row r="493" spans="31:31" x14ac:dyDescent="0.35">
      <c r="AE493" s="1"/>
    </row>
    <row r="494" spans="31:31" x14ac:dyDescent="0.35">
      <c r="AE494" s="1"/>
    </row>
    <row r="495" spans="31:31" x14ac:dyDescent="0.35">
      <c r="AE495" s="1"/>
    </row>
    <row r="496" spans="31:31" x14ac:dyDescent="0.35">
      <c r="AE496" s="1"/>
    </row>
    <row r="497" spans="31:31" x14ac:dyDescent="0.35">
      <c r="AE497" s="1"/>
    </row>
    <row r="498" spans="31:31" x14ac:dyDescent="0.35">
      <c r="AE498" s="1"/>
    </row>
    <row r="499" spans="31:31" x14ac:dyDescent="0.35">
      <c r="AE499" s="1"/>
    </row>
    <row r="500" spans="31:31" x14ac:dyDescent="0.35">
      <c r="AE500" s="1"/>
    </row>
    <row r="501" spans="31:31" x14ac:dyDescent="0.35">
      <c r="AE501" s="1"/>
    </row>
    <row r="502" spans="31:31" x14ac:dyDescent="0.35">
      <c r="AE502" s="1"/>
    </row>
    <row r="503" spans="31:31" x14ac:dyDescent="0.35">
      <c r="AE503" s="1"/>
    </row>
    <row r="504" spans="31:31" x14ac:dyDescent="0.35">
      <c r="AE504" s="1"/>
    </row>
    <row r="505" spans="31:31" x14ac:dyDescent="0.35">
      <c r="AE505" s="1"/>
    </row>
    <row r="506" spans="31:31" x14ac:dyDescent="0.35">
      <c r="AE506" s="1"/>
    </row>
    <row r="507" spans="31:31" x14ac:dyDescent="0.35">
      <c r="AE507" s="1"/>
    </row>
    <row r="508" spans="31:31" x14ac:dyDescent="0.35">
      <c r="AE508" s="1"/>
    </row>
    <row r="509" spans="31:31" x14ac:dyDescent="0.35">
      <c r="AE509" s="1"/>
    </row>
    <row r="510" spans="31:31" x14ac:dyDescent="0.35">
      <c r="AE510" s="1"/>
    </row>
    <row r="511" spans="31:31" x14ac:dyDescent="0.35">
      <c r="AE511" s="1"/>
    </row>
    <row r="512" spans="31:31" x14ac:dyDescent="0.35">
      <c r="AE512" s="1"/>
    </row>
    <row r="513" spans="31:31" x14ac:dyDescent="0.35">
      <c r="AE513" s="1"/>
    </row>
    <row r="514" spans="31:31" x14ac:dyDescent="0.35">
      <c r="AE514" s="1"/>
    </row>
    <row r="515" spans="31:31" x14ac:dyDescent="0.35">
      <c r="AE515" s="1"/>
    </row>
    <row r="516" spans="31:31" x14ac:dyDescent="0.35">
      <c r="AE516" s="1"/>
    </row>
    <row r="517" spans="31:31" x14ac:dyDescent="0.35">
      <c r="AE517" s="1"/>
    </row>
    <row r="518" spans="31:31" x14ac:dyDescent="0.35">
      <c r="AE518" s="1"/>
    </row>
    <row r="519" spans="31:31" x14ac:dyDescent="0.35">
      <c r="AE519" s="1"/>
    </row>
    <row r="520" spans="31:31" x14ac:dyDescent="0.35">
      <c r="AE520" s="1"/>
    </row>
    <row r="521" spans="31:31" x14ac:dyDescent="0.35">
      <c r="AE521" s="1"/>
    </row>
    <row r="522" spans="31:31" x14ac:dyDescent="0.35">
      <c r="AE522" s="1"/>
    </row>
    <row r="523" spans="31:31" x14ac:dyDescent="0.35">
      <c r="AE523" s="1"/>
    </row>
    <row r="524" spans="31:31" x14ac:dyDescent="0.35">
      <c r="AE524" s="1"/>
    </row>
    <row r="525" spans="31:31" x14ac:dyDescent="0.35">
      <c r="AE525" s="1"/>
    </row>
    <row r="526" spans="31:31" x14ac:dyDescent="0.35">
      <c r="AE526" s="1"/>
    </row>
    <row r="527" spans="31:31" x14ac:dyDescent="0.35">
      <c r="AE527" s="1"/>
    </row>
    <row r="528" spans="31:31" x14ac:dyDescent="0.35">
      <c r="AE528" s="1"/>
    </row>
    <row r="529" spans="31:31" x14ac:dyDescent="0.35">
      <c r="AE529" s="1"/>
    </row>
    <row r="530" spans="31:31" x14ac:dyDescent="0.35">
      <c r="AE530" s="1"/>
    </row>
    <row r="531" spans="31:31" x14ac:dyDescent="0.35">
      <c r="AE531" s="1"/>
    </row>
    <row r="532" spans="31:31" x14ac:dyDescent="0.35">
      <c r="AE532" s="1"/>
    </row>
    <row r="533" spans="31:31" x14ac:dyDescent="0.35">
      <c r="AE533" s="1"/>
    </row>
    <row r="534" spans="31:31" x14ac:dyDescent="0.35">
      <c r="AE534" s="1"/>
    </row>
    <row r="535" spans="31:31" x14ac:dyDescent="0.35">
      <c r="AE535" s="1"/>
    </row>
    <row r="536" spans="31:31" x14ac:dyDescent="0.35">
      <c r="AE536" s="1"/>
    </row>
    <row r="537" spans="31:31" x14ac:dyDescent="0.35">
      <c r="AE537" s="1"/>
    </row>
    <row r="538" spans="31:31" x14ac:dyDescent="0.35">
      <c r="AE538" s="1"/>
    </row>
    <row r="539" spans="31:31" x14ac:dyDescent="0.35">
      <c r="AE539" s="1"/>
    </row>
    <row r="540" spans="31:31" x14ac:dyDescent="0.35">
      <c r="AE540" s="1"/>
    </row>
    <row r="541" spans="31:31" x14ac:dyDescent="0.35">
      <c r="AE541" s="1"/>
    </row>
    <row r="542" spans="31:31" x14ac:dyDescent="0.35">
      <c r="AE542" s="1"/>
    </row>
    <row r="543" spans="31:31" x14ac:dyDescent="0.35">
      <c r="AE543" s="1"/>
    </row>
    <row r="544" spans="31:31" x14ac:dyDescent="0.35">
      <c r="AE544" s="1"/>
    </row>
    <row r="545" spans="31:31" x14ac:dyDescent="0.35">
      <c r="AE545" s="1"/>
    </row>
    <row r="546" spans="31:31" x14ac:dyDescent="0.35">
      <c r="AE546" s="1"/>
    </row>
    <row r="547" spans="31:31" x14ac:dyDescent="0.35">
      <c r="AE547" s="1"/>
    </row>
    <row r="548" spans="31:31" x14ac:dyDescent="0.35">
      <c r="AE548" s="1"/>
    </row>
    <row r="549" spans="31:31" x14ac:dyDescent="0.35">
      <c r="AE549" s="1"/>
    </row>
    <row r="550" spans="31:31" x14ac:dyDescent="0.35">
      <c r="AE550" s="1"/>
    </row>
    <row r="551" spans="31:31" x14ac:dyDescent="0.35">
      <c r="AE551" s="1"/>
    </row>
    <row r="552" spans="31:31" x14ac:dyDescent="0.35">
      <c r="AE552" s="1"/>
    </row>
    <row r="553" spans="31:31" x14ac:dyDescent="0.35">
      <c r="AE553" s="1"/>
    </row>
    <row r="554" spans="31:31" x14ac:dyDescent="0.35">
      <c r="AE554" s="1"/>
    </row>
    <row r="555" spans="31:31" x14ac:dyDescent="0.35">
      <c r="AE555" s="1"/>
    </row>
    <row r="556" spans="31:31" x14ac:dyDescent="0.35">
      <c r="AE556" s="1"/>
    </row>
    <row r="557" spans="31:31" x14ac:dyDescent="0.35">
      <c r="AE557" s="1"/>
    </row>
    <row r="558" spans="31:31" x14ac:dyDescent="0.35">
      <c r="AE558" s="1"/>
    </row>
    <row r="559" spans="31:31" x14ac:dyDescent="0.35">
      <c r="AE559" s="1"/>
    </row>
    <row r="560" spans="31:31" x14ac:dyDescent="0.35">
      <c r="AE560" s="1"/>
    </row>
    <row r="561" spans="31:31" x14ac:dyDescent="0.35">
      <c r="AE561" s="1"/>
    </row>
    <row r="562" spans="31:31" x14ac:dyDescent="0.35">
      <c r="AE562" s="1"/>
    </row>
    <row r="563" spans="31:31" x14ac:dyDescent="0.35">
      <c r="AE563" s="1"/>
    </row>
    <row r="564" spans="31:31" x14ac:dyDescent="0.35">
      <c r="AE564" s="1"/>
    </row>
    <row r="565" spans="31:31" x14ac:dyDescent="0.35">
      <c r="AE565" s="1"/>
    </row>
    <row r="566" spans="31:31" x14ac:dyDescent="0.35">
      <c r="AE566" s="1"/>
    </row>
    <row r="567" spans="31:31" x14ac:dyDescent="0.35">
      <c r="AE567" s="1"/>
    </row>
    <row r="568" spans="31:31" x14ac:dyDescent="0.35">
      <c r="AE568" s="1"/>
    </row>
    <row r="573" spans="31:31" x14ac:dyDescent="0.35">
      <c r="AE573" s="1"/>
    </row>
    <row r="574" spans="31:31" x14ac:dyDescent="0.35">
      <c r="AE574" s="1"/>
    </row>
    <row r="575" spans="31:31" x14ac:dyDescent="0.35">
      <c r="AE575" s="1"/>
    </row>
    <row r="576" spans="31:31" x14ac:dyDescent="0.35">
      <c r="AE576" s="1"/>
    </row>
    <row r="577" spans="31:31" x14ac:dyDescent="0.35">
      <c r="AE577" s="1"/>
    </row>
    <row r="578" spans="31:31" x14ac:dyDescent="0.35">
      <c r="AE578" s="1"/>
    </row>
    <row r="579" spans="31:31" x14ac:dyDescent="0.35">
      <c r="AE579" s="1"/>
    </row>
    <row r="580" spans="31:31" x14ac:dyDescent="0.35">
      <c r="AE580" s="1"/>
    </row>
    <row r="581" spans="31:31" x14ac:dyDescent="0.35">
      <c r="AE581" s="1"/>
    </row>
    <row r="582" spans="31:31" x14ac:dyDescent="0.35">
      <c r="AE582" s="1"/>
    </row>
    <row r="583" spans="31:31" x14ac:dyDescent="0.35">
      <c r="AE583" s="1"/>
    </row>
    <row r="584" spans="31:31" x14ac:dyDescent="0.35">
      <c r="AE584" s="1"/>
    </row>
    <row r="585" spans="31:31" x14ac:dyDescent="0.35">
      <c r="AE585" s="1"/>
    </row>
    <row r="586" spans="31:31" x14ac:dyDescent="0.35">
      <c r="AE586" s="1"/>
    </row>
    <row r="587" spans="31:31" x14ac:dyDescent="0.35">
      <c r="AE587" s="1"/>
    </row>
    <row r="588" spans="31:31" x14ac:dyDescent="0.35">
      <c r="AE588" s="1"/>
    </row>
    <row r="589" spans="31:31" x14ac:dyDescent="0.35">
      <c r="AE589" s="1"/>
    </row>
    <row r="590" spans="31:31" x14ac:dyDescent="0.35">
      <c r="AE590" s="1"/>
    </row>
    <row r="591" spans="31:31" x14ac:dyDescent="0.35">
      <c r="AE591" s="1"/>
    </row>
    <row r="592" spans="31:31" x14ac:dyDescent="0.35">
      <c r="AE592" s="1"/>
    </row>
    <row r="593" spans="31:31" x14ac:dyDescent="0.35">
      <c r="AE593" s="1"/>
    </row>
    <row r="594" spans="31:31" x14ac:dyDescent="0.35">
      <c r="AE594" s="1"/>
    </row>
    <row r="595" spans="31:31" x14ac:dyDescent="0.35">
      <c r="AE595" s="1"/>
    </row>
    <row r="596" spans="31:31" x14ac:dyDescent="0.35">
      <c r="AE596" s="1"/>
    </row>
    <row r="597" spans="31:31" x14ac:dyDescent="0.35">
      <c r="AE597" s="1"/>
    </row>
    <row r="598" spans="31:31" x14ac:dyDescent="0.35">
      <c r="AE598" s="1"/>
    </row>
    <row r="599" spans="31:31" x14ac:dyDescent="0.35">
      <c r="AE599" s="1"/>
    </row>
    <row r="600" spans="31:31" x14ac:dyDescent="0.35">
      <c r="AE600" s="1"/>
    </row>
    <row r="601" spans="31:31" x14ac:dyDescent="0.35">
      <c r="AE601" s="1"/>
    </row>
    <row r="602" spans="31:31" x14ac:dyDescent="0.35">
      <c r="AE602" s="1"/>
    </row>
    <row r="603" spans="31:31" x14ac:dyDescent="0.35">
      <c r="AE603" s="1"/>
    </row>
    <row r="604" spans="31:31" x14ac:dyDescent="0.35">
      <c r="AE604" s="1"/>
    </row>
    <row r="605" spans="31:31" x14ac:dyDescent="0.35">
      <c r="AE605" s="1"/>
    </row>
    <row r="606" spans="31:31" x14ac:dyDescent="0.35">
      <c r="AE606" s="1"/>
    </row>
    <row r="607" spans="31:31" x14ac:dyDescent="0.35">
      <c r="AE607" s="1"/>
    </row>
    <row r="608" spans="31:31" x14ac:dyDescent="0.35">
      <c r="AE608" s="1"/>
    </row>
    <row r="609" spans="31:31" x14ac:dyDescent="0.35">
      <c r="AE609" s="1"/>
    </row>
    <row r="610" spans="31:31" x14ac:dyDescent="0.35">
      <c r="AE610" s="1"/>
    </row>
    <row r="611" spans="31:31" x14ac:dyDescent="0.35">
      <c r="AE611" s="1"/>
    </row>
    <row r="612" spans="31:31" x14ac:dyDescent="0.35">
      <c r="AE612" s="1"/>
    </row>
    <row r="613" spans="31:31" x14ac:dyDescent="0.35">
      <c r="AE613" s="1"/>
    </row>
    <row r="614" spans="31:31" x14ac:dyDescent="0.35">
      <c r="AE614" s="1"/>
    </row>
    <row r="615" spans="31:31" x14ac:dyDescent="0.35">
      <c r="AE615" s="1"/>
    </row>
    <row r="616" spans="31:31" x14ac:dyDescent="0.35">
      <c r="AE616" s="1"/>
    </row>
    <row r="617" spans="31:31" x14ac:dyDescent="0.35">
      <c r="AE617" s="1"/>
    </row>
    <row r="618" spans="31:31" x14ac:dyDescent="0.35">
      <c r="AE618" s="1"/>
    </row>
    <row r="619" spans="31:31" x14ac:dyDescent="0.35">
      <c r="AE619" s="1"/>
    </row>
    <row r="620" spans="31:31" x14ac:dyDescent="0.35">
      <c r="AE620" s="1"/>
    </row>
    <row r="621" spans="31:31" x14ac:dyDescent="0.35">
      <c r="AE621" s="1"/>
    </row>
    <row r="622" spans="31:31" x14ac:dyDescent="0.35">
      <c r="AE622" s="1"/>
    </row>
    <row r="623" spans="31:31" x14ac:dyDescent="0.35">
      <c r="AE623" s="1"/>
    </row>
    <row r="624" spans="31:31" x14ac:dyDescent="0.35">
      <c r="AE624" s="1"/>
    </row>
    <row r="625" spans="31:31" x14ac:dyDescent="0.35">
      <c r="AE625" s="1"/>
    </row>
    <row r="626" spans="31:31" x14ac:dyDescent="0.35">
      <c r="AE626" s="1"/>
    </row>
    <row r="627" spans="31:31" x14ac:dyDescent="0.35">
      <c r="AE627" s="1"/>
    </row>
    <row r="628" spans="31:31" x14ac:dyDescent="0.35">
      <c r="AE628" s="1"/>
    </row>
    <row r="629" spans="31:31" x14ac:dyDescent="0.35">
      <c r="AE629" s="1"/>
    </row>
    <row r="630" spans="31:31" x14ac:dyDescent="0.35">
      <c r="AE630" s="1"/>
    </row>
    <row r="631" spans="31:31" x14ac:dyDescent="0.35">
      <c r="AE631" s="1"/>
    </row>
    <row r="632" spans="31:31" x14ac:dyDescent="0.35">
      <c r="AE632" s="1"/>
    </row>
    <row r="633" spans="31:31" x14ac:dyDescent="0.35">
      <c r="AE633" s="1"/>
    </row>
    <row r="634" spans="31:31" x14ac:dyDescent="0.35">
      <c r="AE634" s="1"/>
    </row>
    <row r="635" spans="31:31" x14ac:dyDescent="0.35">
      <c r="AE635" s="1"/>
    </row>
    <row r="636" spans="31:31" x14ac:dyDescent="0.35">
      <c r="AE636" s="1"/>
    </row>
    <row r="637" spans="31:31" x14ac:dyDescent="0.35">
      <c r="AE637" s="1"/>
    </row>
    <row r="638" spans="31:31" x14ac:dyDescent="0.35">
      <c r="AE638" s="1"/>
    </row>
    <row r="639" spans="31:31" x14ac:dyDescent="0.35">
      <c r="AE639" s="1"/>
    </row>
    <row r="640" spans="31:31" x14ac:dyDescent="0.35">
      <c r="AE640" s="1"/>
    </row>
    <row r="641" spans="31:31" x14ac:dyDescent="0.35">
      <c r="AE641" s="1"/>
    </row>
    <row r="642" spans="31:31" x14ac:dyDescent="0.35">
      <c r="AE642" s="1"/>
    </row>
    <row r="643" spans="31:31" x14ac:dyDescent="0.35">
      <c r="AE643" s="1"/>
    </row>
    <row r="644" spans="31:31" x14ac:dyDescent="0.35">
      <c r="AE644" s="1"/>
    </row>
    <row r="645" spans="31:31" x14ac:dyDescent="0.35">
      <c r="AE645" s="1"/>
    </row>
    <row r="646" spans="31:31" x14ac:dyDescent="0.35">
      <c r="AE646" s="1"/>
    </row>
    <row r="647" spans="31:31" x14ac:dyDescent="0.35">
      <c r="AE647" s="1"/>
    </row>
    <row r="648" spans="31:31" x14ac:dyDescent="0.35">
      <c r="AE648" s="1"/>
    </row>
    <row r="649" spans="31:31" x14ac:dyDescent="0.35">
      <c r="AE649" s="1"/>
    </row>
    <row r="650" spans="31:31" x14ac:dyDescent="0.35">
      <c r="AE650" s="1"/>
    </row>
    <row r="651" spans="31:31" x14ac:dyDescent="0.35">
      <c r="AE651" s="1"/>
    </row>
    <row r="652" spans="31:31" x14ac:dyDescent="0.35">
      <c r="AE652" s="1"/>
    </row>
    <row r="653" spans="31:31" x14ac:dyDescent="0.35">
      <c r="AE653" s="1"/>
    </row>
    <row r="654" spans="31:31" x14ac:dyDescent="0.35">
      <c r="AE654" s="1"/>
    </row>
    <row r="655" spans="31:31" x14ac:dyDescent="0.35">
      <c r="AE655" s="1"/>
    </row>
    <row r="656" spans="31:31" x14ac:dyDescent="0.35">
      <c r="AE656" s="1"/>
    </row>
    <row r="657" spans="31:31" x14ac:dyDescent="0.35">
      <c r="AE657" s="1"/>
    </row>
    <row r="658" spans="31:31" x14ac:dyDescent="0.35">
      <c r="AE658" s="1"/>
    </row>
    <row r="659" spans="31:31" x14ac:dyDescent="0.35">
      <c r="AE659" s="1"/>
    </row>
    <row r="660" spans="31:31" x14ac:dyDescent="0.35">
      <c r="AE660" s="1"/>
    </row>
    <row r="661" spans="31:31" x14ac:dyDescent="0.35">
      <c r="AE661" s="1"/>
    </row>
    <row r="662" spans="31:31" x14ac:dyDescent="0.35">
      <c r="AE662" s="1"/>
    </row>
    <row r="663" spans="31:31" x14ac:dyDescent="0.35">
      <c r="AE663" s="1"/>
    </row>
    <row r="664" spans="31:31" x14ac:dyDescent="0.35">
      <c r="AE664" s="1"/>
    </row>
    <row r="665" spans="31:31" x14ac:dyDescent="0.35">
      <c r="AE665" s="1"/>
    </row>
    <row r="666" spans="31:31" x14ac:dyDescent="0.35">
      <c r="AE666" s="1"/>
    </row>
    <row r="667" spans="31:31" x14ac:dyDescent="0.35">
      <c r="AE667" s="1"/>
    </row>
    <row r="668" spans="31:31" x14ac:dyDescent="0.35">
      <c r="AE668" s="1"/>
    </row>
    <row r="669" spans="31:31" x14ac:dyDescent="0.35">
      <c r="AE669" s="1"/>
    </row>
    <row r="670" spans="31:31" x14ac:dyDescent="0.35">
      <c r="AE670" s="1"/>
    </row>
    <row r="671" spans="31:31" x14ac:dyDescent="0.35">
      <c r="AE671" s="1"/>
    </row>
    <row r="672" spans="31:31" x14ac:dyDescent="0.35">
      <c r="AE672" s="1"/>
    </row>
    <row r="673" spans="31:31" x14ac:dyDescent="0.35">
      <c r="AE673" s="1"/>
    </row>
    <row r="674" spans="31:31" x14ac:dyDescent="0.35">
      <c r="AE674" s="1"/>
    </row>
    <row r="675" spans="31:31" x14ac:dyDescent="0.35">
      <c r="AE675" s="1"/>
    </row>
    <row r="676" spans="31:31" x14ac:dyDescent="0.35">
      <c r="AE676" s="1"/>
    </row>
    <row r="677" spans="31:31" x14ac:dyDescent="0.35">
      <c r="AE677" s="1"/>
    </row>
    <row r="678" spans="31:31" x14ac:dyDescent="0.35">
      <c r="AE678" s="1"/>
    </row>
    <row r="679" spans="31:31" x14ac:dyDescent="0.35">
      <c r="AE679" s="1"/>
    </row>
    <row r="680" spans="31:31" x14ac:dyDescent="0.35">
      <c r="AE680" s="1"/>
    </row>
    <row r="681" spans="31:31" x14ac:dyDescent="0.35">
      <c r="AE681" s="1"/>
    </row>
    <row r="682" spans="31:31" x14ac:dyDescent="0.35">
      <c r="AE682" s="1"/>
    </row>
    <row r="683" spans="31:31" x14ac:dyDescent="0.35">
      <c r="AE683" s="1"/>
    </row>
    <row r="684" spans="31:31" x14ac:dyDescent="0.35">
      <c r="AE684" s="1"/>
    </row>
    <row r="685" spans="31:31" x14ac:dyDescent="0.35">
      <c r="AE685" s="1"/>
    </row>
    <row r="686" spans="31:31" x14ac:dyDescent="0.35">
      <c r="AE686" s="1"/>
    </row>
    <row r="687" spans="31:31" x14ac:dyDescent="0.35">
      <c r="AE687" s="1"/>
    </row>
    <row r="688" spans="31:31" x14ac:dyDescent="0.35">
      <c r="AE688" s="1"/>
    </row>
    <row r="689" spans="31:31" x14ac:dyDescent="0.35">
      <c r="AE689" s="1"/>
    </row>
    <row r="690" spans="31:31" x14ac:dyDescent="0.35">
      <c r="AE690" s="1"/>
    </row>
    <row r="691" spans="31:31" x14ac:dyDescent="0.35">
      <c r="AE691" s="1"/>
    </row>
    <row r="692" spans="31:31" x14ac:dyDescent="0.35">
      <c r="AE692" s="1"/>
    </row>
    <row r="693" spans="31:31" x14ac:dyDescent="0.35">
      <c r="AE693" s="1"/>
    </row>
    <row r="694" spans="31:31" x14ac:dyDescent="0.35">
      <c r="AE694" s="1"/>
    </row>
    <row r="695" spans="31:31" x14ac:dyDescent="0.35">
      <c r="AE695" s="1"/>
    </row>
    <row r="696" spans="31:31" x14ac:dyDescent="0.35">
      <c r="AE696" s="1"/>
    </row>
    <row r="697" spans="31:31" x14ac:dyDescent="0.35">
      <c r="AE697" s="1"/>
    </row>
    <row r="698" spans="31:31" x14ac:dyDescent="0.35">
      <c r="AE698" s="1"/>
    </row>
    <row r="699" spans="31:31" x14ac:dyDescent="0.35">
      <c r="AE699" s="1"/>
    </row>
    <row r="700" spans="31:31" x14ac:dyDescent="0.35">
      <c r="AE700" s="1"/>
    </row>
    <row r="701" spans="31:31" x14ac:dyDescent="0.35">
      <c r="AE701" s="1"/>
    </row>
    <row r="702" spans="31:31" x14ac:dyDescent="0.35">
      <c r="AE702" s="1"/>
    </row>
    <row r="703" spans="31:31" x14ac:dyDescent="0.35">
      <c r="AE703" s="1"/>
    </row>
    <row r="704" spans="31:31" x14ac:dyDescent="0.35">
      <c r="AE704" s="1"/>
    </row>
    <row r="705" spans="31:31" x14ac:dyDescent="0.35">
      <c r="AE705" s="1"/>
    </row>
    <row r="706" spans="31:31" x14ac:dyDescent="0.35">
      <c r="AE706" s="1"/>
    </row>
    <row r="707" spans="31:31" x14ac:dyDescent="0.35">
      <c r="AE707" s="1"/>
    </row>
    <row r="708" spans="31:31" x14ac:dyDescent="0.35">
      <c r="AE708" s="1"/>
    </row>
    <row r="709" spans="31:31" x14ac:dyDescent="0.35">
      <c r="AE709" s="1"/>
    </row>
    <row r="710" spans="31:31" x14ac:dyDescent="0.35">
      <c r="AE710" s="1"/>
    </row>
    <row r="711" spans="31:31" x14ac:dyDescent="0.35">
      <c r="AE711" s="1"/>
    </row>
    <row r="712" spans="31:31" x14ac:dyDescent="0.35">
      <c r="AE712" s="1"/>
    </row>
    <row r="713" spans="31:31" x14ac:dyDescent="0.35">
      <c r="AE713" s="1"/>
    </row>
    <row r="714" spans="31:31" x14ac:dyDescent="0.35">
      <c r="AE714" s="1"/>
    </row>
    <row r="715" spans="31:31" x14ac:dyDescent="0.35">
      <c r="AE715" s="1"/>
    </row>
    <row r="716" spans="31:31" x14ac:dyDescent="0.35">
      <c r="AE716" s="1"/>
    </row>
    <row r="717" spans="31:31" x14ac:dyDescent="0.35">
      <c r="AE717" s="1"/>
    </row>
    <row r="718" spans="31:31" x14ac:dyDescent="0.35">
      <c r="AE718" s="1"/>
    </row>
    <row r="719" spans="31:31" x14ac:dyDescent="0.35">
      <c r="AE719" s="1"/>
    </row>
    <row r="720" spans="31:31" x14ac:dyDescent="0.35">
      <c r="AE720" s="1"/>
    </row>
    <row r="721" spans="31:31" x14ac:dyDescent="0.35">
      <c r="AE721" s="1"/>
    </row>
    <row r="722" spans="31:31" x14ac:dyDescent="0.35">
      <c r="AE722" s="1"/>
    </row>
    <row r="723" spans="31:31" x14ac:dyDescent="0.35">
      <c r="AE723" s="1"/>
    </row>
    <row r="728" spans="31:31" x14ac:dyDescent="0.35">
      <c r="AE728" s="1"/>
    </row>
    <row r="729" spans="31:31" x14ac:dyDescent="0.35">
      <c r="AE729" s="1"/>
    </row>
    <row r="730" spans="31:31" x14ac:dyDescent="0.35">
      <c r="AE730" s="1"/>
    </row>
    <row r="731" spans="31:31" x14ac:dyDescent="0.35">
      <c r="AE731" s="1"/>
    </row>
    <row r="732" spans="31:31" x14ac:dyDescent="0.35">
      <c r="AE732" s="1"/>
    </row>
    <row r="733" spans="31:31" x14ac:dyDescent="0.35">
      <c r="AE733" s="1"/>
    </row>
    <row r="734" spans="31:31" x14ac:dyDescent="0.35">
      <c r="AE734" s="1"/>
    </row>
    <row r="735" spans="31:31" x14ac:dyDescent="0.35">
      <c r="AE735" s="1"/>
    </row>
    <row r="736" spans="31:31" x14ac:dyDescent="0.35">
      <c r="AE736" s="1"/>
    </row>
    <row r="737" spans="31:31" x14ac:dyDescent="0.35">
      <c r="AE737" s="1"/>
    </row>
    <row r="738" spans="31:31" x14ac:dyDescent="0.35">
      <c r="AE738" s="1"/>
    </row>
    <row r="739" spans="31:31" x14ac:dyDescent="0.35">
      <c r="AE739" s="1"/>
    </row>
    <row r="740" spans="31:31" x14ac:dyDescent="0.35">
      <c r="AE740" s="1"/>
    </row>
    <row r="741" spans="31:31" x14ac:dyDescent="0.35">
      <c r="AE741" s="1"/>
    </row>
    <row r="742" spans="31:31" x14ac:dyDescent="0.35">
      <c r="AE742" s="1"/>
    </row>
    <row r="743" spans="31:31" x14ac:dyDescent="0.35">
      <c r="AE743" s="1"/>
    </row>
    <row r="744" spans="31:31" x14ac:dyDescent="0.35">
      <c r="AE744" s="1"/>
    </row>
    <row r="745" spans="31:31" x14ac:dyDescent="0.35">
      <c r="AE745" s="1"/>
    </row>
    <row r="746" spans="31:31" x14ac:dyDescent="0.35">
      <c r="AE746" s="1"/>
    </row>
    <row r="747" spans="31:31" x14ac:dyDescent="0.35">
      <c r="AE747" s="1"/>
    </row>
    <row r="748" spans="31:31" x14ac:dyDescent="0.35">
      <c r="AE748" s="1"/>
    </row>
    <row r="749" spans="31:31" x14ac:dyDescent="0.35">
      <c r="AE749" s="1"/>
    </row>
    <row r="750" spans="31:31" x14ac:dyDescent="0.35">
      <c r="AE750" s="1"/>
    </row>
    <row r="751" spans="31:31" x14ac:dyDescent="0.35">
      <c r="AE751" s="1"/>
    </row>
    <row r="752" spans="31:31" x14ac:dyDescent="0.35">
      <c r="AE752" s="1"/>
    </row>
    <row r="753" spans="31:31" x14ac:dyDescent="0.35">
      <c r="AE753" s="1"/>
    </row>
    <row r="754" spans="31:31" x14ac:dyDescent="0.35">
      <c r="AE754" s="1"/>
    </row>
    <row r="755" spans="31:31" x14ac:dyDescent="0.35">
      <c r="AE755" s="1"/>
    </row>
    <row r="756" spans="31:31" x14ac:dyDescent="0.35">
      <c r="AE756" s="1"/>
    </row>
    <row r="757" spans="31:31" x14ac:dyDescent="0.35">
      <c r="AE757" s="1"/>
    </row>
    <row r="758" spans="31:31" x14ac:dyDescent="0.35">
      <c r="AE758" s="1"/>
    </row>
    <row r="759" spans="31:31" x14ac:dyDescent="0.35">
      <c r="AE759" s="1"/>
    </row>
    <row r="760" spans="31:31" x14ac:dyDescent="0.35">
      <c r="AE760" s="1"/>
    </row>
    <row r="761" spans="31:31" x14ac:dyDescent="0.35">
      <c r="AE761" s="1"/>
    </row>
    <row r="762" spans="31:31" x14ac:dyDescent="0.35">
      <c r="AE762" s="1"/>
    </row>
    <row r="763" spans="31:31" x14ac:dyDescent="0.35">
      <c r="AE763" s="1"/>
    </row>
    <row r="764" spans="31:31" x14ac:dyDescent="0.35">
      <c r="AE764" s="1"/>
    </row>
    <row r="765" spans="31:31" x14ac:dyDescent="0.35">
      <c r="AE765" s="1"/>
    </row>
    <row r="766" spans="31:31" x14ac:dyDescent="0.35">
      <c r="AE766" s="1"/>
    </row>
    <row r="767" spans="31:31" x14ac:dyDescent="0.35">
      <c r="AE767" s="1"/>
    </row>
    <row r="768" spans="31:31" x14ac:dyDescent="0.35">
      <c r="AE768" s="1"/>
    </row>
    <row r="769" spans="31:31" x14ac:dyDescent="0.35">
      <c r="AE769" s="1"/>
    </row>
    <row r="770" spans="31:31" x14ac:dyDescent="0.35">
      <c r="AE770" s="1"/>
    </row>
    <row r="771" spans="31:31" x14ac:dyDescent="0.35">
      <c r="AE771" s="1"/>
    </row>
    <row r="772" spans="31:31" x14ac:dyDescent="0.35">
      <c r="AE772" s="1"/>
    </row>
    <row r="773" spans="31:31" x14ac:dyDescent="0.35">
      <c r="AE773" s="1"/>
    </row>
    <row r="774" spans="31:31" x14ac:dyDescent="0.35">
      <c r="AE774" s="1"/>
    </row>
    <row r="775" spans="31:31" x14ac:dyDescent="0.35">
      <c r="AE775" s="1"/>
    </row>
    <row r="776" spans="31:31" x14ac:dyDescent="0.35">
      <c r="AE776" s="1"/>
    </row>
    <row r="777" spans="31:31" x14ac:dyDescent="0.35">
      <c r="AE777" s="1"/>
    </row>
    <row r="778" spans="31:31" x14ac:dyDescent="0.35">
      <c r="AE778" s="1"/>
    </row>
    <row r="779" spans="31:31" x14ac:dyDescent="0.35">
      <c r="AE779" s="1"/>
    </row>
    <row r="780" spans="31:31" x14ac:dyDescent="0.35">
      <c r="AE780" s="1"/>
    </row>
    <row r="781" spans="31:31" x14ac:dyDescent="0.35">
      <c r="AE781" s="1"/>
    </row>
    <row r="782" spans="31:31" x14ac:dyDescent="0.35">
      <c r="AE782" s="1"/>
    </row>
    <row r="783" spans="31:31" x14ac:dyDescent="0.35">
      <c r="AE783" s="1"/>
    </row>
    <row r="784" spans="31:31" x14ac:dyDescent="0.35">
      <c r="AE784" s="1"/>
    </row>
    <row r="785" spans="31:31" x14ac:dyDescent="0.35">
      <c r="AE785" s="1"/>
    </row>
    <row r="786" spans="31:31" x14ac:dyDescent="0.35">
      <c r="AE786" s="1"/>
    </row>
    <row r="787" spans="31:31" x14ac:dyDescent="0.35">
      <c r="AE787" s="1"/>
    </row>
    <row r="788" spans="31:31" x14ac:dyDescent="0.35">
      <c r="AE788" s="1"/>
    </row>
    <row r="789" spans="31:31" x14ac:dyDescent="0.35">
      <c r="AE789" s="1"/>
    </row>
    <row r="790" spans="31:31" x14ac:dyDescent="0.35">
      <c r="AE790" s="1"/>
    </row>
    <row r="791" spans="31:31" x14ac:dyDescent="0.35">
      <c r="AE791" s="1"/>
    </row>
    <row r="792" spans="31:31" x14ac:dyDescent="0.35">
      <c r="AE792" s="1"/>
    </row>
    <row r="793" spans="31:31" x14ac:dyDescent="0.35">
      <c r="AE793" s="1"/>
    </row>
    <row r="794" spans="31:31" x14ac:dyDescent="0.35">
      <c r="AE794" s="1"/>
    </row>
    <row r="795" spans="31:31" x14ac:dyDescent="0.35">
      <c r="AE795" s="1"/>
    </row>
    <row r="796" spans="31:31" x14ac:dyDescent="0.35">
      <c r="AE796" s="1"/>
    </row>
    <row r="797" spans="31:31" x14ac:dyDescent="0.35">
      <c r="AE797" s="1"/>
    </row>
    <row r="798" spans="31:31" x14ac:dyDescent="0.35">
      <c r="AE798" s="1"/>
    </row>
    <row r="799" spans="31:31" x14ac:dyDescent="0.35">
      <c r="AE799" s="1"/>
    </row>
    <row r="800" spans="31:31" x14ac:dyDescent="0.35">
      <c r="AE800" s="1"/>
    </row>
    <row r="801" spans="31:31" x14ac:dyDescent="0.35">
      <c r="AE801" s="1"/>
    </row>
    <row r="802" spans="31:31" x14ac:dyDescent="0.35">
      <c r="AE802" s="1"/>
    </row>
    <row r="803" spans="31:31" x14ac:dyDescent="0.35">
      <c r="AE803" s="1"/>
    </row>
    <row r="804" spans="31:31" x14ac:dyDescent="0.35">
      <c r="AE804" s="1"/>
    </row>
    <row r="805" spans="31:31" x14ac:dyDescent="0.35">
      <c r="AE805" s="1"/>
    </row>
    <row r="806" spans="31:31" x14ac:dyDescent="0.35">
      <c r="AE806" s="1"/>
    </row>
    <row r="807" spans="31:31" x14ac:dyDescent="0.35">
      <c r="AE807" s="1"/>
    </row>
    <row r="808" spans="31:31" x14ac:dyDescent="0.35">
      <c r="AE808" s="1"/>
    </row>
    <row r="809" spans="31:31" x14ac:dyDescent="0.35">
      <c r="AE809" s="1"/>
    </row>
    <row r="810" spans="31:31" x14ac:dyDescent="0.35">
      <c r="AE810" s="1"/>
    </row>
    <row r="811" spans="31:31" x14ac:dyDescent="0.35">
      <c r="AE811" s="1"/>
    </row>
    <row r="812" spans="31:31" x14ac:dyDescent="0.35">
      <c r="AE812" s="1"/>
    </row>
    <row r="813" spans="31:31" x14ac:dyDescent="0.35">
      <c r="AE813" s="1"/>
    </row>
    <row r="814" spans="31:31" x14ac:dyDescent="0.35">
      <c r="AE814" s="1"/>
    </row>
    <row r="815" spans="31:31" x14ac:dyDescent="0.35">
      <c r="AE815" s="1"/>
    </row>
    <row r="816" spans="31:31" x14ac:dyDescent="0.35">
      <c r="AE816" s="1"/>
    </row>
    <row r="817" spans="31:31" x14ac:dyDescent="0.35">
      <c r="AE817" s="1"/>
    </row>
    <row r="818" spans="31:31" x14ac:dyDescent="0.35">
      <c r="AE818" s="1"/>
    </row>
    <row r="819" spans="31:31" x14ac:dyDescent="0.35">
      <c r="AE819" s="1"/>
    </row>
    <row r="820" spans="31:31" x14ac:dyDescent="0.35">
      <c r="AE820" s="1"/>
    </row>
    <row r="821" spans="31:31" x14ac:dyDescent="0.35">
      <c r="AE821" s="1"/>
    </row>
    <row r="822" spans="31:31" x14ac:dyDescent="0.35">
      <c r="AE822" s="1"/>
    </row>
    <row r="823" spans="31:31" x14ac:dyDescent="0.35">
      <c r="AE823" s="1"/>
    </row>
    <row r="824" spans="31:31" x14ac:dyDescent="0.35">
      <c r="AE824" s="1"/>
    </row>
    <row r="825" spans="31:31" x14ac:dyDescent="0.35">
      <c r="AE825" s="1"/>
    </row>
    <row r="826" spans="31:31" x14ac:dyDescent="0.35">
      <c r="AE826" s="1"/>
    </row>
    <row r="827" spans="31:31" x14ac:dyDescent="0.35">
      <c r="AE827" s="1"/>
    </row>
    <row r="828" spans="31:31" x14ac:dyDescent="0.35">
      <c r="AE828" s="1"/>
    </row>
    <row r="829" spans="31:31" x14ac:dyDescent="0.35">
      <c r="AE829" s="1"/>
    </row>
    <row r="830" spans="31:31" x14ac:dyDescent="0.35">
      <c r="AE830" s="1"/>
    </row>
    <row r="831" spans="31:31" x14ac:dyDescent="0.35">
      <c r="AE831" s="1"/>
    </row>
    <row r="832" spans="31:31" x14ac:dyDescent="0.35">
      <c r="AE832" s="1"/>
    </row>
    <row r="833" spans="31:31" x14ac:dyDescent="0.35">
      <c r="AE833" s="1"/>
    </row>
    <row r="834" spans="31:31" x14ac:dyDescent="0.35">
      <c r="AE834" s="1"/>
    </row>
    <row r="835" spans="31:31" x14ac:dyDescent="0.35">
      <c r="AE835" s="1"/>
    </row>
    <row r="836" spans="31:31" x14ac:dyDescent="0.35">
      <c r="AE836" s="1"/>
    </row>
    <row r="837" spans="31:31" x14ac:dyDescent="0.35">
      <c r="AE837" s="1"/>
    </row>
    <row r="838" spans="31:31" x14ac:dyDescent="0.35">
      <c r="AE838" s="1"/>
    </row>
    <row r="839" spans="31:31" x14ac:dyDescent="0.35">
      <c r="AE839" s="1"/>
    </row>
    <row r="840" spans="31:31" x14ac:dyDescent="0.35">
      <c r="AE840" s="1"/>
    </row>
    <row r="841" spans="31:31" x14ac:dyDescent="0.35">
      <c r="AE841" s="1"/>
    </row>
    <row r="842" spans="31:31" x14ac:dyDescent="0.35">
      <c r="AE842" s="1"/>
    </row>
    <row r="843" spans="31:31" x14ac:dyDescent="0.35">
      <c r="AE843" s="1"/>
    </row>
    <row r="844" spans="31:31" x14ac:dyDescent="0.35">
      <c r="AE844" s="1"/>
    </row>
    <row r="845" spans="31:31" x14ac:dyDescent="0.35">
      <c r="AE845" s="1"/>
    </row>
    <row r="846" spans="31:31" x14ac:dyDescent="0.35">
      <c r="AE846" s="1"/>
    </row>
    <row r="847" spans="31:31" x14ac:dyDescent="0.35">
      <c r="AE847" s="1"/>
    </row>
    <row r="848" spans="31:31" x14ac:dyDescent="0.35">
      <c r="AE848" s="1"/>
    </row>
    <row r="849" spans="31:31" x14ac:dyDescent="0.35">
      <c r="AE849" s="1"/>
    </row>
    <row r="850" spans="31:31" x14ac:dyDescent="0.35">
      <c r="AE850" s="1"/>
    </row>
    <row r="851" spans="31:31" x14ac:dyDescent="0.35">
      <c r="AE851" s="1"/>
    </row>
    <row r="852" spans="31:31" x14ac:dyDescent="0.35">
      <c r="AE852" s="1"/>
    </row>
    <row r="853" spans="31:31" x14ac:dyDescent="0.35">
      <c r="AE853" s="1"/>
    </row>
    <row r="854" spans="31:31" x14ac:dyDescent="0.35">
      <c r="AE854" s="1"/>
    </row>
    <row r="855" spans="31:31" x14ac:dyDescent="0.35">
      <c r="AE855" s="1"/>
    </row>
    <row r="856" spans="31:31" x14ac:dyDescent="0.35">
      <c r="AE856" s="1"/>
    </row>
    <row r="857" spans="31:31" x14ac:dyDescent="0.35">
      <c r="AE857" s="1"/>
    </row>
    <row r="858" spans="31:31" x14ac:dyDescent="0.35">
      <c r="AE858" s="1"/>
    </row>
    <row r="859" spans="31:31" x14ac:dyDescent="0.35">
      <c r="AE859" s="1"/>
    </row>
    <row r="860" spans="31:31" x14ac:dyDescent="0.35">
      <c r="AE860" s="1"/>
    </row>
    <row r="861" spans="31:31" x14ac:dyDescent="0.35">
      <c r="AE861" s="1"/>
    </row>
    <row r="862" spans="31:31" x14ac:dyDescent="0.35">
      <c r="AE862" s="1"/>
    </row>
    <row r="863" spans="31:31" x14ac:dyDescent="0.35">
      <c r="AE863" s="1"/>
    </row>
    <row r="864" spans="31:31" x14ac:dyDescent="0.35">
      <c r="AE864" s="1"/>
    </row>
    <row r="865" spans="31:31" x14ac:dyDescent="0.35">
      <c r="AE865" s="1"/>
    </row>
    <row r="866" spans="31:31" x14ac:dyDescent="0.35">
      <c r="AE866" s="1"/>
    </row>
    <row r="867" spans="31:31" x14ac:dyDescent="0.35">
      <c r="AE867" s="1"/>
    </row>
    <row r="868" spans="31:31" x14ac:dyDescent="0.35">
      <c r="AE868" s="1"/>
    </row>
    <row r="869" spans="31:31" x14ac:dyDescent="0.35">
      <c r="AE869" s="1"/>
    </row>
    <row r="870" spans="31:31" x14ac:dyDescent="0.35">
      <c r="AE870" s="1"/>
    </row>
    <row r="871" spans="31:31" x14ac:dyDescent="0.35">
      <c r="AE871" s="1"/>
    </row>
    <row r="872" spans="31:31" x14ac:dyDescent="0.35">
      <c r="AE872" s="1"/>
    </row>
    <row r="873" spans="31:31" x14ac:dyDescent="0.35">
      <c r="AE873" s="1"/>
    </row>
    <row r="874" spans="31:31" x14ac:dyDescent="0.35">
      <c r="AE874" s="1"/>
    </row>
    <row r="875" spans="31:31" x14ac:dyDescent="0.35">
      <c r="AE875" s="1"/>
    </row>
    <row r="876" spans="31:31" x14ac:dyDescent="0.35">
      <c r="AE876" s="1"/>
    </row>
    <row r="877" spans="31:31" x14ac:dyDescent="0.35">
      <c r="AE877" s="1"/>
    </row>
    <row r="878" spans="31:31" x14ac:dyDescent="0.35">
      <c r="AE878" s="1"/>
    </row>
  </sheetData>
  <mergeCells count="78">
    <mergeCell ref="S1:AC1"/>
    <mergeCell ref="S155:AC155"/>
    <mergeCell ref="A1:G1"/>
    <mergeCell ref="J1:P1"/>
    <mergeCell ref="A2:A3"/>
    <mergeCell ref="B2:B3"/>
    <mergeCell ref="J2:J3"/>
    <mergeCell ref="K2:K3"/>
    <mergeCell ref="P4:P6"/>
    <mergeCell ref="Q4:Q6"/>
    <mergeCell ref="A7:A9"/>
    <mergeCell ref="F7:F9"/>
    <mergeCell ref="G7:G9"/>
    <mergeCell ref="H7:H9"/>
    <mergeCell ref="J7:J9"/>
    <mergeCell ref="O7:O9"/>
    <mergeCell ref="P7:P9"/>
    <mergeCell ref="Q7:Q9"/>
    <mergeCell ref="A4:A6"/>
    <mergeCell ref="F4:F6"/>
    <mergeCell ref="G4:G6"/>
    <mergeCell ref="H4:H6"/>
    <mergeCell ref="J4:J6"/>
    <mergeCell ref="O4:O6"/>
    <mergeCell ref="P10:P12"/>
    <mergeCell ref="Q10:Q12"/>
    <mergeCell ref="A13:A15"/>
    <mergeCell ref="F13:F15"/>
    <mergeCell ref="G13:G15"/>
    <mergeCell ref="H13:H15"/>
    <mergeCell ref="J13:J15"/>
    <mergeCell ref="O13:O15"/>
    <mergeCell ref="P13:P15"/>
    <mergeCell ref="Q13:Q15"/>
    <mergeCell ref="A10:A12"/>
    <mergeCell ref="F10:F12"/>
    <mergeCell ref="G10:G12"/>
    <mergeCell ref="H10:H12"/>
    <mergeCell ref="J10:J12"/>
    <mergeCell ref="O10:O12"/>
    <mergeCell ref="P16:P18"/>
    <mergeCell ref="Q16:Q18"/>
    <mergeCell ref="A19:A21"/>
    <mergeCell ref="F19:F21"/>
    <mergeCell ref="G19:G21"/>
    <mergeCell ref="H19:H21"/>
    <mergeCell ref="J19:J21"/>
    <mergeCell ref="O19:O21"/>
    <mergeCell ref="P19:P21"/>
    <mergeCell ref="Q19:Q21"/>
    <mergeCell ref="A16:A18"/>
    <mergeCell ref="F16:F18"/>
    <mergeCell ref="G16:G18"/>
    <mergeCell ref="H16:H18"/>
    <mergeCell ref="J16:J18"/>
    <mergeCell ref="O16:O18"/>
    <mergeCell ref="A23:G23"/>
    <mergeCell ref="A24:A25"/>
    <mergeCell ref="B24:B25"/>
    <mergeCell ref="A26:A28"/>
    <mergeCell ref="F26:F28"/>
    <mergeCell ref="G26:G28"/>
    <mergeCell ref="I35:I42"/>
    <mergeCell ref="J35:J42"/>
    <mergeCell ref="B47:E47"/>
    <mergeCell ref="H26:H28"/>
    <mergeCell ref="A29:A31"/>
    <mergeCell ref="F29:F31"/>
    <mergeCell ref="G29:G31"/>
    <mergeCell ref="H29:H31"/>
    <mergeCell ref="B33:L33"/>
    <mergeCell ref="A62:A64"/>
    <mergeCell ref="F62:F64"/>
    <mergeCell ref="G62:G64"/>
    <mergeCell ref="H62:H64"/>
    <mergeCell ref="F35:F42"/>
    <mergeCell ref="G35:G42"/>
    <mergeCell ref="H35:H4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C307"/>
  <sheetViews>
    <sheetView workbookViewId="0">
      <selection sqref="A1:G1"/>
    </sheetView>
  </sheetViews>
  <sheetFormatPr defaultRowHeight="14.5" x14ac:dyDescent="0.35"/>
  <cols>
    <col min="1" max="1" width="5.1796875" style="4" bestFit="1" customWidth="1"/>
    <col min="2" max="2" width="28.7265625" style="4" bestFit="1" customWidth="1"/>
    <col min="3" max="3" width="15.54296875" style="4" bestFit="1" customWidth="1"/>
    <col min="4" max="4" width="17.453125" style="4" bestFit="1" customWidth="1"/>
    <col min="5" max="5" width="30.54296875" style="4" bestFit="1" customWidth="1"/>
    <col min="6" max="6" width="17.26953125" style="4" bestFit="1" customWidth="1"/>
    <col min="7" max="7" width="10.453125" style="4" bestFit="1" customWidth="1"/>
    <col min="8" max="8" width="7.81640625" style="4" bestFit="1" customWidth="1"/>
    <col min="9" max="9" width="10.1796875" style="4" bestFit="1" customWidth="1"/>
    <col min="10" max="10" width="17" style="4" bestFit="1" customWidth="1"/>
    <col min="11" max="11" width="17.453125" style="4" bestFit="1" customWidth="1"/>
    <col min="12" max="12" width="15.54296875" style="4" bestFit="1" customWidth="1"/>
    <col min="13" max="13" width="17.453125" style="4" bestFit="1" customWidth="1"/>
    <col min="14" max="14" width="14.453125" style="4" bestFit="1" customWidth="1"/>
    <col min="15" max="15" width="8.81640625" style="4" bestFit="1" customWidth="1"/>
    <col min="16" max="16" width="7.453125" style="4" bestFit="1" customWidth="1"/>
    <col min="17" max="17" width="6.81640625" style="4" bestFit="1" customWidth="1"/>
  </cols>
  <sheetData>
    <row r="1" spans="1:29" x14ac:dyDescent="0.35">
      <c r="A1" s="113" t="s">
        <v>247</v>
      </c>
      <c r="B1" s="113"/>
      <c r="C1" s="113"/>
      <c r="D1" s="113"/>
      <c r="E1" s="113"/>
      <c r="F1" s="113"/>
      <c r="G1" s="113"/>
      <c r="H1" s="3"/>
      <c r="J1" s="113" t="s">
        <v>248</v>
      </c>
      <c r="K1" s="113"/>
      <c r="L1" s="113"/>
      <c r="M1" s="113"/>
      <c r="N1" s="113"/>
      <c r="O1" s="113"/>
      <c r="P1" s="113"/>
      <c r="Q1" s="3"/>
      <c r="S1" s="131" t="s">
        <v>243</v>
      </c>
      <c r="T1" s="131"/>
      <c r="U1" s="131"/>
      <c r="V1" s="131"/>
      <c r="W1" s="131"/>
      <c r="X1" s="131"/>
      <c r="Y1" s="131"/>
      <c r="Z1" s="131"/>
      <c r="AA1" s="131"/>
      <c r="AB1" s="131"/>
      <c r="AC1" s="131"/>
    </row>
    <row r="2" spans="1:29" x14ac:dyDescent="0.35">
      <c r="A2" s="113" t="s">
        <v>249</v>
      </c>
      <c r="B2" s="113" t="s">
        <v>5</v>
      </c>
      <c r="C2" s="3" t="s">
        <v>250</v>
      </c>
      <c r="D2" s="3" t="s">
        <v>251</v>
      </c>
      <c r="E2" s="3" t="s">
        <v>252</v>
      </c>
      <c r="F2" s="3" t="s">
        <v>253</v>
      </c>
      <c r="G2" s="3" t="s">
        <v>254</v>
      </c>
      <c r="H2" s="3" t="s">
        <v>255</v>
      </c>
      <c r="J2" s="113" t="s">
        <v>249</v>
      </c>
      <c r="K2" s="113" t="s">
        <v>5</v>
      </c>
      <c r="L2" s="3" t="s">
        <v>250</v>
      </c>
      <c r="M2" s="3" t="s">
        <v>251</v>
      </c>
      <c r="N2" s="3" t="s">
        <v>252</v>
      </c>
      <c r="O2" s="3" t="s">
        <v>253</v>
      </c>
      <c r="P2" s="3" t="s">
        <v>254</v>
      </c>
      <c r="Q2" s="3" t="s">
        <v>255</v>
      </c>
      <c r="S2" t="s">
        <v>4</v>
      </c>
      <c r="T2" t="s">
        <v>5</v>
      </c>
      <c r="U2" t="s">
        <v>6</v>
      </c>
      <c r="V2" t="s">
        <v>7</v>
      </c>
      <c r="W2" t="s">
        <v>8</v>
      </c>
      <c r="X2" t="s">
        <v>9</v>
      </c>
      <c r="Y2" t="s">
        <v>10</v>
      </c>
      <c r="Z2" t="s">
        <v>11</v>
      </c>
      <c r="AA2" t="s">
        <v>12</v>
      </c>
      <c r="AB2" t="s">
        <v>13</v>
      </c>
      <c r="AC2" t="s">
        <v>14</v>
      </c>
    </row>
    <row r="3" spans="1:29" x14ac:dyDescent="0.35">
      <c r="A3" s="113"/>
      <c r="B3" s="113"/>
      <c r="C3" s="4" t="s">
        <v>256</v>
      </c>
      <c r="E3" s="4" t="s">
        <v>256</v>
      </c>
      <c r="F3" s="4" t="s">
        <v>256</v>
      </c>
      <c r="G3" s="4" t="s">
        <v>256</v>
      </c>
      <c r="J3" s="113"/>
      <c r="K3" s="113"/>
      <c r="L3" s="4" t="s">
        <v>256</v>
      </c>
      <c r="N3" s="4" t="s">
        <v>256</v>
      </c>
      <c r="O3" s="4" t="s">
        <v>256</v>
      </c>
      <c r="P3" s="4" t="s">
        <v>256</v>
      </c>
      <c r="S3" t="s">
        <v>27</v>
      </c>
      <c r="T3" t="s">
        <v>28</v>
      </c>
      <c r="U3" t="s">
        <v>29</v>
      </c>
      <c r="V3">
        <v>3.79</v>
      </c>
      <c r="W3">
        <v>14689.672</v>
      </c>
      <c r="X3">
        <v>349695</v>
      </c>
      <c r="Y3">
        <v>134058.391</v>
      </c>
      <c r="Z3">
        <v>10.958</v>
      </c>
      <c r="AA3">
        <v>0.17499999999999999</v>
      </c>
      <c r="AB3">
        <v>0.34</v>
      </c>
      <c r="AC3">
        <v>93.2</v>
      </c>
    </row>
    <row r="4" spans="1:29" x14ac:dyDescent="0.35">
      <c r="A4" s="113">
        <v>0</v>
      </c>
      <c r="B4" t="s">
        <v>141</v>
      </c>
      <c r="C4">
        <v>11.78</v>
      </c>
      <c r="D4" s="4">
        <f t="shared" ref="D4:D21" si="0">LN(E4)</f>
        <v>6.0499221166795509</v>
      </c>
      <c r="E4" s="4">
        <f t="shared" ref="E4:E21" si="1">C4*36</f>
        <v>424.08</v>
      </c>
      <c r="F4" s="125">
        <f>AVERAGE(E4:E6)</f>
        <v>402.96</v>
      </c>
      <c r="G4" s="126">
        <f>STDEV(E4:E6)</f>
        <v>21.241016924808481</v>
      </c>
      <c r="H4" s="127">
        <f>G4/F4</f>
        <v>5.2712470033771296E-2</v>
      </c>
      <c r="J4" s="113">
        <v>0</v>
      </c>
      <c r="K4" t="s">
        <v>185</v>
      </c>
      <c r="L4">
        <v>10.94</v>
      </c>
      <c r="M4" s="4">
        <f t="shared" ref="M4:M21" si="2">LN(N4)</f>
        <v>5.9759447354499446</v>
      </c>
      <c r="N4" s="4">
        <f>L4*36</f>
        <v>393.84</v>
      </c>
      <c r="O4" s="125">
        <f>AVERAGE(N4:N6)</f>
        <v>355.79999999999995</v>
      </c>
      <c r="P4" s="126">
        <f>STDEV(N4:N6)</f>
        <v>34.198736818777391</v>
      </c>
      <c r="Q4" s="127">
        <f>P4/O4</f>
        <v>9.6117866269750968E-2</v>
      </c>
      <c r="S4" t="s">
        <v>93</v>
      </c>
      <c r="T4" t="s">
        <v>28</v>
      </c>
      <c r="U4" t="s">
        <v>29</v>
      </c>
      <c r="V4">
        <v>3.79</v>
      </c>
      <c r="W4">
        <v>15336.968999999999</v>
      </c>
      <c r="X4">
        <v>336924</v>
      </c>
      <c r="Y4">
        <v>146270.54699999999</v>
      </c>
      <c r="Z4">
        <v>10.484999999999999</v>
      </c>
      <c r="AA4">
        <v>0.17499999999999999</v>
      </c>
      <c r="AB4">
        <v>0.3</v>
      </c>
      <c r="AC4">
        <v>72</v>
      </c>
    </row>
    <row r="5" spans="1:29" x14ac:dyDescent="0.35">
      <c r="A5" s="113"/>
      <c r="B5" t="s">
        <v>144</v>
      </c>
      <c r="C5">
        <v>11.2</v>
      </c>
      <c r="D5" s="4">
        <f t="shared" si="0"/>
        <v>5.9994327167571591</v>
      </c>
      <c r="E5" s="4">
        <f t="shared" si="1"/>
        <v>403.2</v>
      </c>
      <c r="F5" s="125"/>
      <c r="G5" s="126"/>
      <c r="H5" s="127"/>
      <c r="J5" s="113"/>
      <c r="K5" t="s">
        <v>187</v>
      </c>
      <c r="L5">
        <v>9.61</v>
      </c>
      <c r="M5" s="4">
        <f t="shared" si="2"/>
        <v>5.8463231614383107</v>
      </c>
      <c r="N5" s="4">
        <f t="shared" ref="N5:N21" si="3">L5*36</f>
        <v>345.96</v>
      </c>
      <c r="O5" s="125"/>
      <c r="P5" s="126"/>
      <c r="Q5" s="127"/>
      <c r="S5" t="s">
        <v>30</v>
      </c>
      <c r="T5" t="s">
        <v>31</v>
      </c>
      <c r="U5" t="s">
        <v>29</v>
      </c>
      <c r="V5">
        <v>3.79</v>
      </c>
      <c r="W5">
        <v>14954.547</v>
      </c>
      <c r="X5">
        <v>335498</v>
      </c>
      <c r="Y5">
        <v>118457.406</v>
      </c>
      <c r="Z5">
        <v>12.624000000000001</v>
      </c>
      <c r="AA5">
        <v>0.28100000000000003</v>
      </c>
      <c r="AB5">
        <v>0.47</v>
      </c>
      <c r="AC5">
        <v>66.7</v>
      </c>
    </row>
    <row r="6" spans="1:29" x14ac:dyDescent="0.35">
      <c r="A6" s="113"/>
      <c r="B6" t="s">
        <v>146</v>
      </c>
      <c r="C6">
        <v>10.6</v>
      </c>
      <c r="D6" s="4">
        <f t="shared" si="0"/>
        <v>5.9443729395741309</v>
      </c>
      <c r="E6" s="4">
        <f t="shared" si="1"/>
        <v>381.59999999999997</v>
      </c>
      <c r="F6" s="125"/>
      <c r="G6" s="126"/>
      <c r="H6" s="127"/>
      <c r="J6" s="113"/>
      <c r="K6" t="s">
        <v>189</v>
      </c>
      <c r="L6">
        <v>9.1</v>
      </c>
      <c r="M6" s="4">
        <f t="shared" si="2"/>
        <v>5.7917933519789147</v>
      </c>
      <c r="N6" s="4">
        <f t="shared" si="3"/>
        <v>327.59999999999997</v>
      </c>
      <c r="O6" s="125"/>
      <c r="P6" s="126"/>
      <c r="Q6" s="127"/>
      <c r="S6" t="s">
        <v>94</v>
      </c>
      <c r="T6" t="s">
        <v>31</v>
      </c>
      <c r="U6" t="s">
        <v>29</v>
      </c>
      <c r="V6">
        <v>3.79</v>
      </c>
      <c r="W6">
        <v>16400.055</v>
      </c>
      <c r="X6">
        <v>407683</v>
      </c>
      <c r="Y6">
        <v>153555.141</v>
      </c>
      <c r="Z6">
        <v>10.68</v>
      </c>
      <c r="AA6">
        <v>0.28100000000000003</v>
      </c>
      <c r="AB6">
        <v>0.32</v>
      </c>
      <c r="AC6">
        <v>12.5</v>
      </c>
    </row>
    <row r="7" spans="1:29" x14ac:dyDescent="0.35">
      <c r="A7" s="113">
        <v>15</v>
      </c>
      <c r="B7" t="s">
        <v>148</v>
      </c>
      <c r="C7">
        <v>13.89</v>
      </c>
      <c r="D7" s="4">
        <f t="shared" si="0"/>
        <v>6.2146880952223622</v>
      </c>
      <c r="E7" s="4">
        <f t="shared" si="1"/>
        <v>500.04</v>
      </c>
      <c r="F7" s="125">
        <f>AVERAGE(E7:E9)</f>
        <v>454.56</v>
      </c>
      <c r="G7" s="126">
        <f>STDEV(E7:E9)</f>
        <v>43.53222254836065</v>
      </c>
      <c r="H7" s="127">
        <f>G7/F7</f>
        <v>9.5767825035992279E-2</v>
      </c>
      <c r="J7" s="113">
        <v>15</v>
      </c>
      <c r="K7" t="s">
        <v>191</v>
      </c>
      <c r="L7">
        <v>13.97</v>
      </c>
      <c r="M7" s="4">
        <f t="shared" si="2"/>
        <v>6.2204311117249809</v>
      </c>
      <c r="N7" s="4">
        <f t="shared" si="3"/>
        <v>502.92</v>
      </c>
      <c r="O7" s="125">
        <f>AVERAGE(N7:N9)</f>
        <v>455.40000000000003</v>
      </c>
      <c r="P7" s="126">
        <f>STDEV(N7:N9)</f>
        <v>73.153559038504611</v>
      </c>
      <c r="Q7" s="127">
        <f>P7/O7</f>
        <v>0.16063583451582039</v>
      </c>
      <c r="S7" t="s">
        <v>32</v>
      </c>
      <c r="T7" t="s">
        <v>33</v>
      </c>
      <c r="U7" t="s">
        <v>29</v>
      </c>
      <c r="V7">
        <v>3.79</v>
      </c>
      <c r="W7">
        <v>16010.504999999999</v>
      </c>
      <c r="X7">
        <v>399784</v>
      </c>
      <c r="Y7">
        <v>146184.82800000001</v>
      </c>
      <c r="Z7">
        <v>10.952</v>
      </c>
      <c r="AA7">
        <v>0.44400000000000001</v>
      </c>
      <c r="AB7">
        <v>0.34</v>
      </c>
      <c r="AC7">
        <v>-23.9</v>
      </c>
    </row>
    <row r="8" spans="1:29" x14ac:dyDescent="0.35">
      <c r="A8" s="113"/>
      <c r="B8" t="s">
        <v>150</v>
      </c>
      <c r="C8">
        <v>12.51</v>
      </c>
      <c r="D8" s="4">
        <f t="shared" si="0"/>
        <v>6.1100472629349296</v>
      </c>
      <c r="E8" s="4">
        <f t="shared" si="1"/>
        <v>450.36</v>
      </c>
      <c r="F8" s="125"/>
      <c r="G8" s="126"/>
      <c r="H8" s="127"/>
      <c r="J8" s="113"/>
      <c r="K8" t="s">
        <v>193</v>
      </c>
      <c r="L8">
        <v>13.67</v>
      </c>
      <c r="M8" s="4">
        <f t="shared" si="2"/>
        <v>6.1987225891919682</v>
      </c>
      <c r="N8" s="4">
        <f t="shared" si="3"/>
        <v>492.12</v>
      </c>
      <c r="O8" s="125"/>
      <c r="P8" s="126"/>
      <c r="Q8" s="127"/>
      <c r="S8" t="s">
        <v>95</v>
      </c>
      <c r="T8" t="s">
        <v>33</v>
      </c>
      <c r="U8" t="s">
        <v>29</v>
      </c>
      <c r="V8">
        <v>3.79</v>
      </c>
      <c r="W8">
        <v>14273.191000000001</v>
      </c>
      <c r="X8">
        <v>344687</v>
      </c>
      <c r="Y8">
        <v>133897.09400000001</v>
      </c>
      <c r="Z8">
        <v>10.66</v>
      </c>
      <c r="AA8">
        <v>0.44400000000000001</v>
      </c>
      <c r="AB8">
        <v>0.31</v>
      </c>
      <c r="AC8">
        <v>-29.1</v>
      </c>
    </row>
    <row r="9" spans="1:29" x14ac:dyDescent="0.35">
      <c r="A9" s="113"/>
      <c r="B9" t="s">
        <v>152</v>
      </c>
      <c r="C9">
        <v>11.48</v>
      </c>
      <c r="D9" s="4">
        <f t="shared" si="0"/>
        <v>6.0241253293475303</v>
      </c>
      <c r="E9" s="4">
        <f t="shared" si="1"/>
        <v>413.28000000000003</v>
      </c>
      <c r="F9" s="125"/>
      <c r="G9" s="126"/>
      <c r="H9" s="127"/>
      <c r="J9" s="113"/>
      <c r="K9" t="s">
        <v>195</v>
      </c>
      <c r="L9">
        <v>10.31</v>
      </c>
      <c r="M9" s="4">
        <f t="shared" si="2"/>
        <v>5.9166332364849783</v>
      </c>
      <c r="N9" s="4">
        <f t="shared" si="3"/>
        <v>371.16</v>
      </c>
      <c r="O9" s="125"/>
      <c r="P9" s="126"/>
      <c r="Q9" s="127"/>
      <c r="S9" t="s">
        <v>34</v>
      </c>
      <c r="T9" t="s">
        <v>35</v>
      </c>
      <c r="U9" t="s">
        <v>29</v>
      </c>
      <c r="V9">
        <v>3.79</v>
      </c>
      <c r="W9">
        <v>18814.030999999999</v>
      </c>
      <c r="X9">
        <v>485555</v>
      </c>
      <c r="Y9">
        <v>134612.875</v>
      </c>
      <c r="Z9">
        <v>13.976000000000001</v>
      </c>
      <c r="AA9">
        <v>0.71299999999999997</v>
      </c>
      <c r="AB9">
        <v>0.57999999999999996</v>
      </c>
      <c r="AC9">
        <v>-19.3</v>
      </c>
    </row>
    <row r="10" spans="1:29" x14ac:dyDescent="0.35">
      <c r="A10" s="113">
        <v>30</v>
      </c>
      <c r="B10" t="s">
        <v>155</v>
      </c>
      <c r="C10">
        <v>11.18</v>
      </c>
      <c r="D10" s="4">
        <f t="shared" si="0"/>
        <v>5.9976454061830635</v>
      </c>
      <c r="E10" s="4">
        <f t="shared" si="1"/>
        <v>402.48</v>
      </c>
      <c r="F10" s="125">
        <f>AVERAGE(E10:E12)</f>
        <v>382.08</v>
      </c>
      <c r="G10" s="126">
        <f>STDEV(E10:E12)</f>
        <v>18.69690883541984</v>
      </c>
      <c r="H10" s="127">
        <f>G10/F10</f>
        <v>4.8934539456186768E-2</v>
      </c>
      <c r="J10" s="113">
        <v>30</v>
      </c>
      <c r="K10" t="s">
        <v>198</v>
      </c>
      <c r="L10">
        <v>9.3699999999999992</v>
      </c>
      <c r="M10" s="4">
        <f t="shared" si="2"/>
        <v>5.821032034706441</v>
      </c>
      <c r="N10" s="4">
        <f t="shared" si="3"/>
        <v>337.32</v>
      </c>
      <c r="O10" s="125">
        <f>AVERAGE(N10:N12)</f>
        <v>302.27999999999997</v>
      </c>
      <c r="P10" s="126">
        <f>STDEV(N10:N12)</f>
        <v>41.344136222686494</v>
      </c>
      <c r="Q10" s="127">
        <f>P10/O10</f>
        <v>0.13677430270837138</v>
      </c>
      <c r="S10" t="s">
        <v>77</v>
      </c>
      <c r="T10" t="s">
        <v>35</v>
      </c>
      <c r="U10" t="s">
        <v>29</v>
      </c>
      <c r="V10">
        <v>3.78</v>
      </c>
      <c r="W10">
        <v>18807.298999999999</v>
      </c>
      <c r="X10">
        <v>455470</v>
      </c>
      <c r="Y10">
        <v>136284.06299999999</v>
      </c>
      <c r="Z10">
        <v>13.8</v>
      </c>
      <c r="AA10">
        <v>0.71299999999999997</v>
      </c>
      <c r="AB10">
        <v>0.56000000000000005</v>
      </c>
      <c r="AC10">
        <v>-21.2</v>
      </c>
    </row>
    <row r="11" spans="1:29" x14ac:dyDescent="0.35">
      <c r="A11" s="113"/>
      <c r="B11" t="s">
        <v>157</v>
      </c>
      <c r="C11">
        <v>10.16</v>
      </c>
      <c r="D11" s="4">
        <f t="shared" si="0"/>
        <v>5.9019773806064455</v>
      </c>
      <c r="E11" s="4">
        <f t="shared" si="1"/>
        <v>365.76</v>
      </c>
      <c r="F11" s="125"/>
      <c r="G11" s="126"/>
      <c r="H11" s="127"/>
      <c r="J11" s="113"/>
      <c r="K11" t="s">
        <v>200</v>
      </c>
      <c r="L11">
        <v>7.13</v>
      </c>
      <c r="M11" s="4">
        <f t="shared" si="2"/>
        <v>5.5478301728823149</v>
      </c>
      <c r="N11" s="4">
        <f t="shared" si="3"/>
        <v>256.68</v>
      </c>
      <c r="O11" s="125"/>
      <c r="P11" s="126"/>
      <c r="Q11" s="127"/>
      <c r="S11" t="s">
        <v>82</v>
      </c>
      <c r="T11" t="s">
        <v>35</v>
      </c>
      <c r="U11" t="s">
        <v>29</v>
      </c>
      <c r="V11">
        <v>3.79</v>
      </c>
      <c r="W11">
        <v>20343.488000000001</v>
      </c>
      <c r="X11">
        <v>512426</v>
      </c>
      <c r="Y11">
        <v>149225.266</v>
      </c>
      <c r="Z11">
        <v>13.632999999999999</v>
      </c>
      <c r="AA11">
        <v>0.71299999999999997</v>
      </c>
      <c r="AB11">
        <v>0.55000000000000004</v>
      </c>
      <c r="AC11">
        <v>-23.1</v>
      </c>
    </row>
    <row r="12" spans="1:29" x14ac:dyDescent="0.35">
      <c r="A12" s="113"/>
      <c r="B12" t="s">
        <v>159</v>
      </c>
      <c r="C12">
        <v>10.5</v>
      </c>
      <c r="D12" s="4">
        <f t="shared" si="0"/>
        <v>5.934894195619588</v>
      </c>
      <c r="E12" s="4">
        <f t="shared" si="1"/>
        <v>378</v>
      </c>
      <c r="F12" s="125"/>
      <c r="G12" s="126"/>
      <c r="H12" s="127"/>
      <c r="J12" s="113"/>
      <c r="K12" t="s">
        <v>202</v>
      </c>
      <c r="L12">
        <v>8.69</v>
      </c>
      <c r="M12" s="4">
        <f t="shared" si="2"/>
        <v>5.7456918777334103</v>
      </c>
      <c r="N12" s="4">
        <f t="shared" si="3"/>
        <v>312.83999999999997</v>
      </c>
      <c r="O12" s="125"/>
      <c r="P12" s="126"/>
      <c r="Q12" s="127"/>
      <c r="S12" t="s">
        <v>87</v>
      </c>
      <c r="T12" t="s">
        <v>35</v>
      </c>
      <c r="U12" t="s">
        <v>29</v>
      </c>
      <c r="V12">
        <v>3.79</v>
      </c>
      <c r="W12">
        <v>17677.650000000001</v>
      </c>
      <c r="X12">
        <v>434824</v>
      </c>
      <c r="Y12">
        <v>146873.625</v>
      </c>
      <c r="Z12">
        <v>12.036</v>
      </c>
      <c r="AA12">
        <v>0.71299999999999997</v>
      </c>
      <c r="AB12">
        <v>0.42</v>
      </c>
      <c r="AC12">
        <v>-40.700000000000003</v>
      </c>
    </row>
    <row r="13" spans="1:29" x14ac:dyDescent="0.35">
      <c r="A13" s="113">
        <v>60</v>
      </c>
      <c r="B13" t="s">
        <v>161</v>
      </c>
      <c r="C13">
        <v>14.57</v>
      </c>
      <c r="D13" s="4">
        <f t="shared" si="0"/>
        <v>6.2624835586632237</v>
      </c>
      <c r="E13" s="4">
        <f t="shared" si="1"/>
        <v>524.52</v>
      </c>
      <c r="F13" s="125">
        <f>AVERAGE(E13:E15)</f>
        <v>441.60000000000008</v>
      </c>
      <c r="G13" s="126">
        <f>STDEV(E13:E15)</f>
        <v>85.813257716974775</v>
      </c>
      <c r="H13" s="127">
        <f>G13/F13</f>
        <v>0.19432350026488848</v>
      </c>
      <c r="J13" s="113">
        <v>60</v>
      </c>
      <c r="K13" t="s">
        <v>204</v>
      </c>
      <c r="L13">
        <v>12.11</v>
      </c>
      <c r="M13" s="4">
        <f t="shared" si="2"/>
        <v>6.0775504960211109</v>
      </c>
      <c r="N13" s="4">
        <f t="shared" si="3"/>
        <v>435.96</v>
      </c>
      <c r="O13" s="125">
        <f>AVERAGE(N13:N15)</f>
        <v>425.64000000000004</v>
      </c>
      <c r="P13" s="126">
        <f>STDEV(N13:N15)</f>
        <v>14.297636168262214</v>
      </c>
      <c r="Q13" s="127">
        <f>P13/O13</f>
        <v>3.3590912903538703E-2</v>
      </c>
      <c r="S13" t="s">
        <v>96</v>
      </c>
      <c r="T13" t="s">
        <v>35</v>
      </c>
      <c r="U13" t="s">
        <v>29</v>
      </c>
      <c r="V13">
        <v>3.79</v>
      </c>
      <c r="W13">
        <v>16063.406000000001</v>
      </c>
      <c r="X13">
        <v>364068</v>
      </c>
      <c r="Y13">
        <v>112335.55499999999</v>
      </c>
      <c r="Z13">
        <v>14.298999999999999</v>
      </c>
      <c r="AA13">
        <v>0.71299999999999997</v>
      </c>
      <c r="AB13">
        <v>0.6</v>
      </c>
      <c r="AC13">
        <v>-15.7</v>
      </c>
    </row>
    <row r="14" spans="1:29" x14ac:dyDescent="0.35">
      <c r="A14" s="113"/>
      <c r="B14" t="s">
        <v>163</v>
      </c>
      <c r="C14">
        <v>9.81</v>
      </c>
      <c r="D14" s="4">
        <f t="shared" si="0"/>
        <v>5.8669212120333816</v>
      </c>
      <c r="E14" s="4">
        <f t="shared" si="1"/>
        <v>353.16</v>
      </c>
      <c r="F14" s="125"/>
      <c r="G14" s="126"/>
      <c r="H14" s="127"/>
      <c r="J14" s="113"/>
      <c r="K14" t="s">
        <v>206</v>
      </c>
      <c r="L14">
        <v>11.37</v>
      </c>
      <c r="M14" s="4">
        <f t="shared" si="2"/>
        <v>6.0144972462185544</v>
      </c>
      <c r="N14" s="4">
        <f t="shared" si="3"/>
        <v>409.32</v>
      </c>
      <c r="O14" s="125"/>
      <c r="P14" s="126"/>
      <c r="Q14" s="127"/>
      <c r="S14" t="s">
        <v>124</v>
      </c>
      <c r="T14" t="s">
        <v>35</v>
      </c>
      <c r="U14" t="s">
        <v>29</v>
      </c>
      <c r="V14">
        <v>3.79</v>
      </c>
      <c r="W14">
        <v>19587.879000000001</v>
      </c>
      <c r="X14">
        <v>493252</v>
      </c>
      <c r="Y14">
        <v>150515.109</v>
      </c>
      <c r="Z14">
        <v>13.013999999999999</v>
      </c>
      <c r="AA14">
        <v>0.71299999999999997</v>
      </c>
      <c r="AB14">
        <v>0.5</v>
      </c>
      <c r="AC14">
        <v>-29.9</v>
      </c>
    </row>
    <row r="15" spans="1:29" x14ac:dyDescent="0.35">
      <c r="A15" s="113"/>
      <c r="B15" t="s">
        <v>165</v>
      </c>
      <c r="C15">
        <v>12.42</v>
      </c>
      <c r="D15" s="4">
        <f t="shared" si="0"/>
        <v>6.1028270149614423</v>
      </c>
      <c r="E15" s="4">
        <f t="shared" si="1"/>
        <v>447.12</v>
      </c>
      <c r="F15" s="125"/>
      <c r="G15" s="126"/>
      <c r="H15" s="127"/>
      <c r="J15" s="113"/>
      <c r="K15" t="s">
        <v>208</v>
      </c>
      <c r="L15">
        <v>11.99</v>
      </c>
      <c r="M15" s="4">
        <f t="shared" si="2"/>
        <v>6.0675919074955331</v>
      </c>
      <c r="N15" s="4">
        <f t="shared" si="3"/>
        <v>431.64</v>
      </c>
      <c r="O15" s="125"/>
      <c r="P15" s="126"/>
      <c r="Q15" s="127"/>
      <c r="S15" t="s">
        <v>129</v>
      </c>
      <c r="T15" t="s">
        <v>35</v>
      </c>
      <c r="U15" t="s">
        <v>29</v>
      </c>
      <c r="V15">
        <v>3.79</v>
      </c>
      <c r="W15">
        <v>15517.276</v>
      </c>
      <c r="X15">
        <v>358209</v>
      </c>
      <c r="Y15">
        <v>129994.75</v>
      </c>
      <c r="Z15">
        <v>11.936999999999999</v>
      </c>
      <c r="AA15">
        <v>0.71299999999999997</v>
      </c>
      <c r="AB15">
        <v>0.41</v>
      </c>
      <c r="AC15">
        <v>-41.8</v>
      </c>
    </row>
    <row r="16" spans="1:29" x14ac:dyDescent="0.35">
      <c r="A16" s="113">
        <v>120</v>
      </c>
      <c r="B16" t="s">
        <v>170</v>
      </c>
      <c r="C16">
        <v>8.32</v>
      </c>
      <c r="D16" s="4">
        <f t="shared" si="0"/>
        <v>5.7021811932892268</v>
      </c>
      <c r="E16" s="4">
        <f t="shared" si="1"/>
        <v>299.52</v>
      </c>
      <c r="F16" s="125">
        <f>AVERAGE(E16:E18)</f>
        <v>283.2</v>
      </c>
      <c r="G16" s="126">
        <f>STDEV(E16:E18)</f>
        <v>32.081097238093321</v>
      </c>
      <c r="H16" s="127">
        <f>G16/F16</f>
        <v>0.11328071058648773</v>
      </c>
      <c r="J16" s="113">
        <v>120</v>
      </c>
      <c r="K16" t="s">
        <v>213</v>
      </c>
      <c r="L16">
        <v>5.41</v>
      </c>
      <c r="M16" s="4">
        <f t="shared" si="2"/>
        <v>5.2717680313145001</v>
      </c>
      <c r="N16" s="4">
        <f t="shared" si="3"/>
        <v>194.76</v>
      </c>
      <c r="O16" s="125">
        <f>AVERAGE(N16:N18)</f>
        <v>223.32000000000002</v>
      </c>
      <c r="P16" s="126">
        <f>STDEV(N16:N18)</f>
        <v>27.758155558321853</v>
      </c>
      <c r="Q16" s="127">
        <f>P16/O16</f>
        <v>0.12429766952499485</v>
      </c>
      <c r="S16" t="s">
        <v>134</v>
      </c>
      <c r="T16" t="s">
        <v>35</v>
      </c>
      <c r="U16" t="s">
        <v>29</v>
      </c>
      <c r="V16">
        <v>3.79</v>
      </c>
      <c r="W16">
        <v>17412.710999999999</v>
      </c>
      <c r="X16">
        <v>454139</v>
      </c>
      <c r="Y16">
        <v>157955.07800000001</v>
      </c>
      <c r="Z16">
        <v>11.023999999999999</v>
      </c>
      <c r="AA16">
        <v>0.71299999999999997</v>
      </c>
      <c r="AB16">
        <v>0.34</v>
      </c>
      <c r="AC16">
        <v>-51.8</v>
      </c>
    </row>
    <row r="17" spans="1:29" x14ac:dyDescent="0.35">
      <c r="A17" s="113"/>
      <c r="B17" t="s">
        <v>172</v>
      </c>
      <c r="C17">
        <v>8.44</v>
      </c>
      <c r="D17" s="4">
        <f t="shared" si="0"/>
        <v>5.7165012470639756</v>
      </c>
      <c r="E17" s="4">
        <f t="shared" si="1"/>
        <v>303.83999999999997</v>
      </c>
      <c r="F17" s="125"/>
      <c r="G17" s="126"/>
      <c r="H17" s="127"/>
      <c r="J17" s="113"/>
      <c r="K17" t="s">
        <v>215</v>
      </c>
      <c r="L17">
        <v>6.25</v>
      </c>
      <c r="M17" s="4">
        <f t="shared" si="2"/>
        <v>5.4161004022044201</v>
      </c>
      <c r="N17" s="4">
        <f t="shared" si="3"/>
        <v>225</v>
      </c>
      <c r="O17" s="125"/>
      <c r="P17" s="126"/>
      <c r="Q17" s="127"/>
      <c r="S17" t="s">
        <v>36</v>
      </c>
      <c r="T17" t="s">
        <v>37</v>
      </c>
      <c r="U17" t="s">
        <v>29</v>
      </c>
      <c r="V17">
        <v>3.79</v>
      </c>
      <c r="W17">
        <v>30746.495999999999</v>
      </c>
      <c r="X17">
        <v>862894</v>
      </c>
      <c r="Y17">
        <v>134493.04699999999</v>
      </c>
      <c r="Z17">
        <v>22.861000000000001</v>
      </c>
      <c r="AA17">
        <v>1.1379999999999999</v>
      </c>
      <c r="AB17">
        <v>1.27</v>
      </c>
      <c r="AC17">
        <v>11.9</v>
      </c>
    </row>
    <row r="18" spans="1:29" x14ac:dyDescent="0.35">
      <c r="A18" s="113"/>
      <c r="B18" t="s">
        <v>174</v>
      </c>
      <c r="C18">
        <v>6.84</v>
      </c>
      <c r="D18" s="4">
        <f t="shared" si="0"/>
        <v>5.5063066700905692</v>
      </c>
      <c r="E18" s="4">
        <f t="shared" si="1"/>
        <v>246.24</v>
      </c>
      <c r="F18" s="125"/>
      <c r="G18" s="126"/>
      <c r="H18" s="127"/>
      <c r="J18" s="113"/>
      <c r="K18" t="s">
        <v>217</v>
      </c>
      <c r="L18">
        <v>6.95</v>
      </c>
      <c r="M18" s="4">
        <f t="shared" si="2"/>
        <v>5.522260598032811</v>
      </c>
      <c r="N18" s="4">
        <f t="shared" si="3"/>
        <v>250.20000000000002</v>
      </c>
      <c r="O18" s="125"/>
      <c r="P18" s="126"/>
      <c r="Q18" s="127"/>
      <c r="S18" t="s">
        <v>78</v>
      </c>
      <c r="T18" t="s">
        <v>37</v>
      </c>
      <c r="U18" t="s">
        <v>29</v>
      </c>
      <c r="V18">
        <v>3.78</v>
      </c>
      <c r="W18">
        <v>29587.498</v>
      </c>
      <c r="X18">
        <v>837094</v>
      </c>
      <c r="Y18">
        <v>135748.17199999999</v>
      </c>
      <c r="Z18">
        <v>21.795999999999999</v>
      </c>
      <c r="AA18">
        <v>1.1379999999999999</v>
      </c>
      <c r="AB18">
        <v>1.19</v>
      </c>
      <c r="AC18">
        <v>4.5999999999999996</v>
      </c>
    </row>
    <row r="19" spans="1:29" x14ac:dyDescent="0.35">
      <c r="A19" s="113">
        <v>240</v>
      </c>
      <c r="B19" t="s">
        <v>176</v>
      </c>
      <c r="C19">
        <v>8.2100000000000009</v>
      </c>
      <c r="D19" s="4">
        <f t="shared" si="0"/>
        <v>5.6888718619204468</v>
      </c>
      <c r="E19" s="4">
        <f t="shared" si="1"/>
        <v>295.56000000000006</v>
      </c>
      <c r="F19" s="125">
        <f>AVERAGE(E19:E21)</f>
        <v>302.64</v>
      </c>
      <c r="G19" s="126">
        <f>STDEV(E19:E21)</f>
        <v>6.1551929295513901</v>
      </c>
      <c r="H19" s="127">
        <f>G19/F19</f>
        <v>2.0338332439701925E-2</v>
      </c>
      <c r="J19" s="113">
        <v>240</v>
      </c>
      <c r="K19" t="s">
        <v>219</v>
      </c>
      <c r="L19">
        <v>6.98</v>
      </c>
      <c r="M19" s="4">
        <f t="shared" si="2"/>
        <v>5.5265678552303914</v>
      </c>
      <c r="N19" s="4">
        <f t="shared" si="3"/>
        <v>251.28000000000003</v>
      </c>
      <c r="O19" s="125">
        <f>AVERAGE(N19:N21)</f>
        <v>282.96000000000004</v>
      </c>
      <c r="P19" s="126">
        <f>STDEV(N19:N21)</f>
        <v>30.04221030483609</v>
      </c>
      <c r="Q19" s="127">
        <f>P19/O19</f>
        <v>0.1061712266922395</v>
      </c>
      <c r="S19" t="s">
        <v>83</v>
      </c>
      <c r="T19" t="s">
        <v>37</v>
      </c>
      <c r="U19" t="s">
        <v>29</v>
      </c>
      <c r="V19">
        <v>3.79</v>
      </c>
      <c r="W19">
        <v>25224.449000000001</v>
      </c>
      <c r="X19">
        <v>708081</v>
      </c>
      <c r="Y19">
        <v>136307.84400000001</v>
      </c>
      <c r="Z19">
        <v>18.506</v>
      </c>
      <c r="AA19">
        <v>1.1379999999999999</v>
      </c>
      <c r="AB19">
        <v>0.93</v>
      </c>
      <c r="AC19">
        <v>-18.2</v>
      </c>
    </row>
    <row r="20" spans="1:29" x14ac:dyDescent="0.35">
      <c r="A20" s="113"/>
      <c r="B20" t="s">
        <v>178</v>
      </c>
      <c r="C20">
        <v>8.52</v>
      </c>
      <c r="D20" s="4">
        <f t="shared" si="0"/>
        <v>5.7259352792973344</v>
      </c>
      <c r="E20" s="4">
        <f t="shared" si="1"/>
        <v>306.71999999999997</v>
      </c>
      <c r="F20" s="125"/>
      <c r="G20" s="126"/>
      <c r="H20" s="127"/>
      <c r="J20" s="113"/>
      <c r="K20" t="s">
        <v>221</v>
      </c>
      <c r="L20">
        <v>7.96</v>
      </c>
      <c r="M20" s="4">
        <f t="shared" si="2"/>
        <v>5.6579479383124021</v>
      </c>
      <c r="N20" s="4">
        <f t="shared" si="3"/>
        <v>286.56</v>
      </c>
      <c r="O20" s="125"/>
      <c r="P20" s="126"/>
      <c r="Q20" s="127"/>
      <c r="S20" t="s">
        <v>88</v>
      </c>
      <c r="T20" t="s">
        <v>37</v>
      </c>
      <c r="U20" t="s">
        <v>29</v>
      </c>
      <c r="V20">
        <v>3.78</v>
      </c>
      <c r="W20">
        <v>29065.046999999999</v>
      </c>
      <c r="X20">
        <v>801278</v>
      </c>
      <c r="Y20">
        <v>143390.891</v>
      </c>
      <c r="Z20">
        <v>20.27</v>
      </c>
      <c r="AA20">
        <v>1.1379999999999999</v>
      </c>
      <c r="AB20">
        <v>1.07</v>
      </c>
      <c r="AC20">
        <v>-6</v>
      </c>
    </row>
    <row r="21" spans="1:29" x14ac:dyDescent="0.35">
      <c r="A21" s="113"/>
      <c r="B21" t="s">
        <v>180</v>
      </c>
      <c r="C21">
        <v>8.49</v>
      </c>
      <c r="D21" s="4">
        <f t="shared" si="0"/>
        <v>5.7224079387793658</v>
      </c>
      <c r="E21" s="4">
        <f t="shared" si="1"/>
        <v>305.64</v>
      </c>
      <c r="F21" s="125"/>
      <c r="G21" s="126"/>
      <c r="H21" s="127"/>
      <c r="J21" s="113"/>
      <c r="K21" t="s">
        <v>223</v>
      </c>
      <c r="L21">
        <v>8.64</v>
      </c>
      <c r="M21" s="4">
        <f t="shared" si="2"/>
        <v>5.7399215212720742</v>
      </c>
      <c r="N21" s="4">
        <f t="shared" si="3"/>
        <v>311.04000000000002</v>
      </c>
      <c r="O21" s="125"/>
      <c r="P21" s="126"/>
      <c r="Q21" s="127"/>
      <c r="S21" t="s">
        <v>97</v>
      </c>
      <c r="T21" t="s">
        <v>37</v>
      </c>
      <c r="U21" t="s">
        <v>29</v>
      </c>
      <c r="V21">
        <v>3.79</v>
      </c>
      <c r="W21">
        <v>28396.881000000001</v>
      </c>
      <c r="X21">
        <v>758421</v>
      </c>
      <c r="Y21">
        <v>117635.977</v>
      </c>
      <c r="Z21">
        <v>24.14</v>
      </c>
      <c r="AA21">
        <v>1.1379999999999999</v>
      </c>
      <c r="AB21">
        <v>1.37</v>
      </c>
      <c r="AC21">
        <v>20.7</v>
      </c>
    </row>
    <row r="22" spans="1:29" x14ac:dyDescent="0.35">
      <c r="S22" t="s">
        <v>125</v>
      </c>
      <c r="T22" t="s">
        <v>37</v>
      </c>
      <c r="U22" t="s">
        <v>29</v>
      </c>
      <c r="V22">
        <v>3.79</v>
      </c>
      <c r="W22">
        <v>25835.053</v>
      </c>
      <c r="X22">
        <v>668365</v>
      </c>
      <c r="Y22">
        <v>137131.03099999999</v>
      </c>
      <c r="Z22">
        <v>18.84</v>
      </c>
      <c r="AA22">
        <v>1.1379999999999999</v>
      </c>
      <c r="AB22">
        <v>0.96</v>
      </c>
      <c r="AC22">
        <v>-15.9</v>
      </c>
    </row>
    <row r="23" spans="1:29" x14ac:dyDescent="0.35">
      <c r="A23" s="113" t="s">
        <v>257</v>
      </c>
      <c r="B23" s="113"/>
      <c r="C23" s="113"/>
      <c r="D23" s="113"/>
      <c r="E23" s="113"/>
      <c r="F23" s="113"/>
      <c r="G23" s="113"/>
      <c r="H23" s="3"/>
      <c r="S23" t="s">
        <v>130</v>
      </c>
      <c r="T23" t="s">
        <v>37</v>
      </c>
      <c r="U23" t="s">
        <v>29</v>
      </c>
      <c r="V23">
        <v>3.79</v>
      </c>
      <c r="W23">
        <v>32774.671999999999</v>
      </c>
      <c r="X23">
        <v>913665</v>
      </c>
      <c r="Y23">
        <v>128168.617</v>
      </c>
      <c r="Z23">
        <v>25.571999999999999</v>
      </c>
      <c r="AA23">
        <v>1.1379999999999999</v>
      </c>
      <c r="AB23">
        <v>1.49</v>
      </c>
      <c r="AC23">
        <v>30.6</v>
      </c>
    </row>
    <row r="24" spans="1:29" x14ac:dyDescent="0.35">
      <c r="A24" s="113" t="s">
        <v>249</v>
      </c>
      <c r="B24" s="113" t="s">
        <v>5</v>
      </c>
      <c r="C24" s="3" t="s">
        <v>250</v>
      </c>
      <c r="D24" s="3" t="s">
        <v>251</v>
      </c>
      <c r="E24" s="3" t="s">
        <v>252</v>
      </c>
      <c r="F24" s="3" t="s">
        <v>253</v>
      </c>
      <c r="G24" s="3" t="s">
        <v>254</v>
      </c>
      <c r="H24" s="3" t="s">
        <v>255</v>
      </c>
      <c r="S24" t="s">
        <v>135</v>
      </c>
      <c r="T24" t="s">
        <v>37</v>
      </c>
      <c r="U24" t="s">
        <v>29</v>
      </c>
      <c r="V24">
        <v>3.79</v>
      </c>
      <c r="W24">
        <v>27265.17</v>
      </c>
      <c r="X24">
        <v>740062</v>
      </c>
      <c r="Y24">
        <v>141630.21900000001</v>
      </c>
      <c r="Z24">
        <v>19.251000000000001</v>
      </c>
      <c r="AA24">
        <v>1.1379999999999999</v>
      </c>
      <c r="AB24">
        <v>0.99</v>
      </c>
      <c r="AC24">
        <v>-13</v>
      </c>
    </row>
    <row r="25" spans="1:29" x14ac:dyDescent="0.35">
      <c r="A25" s="113"/>
      <c r="B25" s="113"/>
      <c r="C25" s="4" t="s">
        <v>256</v>
      </c>
      <c r="E25" s="4" t="s">
        <v>256</v>
      </c>
      <c r="F25" s="4" t="s">
        <v>256</v>
      </c>
      <c r="G25" s="4" t="s">
        <v>256</v>
      </c>
      <c r="S25" t="s">
        <v>38</v>
      </c>
      <c r="T25" t="s">
        <v>39</v>
      </c>
      <c r="U25" t="s">
        <v>29</v>
      </c>
      <c r="V25">
        <v>3.79</v>
      </c>
      <c r="W25">
        <v>33982.055</v>
      </c>
      <c r="X25">
        <v>948781</v>
      </c>
      <c r="Y25">
        <v>114462.625</v>
      </c>
      <c r="Z25">
        <v>29.687999999999999</v>
      </c>
      <c r="AA25">
        <v>1.825</v>
      </c>
      <c r="AB25">
        <v>1.81</v>
      </c>
      <c r="AC25">
        <v>-0.9</v>
      </c>
    </row>
    <row r="26" spans="1:29" x14ac:dyDescent="0.35">
      <c r="A26" s="113">
        <v>0</v>
      </c>
      <c r="B26" t="s">
        <v>228</v>
      </c>
      <c r="C26">
        <v>8.1999999999999993</v>
      </c>
      <c r="D26" s="4">
        <f t="shared" ref="D26:D31" si="4">LN(E26)</f>
        <v>5.6876530927263174</v>
      </c>
      <c r="E26" s="4">
        <f t="shared" ref="E26:E31" si="5">C26*36</f>
        <v>295.2</v>
      </c>
      <c r="F26" s="125">
        <f>AVERAGE(E26:E28)</f>
        <v>267.47999999999996</v>
      </c>
      <c r="G26" s="126">
        <f>STDEV(E26:E28)</f>
        <v>25.011581317461715</v>
      </c>
      <c r="H26" s="127">
        <f>G26/F26</f>
        <v>9.350822983947106E-2</v>
      </c>
      <c r="S26" t="s">
        <v>79</v>
      </c>
      <c r="T26" t="s">
        <v>39</v>
      </c>
      <c r="U26" t="s">
        <v>29</v>
      </c>
      <c r="V26">
        <v>3.79</v>
      </c>
      <c r="W26">
        <v>35359.563000000002</v>
      </c>
      <c r="X26">
        <v>976728</v>
      </c>
      <c r="Y26">
        <v>130111.891</v>
      </c>
      <c r="Z26">
        <v>27.175999999999998</v>
      </c>
      <c r="AA26">
        <v>1.825</v>
      </c>
      <c r="AB26">
        <v>1.61</v>
      </c>
      <c r="AC26">
        <v>-11.7</v>
      </c>
    </row>
    <row r="27" spans="1:29" x14ac:dyDescent="0.35">
      <c r="A27" s="113"/>
      <c r="B27" t="s">
        <v>230</v>
      </c>
      <c r="C27">
        <v>7.24</v>
      </c>
      <c r="D27" s="4">
        <f t="shared" si="4"/>
        <v>5.563140144853735</v>
      </c>
      <c r="E27" s="4">
        <f t="shared" si="5"/>
        <v>260.64</v>
      </c>
      <c r="F27" s="125"/>
      <c r="G27" s="126"/>
      <c r="H27" s="127"/>
      <c r="S27" t="s">
        <v>84</v>
      </c>
      <c r="T27" t="s">
        <v>39</v>
      </c>
      <c r="U27" t="s">
        <v>29</v>
      </c>
      <c r="V27">
        <v>3.79</v>
      </c>
      <c r="W27">
        <v>39211.633000000002</v>
      </c>
      <c r="X27">
        <v>1135086</v>
      </c>
      <c r="Y27">
        <v>122278.68</v>
      </c>
      <c r="Z27">
        <v>32.067</v>
      </c>
      <c r="AA27">
        <v>1.825</v>
      </c>
      <c r="AB27">
        <v>2</v>
      </c>
      <c r="AC27">
        <v>9.4</v>
      </c>
    </row>
    <row r="28" spans="1:29" x14ac:dyDescent="0.35">
      <c r="A28" s="113"/>
      <c r="B28" t="s">
        <v>232</v>
      </c>
      <c r="C28">
        <v>6.85</v>
      </c>
      <c r="D28" s="4">
        <f t="shared" si="4"/>
        <v>5.5077675907302437</v>
      </c>
      <c r="E28" s="4">
        <f t="shared" si="5"/>
        <v>246.6</v>
      </c>
      <c r="F28" s="125"/>
      <c r="G28" s="126"/>
      <c r="H28" s="127"/>
      <c r="S28" t="s">
        <v>89</v>
      </c>
      <c r="T28" t="s">
        <v>39</v>
      </c>
      <c r="U28" t="s">
        <v>29</v>
      </c>
      <c r="V28">
        <v>3.78</v>
      </c>
      <c r="W28">
        <v>39930.25</v>
      </c>
      <c r="X28">
        <v>1149416</v>
      </c>
      <c r="Y28">
        <v>135189.07800000001</v>
      </c>
      <c r="Z28">
        <v>29.536999999999999</v>
      </c>
      <c r="AA28">
        <v>1.825</v>
      </c>
      <c r="AB28">
        <v>1.8</v>
      </c>
      <c r="AC28">
        <v>-1.5</v>
      </c>
    </row>
    <row r="29" spans="1:29" x14ac:dyDescent="0.35">
      <c r="A29" s="113">
        <v>240</v>
      </c>
      <c r="B29" t="s">
        <v>234</v>
      </c>
      <c r="C29">
        <v>9.1300000000000008</v>
      </c>
      <c r="D29" s="4">
        <f t="shared" si="4"/>
        <v>5.795084633062987</v>
      </c>
      <c r="E29" s="4">
        <f t="shared" si="5"/>
        <v>328.68</v>
      </c>
      <c r="F29" s="125">
        <f>AVERAGE(E29:E30)</f>
        <v>283.32</v>
      </c>
      <c r="G29" s="126">
        <f>STDEV(E29:E30)</f>
        <v>64.148727189243729</v>
      </c>
      <c r="H29" s="127">
        <f>G29/F29</f>
        <v>0.22641792739391406</v>
      </c>
      <c r="S29" t="s">
        <v>98</v>
      </c>
      <c r="T29" t="s">
        <v>39</v>
      </c>
      <c r="U29" t="s">
        <v>29</v>
      </c>
      <c r="V29">
        <v>3.79</v>
      </c>
      <c r="W29">
        <v>40665.832000000002</v>
      </c>
      <c r="X29">
        <v>1205194</v>
      </c>
      <c r="Y29">
        <v>142075.46900000001</v>
      </c>
      <c r="Z29">
        <v>28.623000000000001</v>
      </c>
      <c r="AA29">
        <v>1.825</v>
      </c>
      <c r="AB29">
        <v>1.73</v>
      </c>
      <c r="AC29">
        <v>-5.4</v>
      </c>
    </row>
    <row r="30" spans="1:29" x14ac:dyDescent="0.35">
      <c r="A30" s="113"/>
      <c r="B30" t="s">
        <v>236</v>
      </c>
      <c r="C30">
        <v>6.61</v>
      </c>
      <c r="D30" s="4">
        <f t="shared" si="4"/>
        <v>5.4721025923197049</v>
      </c>
      <c r="E30" s="4">
        <f t="shared" si="5"/>
        <v>237.96</v>
      </c>
      <c r="F30" s="125"/>
      <c r="G30" s="126"/>
      <c r="H30" s="127"/>
      <c r="S30" t="s">
        <v>126</v>
      </c>
      <c r="T30" t="s">
        <v>39</v>
      </c>
      <c r="U30" t="s">
        <v>29</v>
      </c>
      <c r="V30">
        <v>3.79</v>
      </c>
      <c r="W30">
        <v>37115.809000000001</v>
      </c>
      <c r="X30">
        <v>1071561</v>
      </c>
      <c r="Y30">
        <v>129202.70299999999</v>
      </c>
      <c r="Z30">
        <v>28.727</v>
      </c>
      <c r="AA30">
        <v>1.825</v>
      </c>
      <c r="AB30">
        <v>1.73</v>
      </c>
      <c r="AC30">
        <v>-5</v>
      </c>
    </row>
    <row r="31" spans="1:29" x14ac:dyDescent="0.35">
      <c r="A31" s="113"/>
      <c r="B31" t="s">
        <v>238</v>
      </c>
      <c r="C31">
        <v>7.41</v>
      </c>
      <c r="D31" s="4">
        <f t="shared" si="4"/>
        <v>5.5863493777641056</v>
      </c>
      <c r="E31" s="4">
        <f t="shared" si="5"/>
        <v>266.76</v>
      </c>
      <c r="F31" s="125"/>
      <c r="G31" s="126"/>
      <c r="H31" s="127"/>
      <c r="S31" t="s">
        <v>131</v>
      </c>
      <c r="T31" t="s">
        <v>39</v>
      </c>
      <c r="U31" t="s">
        <v>29</v>
      </c>
      <c r="V31">
        <v>3.79</v>
      </c>
      <c r="W31">
        <v>38892.891000000003</v>
      </c>
      <c r="X31">
        <v>1098905</v>
      </c>
      <c r="Y31">
        <v>135884.641</v>
      </c>
      <c r="Z31">
        <v>28.622</v>
      </c>
      <c r="AA31">
        <v>1.825</v>
      </c>
      <c r="AB31">
        <v>1.73</v>
      </c>
      <c r="AC31">
        <v>-5.5</v>
      </c>
    </row>
    <row r="32" spans="1:29" x14ac:dyDescent="0.35">
      <c r="B32" s="3"/>
      <c r="S32" t="s">
        <v>136</v>
      </c>
      <c r="T32" t="s">
        <v>39</v>
      </c>
      <c r="U32" t="s">
        <v>29</v>
      </c>
      <c r="V32">
        <v>3.79</v>
      </c>
      <c r="W32">
        <v>38642.188000000002</v>
      </c>
      <c r="X32">
        <v>1151668</v>
      </c>
      <c r="Y32">
        <v>131731.141</v>
      </c>
      <c r="Z32">
        <v>29.334</v>
      </c>
      <c r="AA32">
        <v>1.825</v>
      </c>
      <c r="AB32">
        <v>1.78</v>
      </c>
      <c r="AC32">
        <v>-2.4</v>
      </c>
    </row>
    <row r="33" spans="1:29" x14ac:dyDescent="0.35">
      <c r="B33" s="130" t="s">
        <v>258</v>
      </c>
      <c r="C33" s="130"/>
      <c r="D33" s="130"/>
      <c r="E33" s="130"/>
      <c r="F33" s="130"/>
      <c r="G33" s="130"/>
      <c r="H33" s="130"/>
      <c r="I33" s="130"/>
      <c r="J33" s="130"/>
      <c r="K33" s="113"/>
      <c r="L33" s="113"/>
      <c r="S33" t="s">
        <v>41</v>
      </c>
      <c r="T33" t="s">
        <v>42</v>
      </c>
      <c r="U33" t="s">
        <v>29</v>
      </c>
      <c r="V33">
        <v>3.79</v>
      </c>
      <c r="W33">
        <v>54403.394999999997</v>
      </c>
      <c r="X33">
        <v>1644471</v>
      </c>
      <c r="Y33">
        <v>124790.29700000001</v>
      </c>
      <c r="Z33">
        <v>43.595999999999997</v>
      </c>
      <c r="AA33">
        <v>2.919</v>
      </c>
      <c r="AB33">
        <v>2.9</v>
      </c>
      <c r="AC33">
        <v>-0.6</v>
      </c>
    </row>
    <row r="34" spans="1:29" ht="15.5" x14ac:dyDescent="0.35">
      <c r="A34" s="3"/>
      <c r="B34" s="5" t="s">
        <v>259</v>
      </c>
      <c r="C34" s="5" t="s">
        <v>260</v>
      </c>
      <c r="D34" s="5" t="s">
        <v>261</v>
      </c>
      <c r="E34" s="5" t="s">
        <v>262</v>
      </c>
      <c r="F34" s="5" t="s">
        <v>263</v>
      </c>
      <c r="G34" s="5" t="s">
        <v>264</v>
      </c>
      <c r="H34" s="5" t="s">
        <v>255</v>
      </c>
      <c r="I34" s="6" t="s">
        <v>265</v>
      </c>
      <c r="J34" s="6" t="s">
        <v>266</v>
      </c>
      <c r="M34" s="3"/>
      <c r="N34" s="3"/>
      <c r="O34" s="3"/>
      <c r="P34" s="3"/>
      <c r="Q34" s="3"/>
      <c r="S34" t="s">
        <v>100</v>
      </c>
      <c r="T34" t="s">
        <v>42</v>
      </c>
      <c r="U34" t="s">
        <v>29</v>
      </c>
      <c r="V34">
        <v>3.79</v>
      </c>
      <c r="W34">
        <v>52478.241999999998</v>
      </c>
      <c r="X34">
        <v>1539972</v>
      </c>
      <c r="Y34">
        <v>117855.55499999999</v>
      </c>
      <c r="Z34">
        <v>44.527999999999999</v>
      </c>
      <c r="AA34">
        <v>2.919</v>
      </c>
      <c r="AB34">
        <v>2.97</v>
      </c>
      <c r="AC34">
        <v>1.9</v>
      </c>
    </row>
    <row r="35" spans="1:29" x14ac:dyDescent="0.35">
      <c r="A35" s="3"/>
      <c r="B35" t="s">
        <v>36</v>
      </c>
      <c r="C35" t="s">
        <v>37</v>
      </c>
      <c r="D35">
        <v>1.1379999999999999</v>
      </c>
      <c r="E35">
        <v>1.27</v>
      </c>
      <c r="F35" s="128">
        <f>AVERAGE(E35:E42)</f>
        <v>1.1587499999999999</v>
      </c>
      <c r="G35" s="128">
        <f>STDEV(E35:E42)</f>
        <v>0.2055958240265181</v>
      </c>
      <c r="H35" s="128">
        <f>G35/F35</f>
        <v>0.1774289743486672</v>
      </c>
      <c r="I35" s="128">
        <f>G35*3.143</f>
        <v>0.64618767491534634</v>
      </c>
      <c r="J35" s="128">
        <f>(F35-D35)/D35</f>
        <v>1.8233743409490376E-2</v>
      </c>
      <c r="M35" s="3"/>
      <c r="N35" s="3"/>
      <c r="O35" s="3"/>
      <c r="P35" s="3"/>
      <c r="Q35" s="3"/>
      <c r="S35" t="s">
        <v>43</v>
      </c>
      <c r="T35" t="s">
        <v>44</v>
      </c>
      <c r="U35" t="s">
        <v>29</v>
      </c>
      <c r="V35">
        <v>3.79</v>
      </c>
      <c r="W35">
        <v>83895.858999999997</v>
      </c>
      <c r="X35">
        <v>2620377</v>
      </c>
      <c r="Y35">
        <v>129505.023</v>
      </c>
      <c r="Z35">
        <v>64.781999999999996</v>
      </c>
      <c r="AA35">
        <v>4.6689999999999996</v>
      </c>
      <c r="AB35">
        <v>4.57</v>
      </c>
      <c r="AC35">
        <v>-2.2000000000000002</v>
      </c>
    </row>
    <row r="36" spans="1:29" x14ac:dyDescent="0.35">
      <c r="A36" s="3"/>
      <c r="B36" t="s">
        <v>78</v>
      </c>
      <c r="C36" t="s">
        <v>37</v>
      </c>
      <c r="D36">
        <v>1.1379999999999999</v>
      </c>
      <c r="E36">
        <v>1.19</v>
      </c>
      <c r="F36" s="129"/>
      <c r="G36" s="129"/>
      <c r="H36" s="129"/>
      <c r="I36" s="129"/>
      <c r="J36" s="129"/>
      <c r="S36" t="s">
        <v>101</v>
      </c>
      <c r="T36" t="s">
        <v>44</v>
      </c>
      <c r="U36" t="s">
        <v>29</v>
      </c>
      <c r="V36">
        <v>3.79</v>
      </c>
      <c r="W36">
        <v>87295.851999999999</v>
      </c>
      <c r="X36">
        <v>2678251</v>
      </c>
      <c r="Y36">
        <v>113011.789</v>
      </c>
      <c r="Z36">
        <v>77.245000000000005</v>
      </c>
      <c r="AA36">
        <v>4.6689999999999996</v>
      </c>
      <c r="AB36">
        <v>5.54</v>
      </c>
      <c r="AC36">
        <v>18.8</v>
      </c>
    </row>
    <row r="37" spans="1:29" x14ac:dyDescent="0.35">
      <c r="A37" s="3"/>
      <c r="B37" t="s">
        <v>83</v>
      </c>
      <c r="C37" t="s">
        <v>37</v>
      </c>
      <c r="D37">
        <v>1.1379999999999999</v>
      </c>
      <c r="E37">
        <v>0.93</v>
      </c>
      <c r="F37" s="129"/>
      <c r="G37" s="129"/>
      <c r="H37" s="129"/>
      <c r="I37" s="129"/>
      <c r="J37" s="129"/>
      <c r="P37" s="7"/>
      <c r="Q37" s="8"/>
      <c r="S37" t="s">
        <v>45</v>
      </c>
      <c r="T37" t="s">
        <v>46</v>
      </c>
      <c r="U37" t="s">
        <v>29</v>
      </c>
      <c r="V37">
        <v>3.79</v>
      </c>
      <c r="W37">
        <v>116868.016</v>
      </c>
      <c r="X37">
        <v>3671228</v>
      </c>
      <c r="Y37">
        <v>117331.039</v>
      </c>
      <c r="Z37">
        <v>99.605000000000004</v>
      </c>
      <c r="AA37">
        <v>7.45</v>
      </c>
      <c r="AB37">
        <v>7.3</v>
      </c>
      <c r="AC37">
        <v>-2</v>
      </c>
    </row>
    <row r="38" spans="1:29" x14ac:dyDescent="0.35">
      <c r="A38" s="3"/>
      <c r="B38" t="s">
        <v>88</v>
      </c>
      <c r="C38" t="s">
        <v>37</v>
      </c>
      <c r="D38">
        <v>1.1379999999999999</v>
      </c>
      <c r="E38">
        <v>1.07</v>
      </c>
      <c r="F38" s="129"/>
      <c r="G38" s="129"/>
      <c r="H38" s="129"/>
      <c r="I38" s="129"/>
      <c r="J38" s="129"/>
      <c r="P38" s="7"/>
      <c r="Q38" s="8"/>
      <c r="S38" t="s">
        <v>102</v>
      </c>
      <c r="T38" t="s">
        <v>46</v>
      </c>
      <c r="U38" t="s">
        <v>29</v>
      </c>
      <c r="V38">
        <v>3.79</v>
      </c>
      <c r="W38">
        <v>110376.977</v>
      </c>
      <c r="X38">
        <v>3406501</v>
      </c>
      <c r="Y38">
        <v>118829.92200000001</v>
      </c>
      <c r="Z38">
        <v>92.887</v>
      </c>
      <c r="AA38">
        <v>7.45</v>
      </c>
      <c r="AB38">
        <v>6.77</v>
      </c>
      <c r="AC38">
        <v>-9.1</v>
      </c>
    </row>
    <row r="39" spans="1:29" x14ac:dyDescent="0.35">
      <c r="A39" s="3"/>
      <c r="B39" t="s">
        <v>97</v>
      </c>
      <c r="C39" t="s">
        <v>37</v>
      </c>
      <c r="D39">
        <v>1.1379999999999999</v>
      </c>
      <c r="E39">
        <v>1.37</v>
      </c>
      <c r="F39" s="129"/>
      <c r="G39" s="129"/>
      <c r="H39" s="129"/>
      <c r="I39" s="129"/>
      <c r="J39" s="129"/>
      <c r="P39" s="7"/>
      <c r="Q39" s="8"/>
      <c r="S39" t="s">
        <v>47</v>
      </c>
      <c r="T39" t="s">
        <v>48</v>
      </c>
      <c r="U39" t="s">
        <v>29</v>
      </c>
      <c r="V39">
        <v>3.79</v>
      </c>
      <c r="W39">
        <v>193112.78099999999</v>
      </c>
      <c r="X39">
        <v>6144241</v>
      </c>
      <c r="Y39">
        <v>125046.508</v>
      </c>
      <c r="Z39">
        <v>154.43299999999999</v>
      </c>
      <c r="AA39">
        <v>11.875</v>
      </c>
      <c r="AB39">
        <v>11.61</v>
      </c>
      <c r="AC39">
        <v>-2.2999999999999998</v>
      </c>
    </row>
    <row r="40" spans="1:29" x14ac:dyDescent="0.35">
      <c r="A40" s="3"/>
      <c r="B40" t="s">
        <v>125</v>
      </c>
      <c r="C40" t="s">
        <v>37</v>
      </c>
      <c r="D40">
        <v>1.1379999999999999</v>
      </c>
      <c r="E40">
        <v>0.96</v>
      </c>
      <c r="F40" s="129"/>
      <c r="G40" s="129"/>
      <c r="H40" s="129"/>
      <c r="I40" s="129"/>
      <c r="J40" s="129"/>
      <c r="P40" s="7"/>
      <c r="Q40" s="8"/>
      <c r="S40" t="s">
        <v>103</v>
      </c>
      <c r="T40" t="s">
        <v>48</v>
      </c>
      <c r="U40" t="s">
        <v>29</v>
      </c>
      <c r="V40">
        <v>3.79</v>
      </c>
      <c r="W40">
        <v>226155.516</v>
      </c>
      <c r="X40">
        <v>7283410</v>
      </c>
      <c r="Y40">
        <v>152427.21900000001</v>
      </c>
      <c r="Z40">
        <v>148.37</v>
      </c>
      <c r="AA40">
        <v>11.875</v>
      </c>
      <c r="AB40">
        <v>11.13</v>
      </c>
      <c r="AC40">
        <v>-6.3</v>
      </c>
    </row>
    <row r="41" spans="1:29" x14ac:dyDescent="0.35">
      <c r="A41" s="3"/>
      <c r="B41" t="s">
        <v>130</v>
      </c>
      <c r="C41" t="s">
        <v>37</v>
      </c>
      <c r="D41">
        <v>1.1379999999999999</v>
      </c>
      <c r="E41">
        <v>1.49</v>
      </c>
      <c r="F41" s="129"/>
      <c r="G41" s="129"/>
      <c r="H41" s="129"/>
      <c r="I41" s="129"/>
      <c r="J41" s="129"/>
      <c r="P41" s="7"/>
      <c r="Q41" s="8"/>
      <c r="S41" t="s">
        <v>49</v>
      </c>
      <c r="T41" t="s">
        <v>50</v>
      </c>
      <c r="U41" t="s">
        <v>29</v>
      </c>
      <c r="V41">
        <v>3.79</v>
      </c>
      <c r="W41">
        <v>378762.78100000002</v>
      </c>
      <c r="X41">
        <v>12584447</v>
      </c>
      <c r="Y41">
        <v>119904.609</v>
      </c>
      <c r="Z41">
        <v>315.887</v>
      </c>
      <c r="AA41">
        <v>19.125</v>
      </c>
      <c r="AB41">
        <v>24.29</v>
      </c>
      <c r="AC41">
        <v>27</v>
      </c>
    </row>
    <row r="42" spans="1:29" x14ac:dyDescent="0.35">
      <c r="A42" s="3"/>
      <c r="B42" t="s">
        <v>135</v>
      </c>
      <c r="C42" t="s">
        <v>37</v>
      </c>
      <c r="D42">
        <v>1.1379999999999999</v>
      </c>
      <c r="E42">
        <v>0.99</v>
      </c>
      <c r="F42" s="129"/>
      <c r="G42" s="129"/>
      <c r="H42" s="129"/>
      <c r="I42" s="129"/>
      <c r="J42" s="129"/>
      <c r="P42" s="7"/>
      <c r="Q42" s="8"/>
      <c r="S42" t="s">
        <v>104</v>
      </c>
      <c r="T42" t="s">
        <v>50</v>
      </c>
      <c r="U42" t="s">
        <v>29</v>
      </c>
      <c r="V42">
        <v>3.79</v>
      </c>
      <c r="W42">
        <v>378595.56300000002</v>
      </c>
      <c r="X42">
        <v>12403840</v>
      </c>
      <c r="Y42">
        <v>134633.641</v>
      </c>
      <c r="Z42">
        <v>281.20400000000001</v>
      </c>
      <c r="AA42">
        <v>19.125</v>
      </c>
      <c r="AB42">
        <v>21.56</v>
      </c>
      <c r="AC42">
        <v>12.8</v>
      </c>
    </row>
    <row r="43" spans="1:29" x14ac:dyDescent="0.35">
      <c r="A43" s="3"/>
      <c r="P43" s="7"/>
      <c r="Q43" s="8"/>
      <c r="S43" t="s">
        <v>51</v>
      </c>
      <c r="T43" t="s">
        <v>52</v>
      </c>
      <c r="U43" t="s">
        <v>29</v>
      </c>
      <c r="V43">
        <v>3.79</v>
      </c>
      <c r="W43">
        <v>543942.68799999997</v>
      </c>
      <c r="X43">
        <v>17636362</v>
      </c>
      <c r="Y43">
        <v>114519.43799999999</v>
      </c>
      <c r="Z43">
        <v>474.97800000000001</v>
      </c>
      <c r="AA43">
        <v>30.5</v>
      </c>
      <c r="AB43">
        <v>36.78</v>
      </c>
      <c r="AC43">
        <v>20.6</v>
      </c>
    </row>
    <row r="44" spans="1:29" x14ac:dyDescent="0.35">
      <c r="A44" s="3"/>
      <c r="B44" s="4" t="s">
        <v>267</v>
      </c>
      <c r="C44" s="9">
        <f>I35/2</f>
        <v>0.32309383745767317</v>
      </c>
      <c r="D44" s="9"/>
      <c r="E44" s="4" t="s">
        <v>13</v>
      </c>
      <c r="P44" s="7"/>
      <c r="Q44" s="8"/>
      <c r="S44" t="s">
        <v>105</v>
      </c>
      <c r="T44" t="s">
        <v>52</v>
      </c>
      <c r="U44" t="s">
        <v>29</v>
      </c>
      <c r="V44">
        <v>3.79</v>
      </c>
      <c r="W44">
        <v>542615.56299999997</v>
      </c>
      <c r="X44">
        <v>17402342</v>
      </c>
      <c r="Y44">
        <v>130157.56299999999</v>
      </c>
      <c r="Z44">
        <v>416.89100000000002</v>
      </c>
      <c r="AA44">
        <v>30.5</v>
      </c>
      <c r="AB44">
        <v>32.22</v>
      </c>
      <c r="AC44">
        <v>5.6</v>
      </c>
    </row>
    <row r="45" spans="1:29" x14ac:dyDescent="0.35">
      <c r="A45" s="3"/>
      <c r="B45" s="4" t="s">
        <v>268</v>
      </c>
      <c r="C45" s="4">
        <f>D35</f>
        <v>1.1379999999999999</v>
      </c>
      <c r="E45" s="4" t="s">
        <v>13</v>
      </c>
      <c r="P45" s="7"/>
      <c r="Q45" s="8"/>
      <c r="S45" t="s">
        <v>167</v>
      </c>
      <c r="T45" t="s">
        <v>52</v>
      </c>
      <c r="U45" t="s">
        <v>29</v>
      </c>
      <c r="V45">
        <v>3.78</v>
      </c>
      <c r="W45">
        <v>468996.78100000002</v>
      </c>
      <c r="X45">
        <v>14921748</v>
      </c>
      <c r="Y45">
        <v>116307.844</v>
      </c>
      <c r="Z45">
        <v>403.23700000000002</v>
      </c>
      <c r="AA45">
        <v>30.5</v>
      </c>
      <c r="AB45">
        <v>31.15</v>
      </c>
      <c r="AC45">
        <v>2.1</v>
      </c>
    </row>
    <row r="46" spans="1:29" x14ac:dyDescent="0.35">
      <c r="A46" s="3"/>
      <c r="P46" s="7"/>
      <c r="Q46" s="8"/>
      <c r="S46" t="s">
        <v>182</v>
      </c>
      <c r="T46" t="s">
        <v>52</v>
      </c>
      <c r="U46" t="s">
        <v>29</v>
      </c>
      <c r="V46">
        <v>3.78</v>
      </c>
      <c r="W46">
        <v>508351.65600000002</v>
      </c>
      <c r="X46">
        <v>16565745</v>
      </c>
      <c r="Y46">
        <v>136432.59400000001</v>
      </c>
      <c r="Z46">
        <v>372.60300000000001</v>
      </c>
      <c r="AA46">
        <v>30.5</v>
      </c>
      <c r="AB46">
        <v>28.74</v>
      </c>
      <c r="AC46">
        <v>-5.8</v>
      </c>
    </row>
    <row r="47" spans="1:29" x14ac:dyDescent="0.35">
      <c r="A47" s="3"/>
      <c r="B47" s="113" t="s">
        <v>269</v>
      </c>
      <c r="C47" s="113"/>
      <c r="D47" s="113"/>
      <c r="E47" s="113"/>
      <c r="P47" s="7"/>
      <c r="Q47" s="8"/>
      <c r="S47" t="s">
        <v>210</v>
      </c>
      <c r="T47" t="s">
        <v>52</v>
      </c>
      <c r="U47" t="s">
        <v>29</v>
      </c>
      <c r="V47">
        <v>3.79</v>
      </c>
      <c r="W47">
        <v>557822.93799999997</v>
      </c>
      <c r="X47">
        <v>18217662</v>
      </c>
      <c r="Y47">
        <v>125093.54700000001</v>
      </c>
      <c r="Z47">
        <v>445.92500000000001</v>
      </c>
      <c r="AA47">
        <v>30.5</v>
      </c>
      <c r="AB47">
        <v>34.5</v>
      </c>
      <c r="AC47">
        <v>13.1</v>
      </c>
    </row>
    <row r="48" spans="1:29" ht="16.5" x14ac:dyDescent="0.35">
      <c r="A48" s="3"/>
      <c r="B48" s="4" t="s">
        <v>270</v>
      </c>
      <c r="C48" s="10"/>
      <c r="D48" s="10"/>
      <c r="E48" s="4" t="s">
        <v>271</v>
      </c>
      <c r="P48" s="7"/>
      <c r="Q48" s="8"/>
      <c r="S48" t="s">
        <v>225</v>
      </c>
      <c r="T48" t="s">
        <v>52</v>
      </c>
      <c r="U48" t="s">
        <v>29</v>
      </c>
      <c r="V48">
        <v>3.79</v>
      </c>
      <c r="W48">
        <v>532644.18799999997</v>
      </c>
      <c r="X48">
        <v>17493900</v>
      </c>
      <c r="Y48">
        <v>142639.484</v>
      </c>
      <c r="Z48">
        <v>373.42</v>
      </c>
      <c r="AA48">
        <v>30.5</v>
      </c>
      <c r="AB48">
        <v>28.81</v>
      </c>
      <c r="AC48">
        <v>-5.6</v>
      </c>
    </row>
    <row r="49" spans="1:29" x14ac:dyDescent="0.35">
      <c r="A49" s="3"/>
      <c r="B49" s="4" t="s">
        <v>272</v>
      </c>
      <c r="C49" s="11"/>
      <c r="D49" s="11"/>
      <c r="E49" s="4" t="s">
        <v>273</v>
      </c>
      <c r="P49" s="7"/>
      <c r="Q49" s="8"/>
      <c r="S49" t="s">
        <v>54</v>
      </c>
      <c r="T49" t="s">
        <v>55</v>
      </c>
      <c r="U49" t="s">
        <v>29</v>
      </c>
      <c r="V49">
        <v>3.79</v>
      </c>
      <c r="W49">
        <v>655501.875</v>
      </c>
      <c r="X49">
        <v>20798108</v>
      </c>
      <c r="Y49">
        <v>119743.57</v>
      </c>
      <c r="Z49">
        <v>547.42100000000005</v>
      </c>
      <c r="AA49">
        <v>48.75</v>
      </c>
      <c r="AB49">
        <v>42.47</v>
      </c>
      <c r="AC49">
        <v>-12.9</v>
      </c>
    </row>
    <row r="50" spans="1:29" x14ac:dyDescent="0.35">
      <c r="A50" s="3"/>
      <c r="B50" s="4" t="s">
        <v>274</v>
      </c>
      <c r="C50" s="12"/>
      <c r="D50" s="12"/>
      <c r="E50" s="4" t="s">
        <v>275</v>
      </c>
      <c r="P50" s="7"/>
      <c r="Q50" s="8"/>
      <c r="S50" t="s">
        <v>80</v>
      </c>
      <c r="T50" t="s">
        <v>55</v>
      </c>
      <c r="U50" t="s">
        <v>29</v>
      </c>
      <c r="V50">
        <v>3.79</v>
      </c>
      <c r="W50">
        <v>745636.56299999997</v>
      </c>
      <c r="X50">
        <v>24235634</v>
      </c>
      <c r="Y50">
        <v>135464.54699999999</v>
      </c>
      <c r="Z50">
        <v>550.42899999999997</v>
      </c>
      <c r="AA50">
        <v>48.75</v>
      </c>
      <c r="AB50">
        <v>42.71</v>
      </c>
      <c r="AC50">
        <v>-12.4</v>
      </c>
    </row>
    <row r="51" spans="1:29" x14ac:dyDescent="0.35">
      <c r="A51" s="3"/>
      <c r="B51" s="4" t="s">
        <v>276</v>
      </c>
      <c r="C51" s="13"/>
      <c r="D51" s="13"/>
      <c r="E51" s="4" t="s">
        <v>277</v>
      </c>
      <c r="P51" s="7"/>
      <c r="Q51" s="8"/>
      <c r="S51" t="s">
        <v>85</v>
      </c>
      <c r="T51" t="s">
        <v>55</v>
      </c>
      <c r="U51" t="s">
        <v>29</v>
      </c>
      <c r="V51">
        <v>3.79</v>
      </c>
      <c r="W51">
        <v>699896.93799999997</v>
      </c>
      <c r="X51">
        <v>22405544</v>
      </c>
      <c r="Y51">
        <v>116004.852</v>
      </c>
      <c r="Z51">
        <v>603.33399999999995</v>
      </c>
      <c r="AA51">
        <v>48.75</v>
      </c>
      <c r="AB51">
        <v>46.87</v>
      </c>
      <c r="AC51">
        <v>-3.9</v>
      </c>
    </row>
    <row r="52" spans="1:29" x14ac:dyDescent="0.35">
      <c r="A52" s="3"/>
      <c r="B52" s="14" t="s">
        <v>278</v>
      </c>
      <c r="C52" s="15"/>
      <c r="D52" s="15"/>
      <c r="P52" s="7"/>
      <c r="Q52" s="8"/>
      <c r="S52" t="s">
        <v>90</v>
      </c>
      <c r="T52" t="s">
        <v>55</v>
      </c>
      <c r="U52" t="s">
        <v>29</v>
      </c>
      <c r="V52">
        <v>3.79</v>
      </c>
      <c r="W52">
        <v>904464</v>
      </c>
      <c r="X52">
        <v>29545996</v>
      </c>
      <c r="Y52">
        <v>140587.42199999999</v>
      </c>
      <c r="Z52">
        <v>643.346</v>
      </c>
      <c r="AA52">
        <v>48.75</v>
      </c>
      <c r="AB52">
        <v>50.01</v>
      </c>
      <c r="AC52">
        <v>2.6</v>
      </c>
    </row>
    <row r="53" spans="1:29" x14ac:dyDescent="0.35">
      <c r="A53" s="3"/>
      <c r="G53" s="7"/>
      <c r="H53" s="8"/>
      <c r="J53" s="3"/>
      <c r="L53" s="7"/>
      <c r="P53" s="7"/>
      <c r="Q53" s="8"/>
      <c r="S53" t="s">
        <v>107</v>
      </c>
      <c r="T53" t="s">
        <v>55</v>
      </c>
      <c r="U53" t="s">
        <v>29</v>
      </c>
      <c r="V53">
        <v>3.79</v>
      </c>
      <c r="W53">
        <v>780961.375</v>
      </c>
      <c r="X53">
        <v>25277208</v>
      </c>
      <c r="Y53">
        <v>130902.141</v>
      </c>
      <c r="Z53">
        <v>596.59900000000005</v>
      </c>
      <c r="AA53">
        <v>48.75</v>
      </c>
      <c r="AB53">
        <v>46.34</v>
      </c>
      <c r="AC53">
        <v>-5</v>
      </c>
    </row>
    <row r="54" spans="1:29" x14ac:dyDescent="0.35">
      <c r="A54" s="3"/>
      <c r="G54" s="7"/>
      <c r="H54" s="8"/>
      <c r="J54" s="3"/>
      <c r="L54" s="7"/>
      <c r="P54" s="7"/>
      <c r="Q54" s="8"/>
      <c r="S54" t="s">
        <v>127</v>
      </c>
      <c r="T54" t="s">
        <v>55</v>
      </c>
      <c r="U54" t="s">
        <v>29</v>
      </c>
      <c r="V54">
        <v>3.78</v>
      </c>
      <c r="W54">
        <v>922489.43799999997</v>
      </c>
      <c r="X54">
        <v>29977964</v>
      </c>
      <c r="Y54">
        <v>138754.016</v>
      </c>
      <c r="Z54">
        <v>664.83799999999997</v>
      </c>
      <c r="AA54">
        <v>48.75</v>
      </c>
      <c r="AB54">
        <v>51.7</v>
      </c>
      <c r="AC54">
        <v>6</v>
      </c>
    </row>
    <row r="55" spans="1:29" x14ac:dyDescent="0.35">
      <c r="B55" s="3"/>
      <c r="S55" t="s">
        <v>132</v>
      </c>
      <c r="T55" t="s">
        <v>55</v>
      </c>
      <c r="U55" t="s">
        <v>29</v>
      </c>
      <c r="V55">
        <v>3.79</v>
      </c>
      <c r="W55">
        <v>820857.625</v>
      </c>
      <c r="X55">
        <v>26492756</v>
      </c>
      <c r="Y55">
        <v>142142.09400000001</v>
      </c>
      <c r="Z55">
        <v>577.49099999999999</v>
      </c>
      <c r="AA55">
        <v>48.75</v>
      </c>
      <c r="AB55">
        <v>44.84</v>
      </c>
      <c r="AC55">
        <v>-8</v>
      </c>
    </row>
    <row r="56" spans="1:29" x14ac:dyDescent="0.35">
      <c r="A56" s="3"/>
      <c r="B56" s="3"/>
      <c r="C56" s="3"/>
      <c r="D56" s="3"/>
      <c r="E56" s="3"/>
      <c r="F56" s="3"/>
      <c r="G56" s="3"/>
      <c r="H56" s="3"/>
      <c r="S56" t="s">
        <v>137</v>
      </c>
      <c r="T56" t="s">
        <v>55</v>
      </c>
      <c r="U56" t="s">
        <v>29</v>
      </c>
      <c r="V56">
        <v>3.79</v>
      </c>
      <c r="W56">
        <v>858363.625</v>
      </c>
      <c r="X56">
        <v>27619504</v>
      </c>
      <c r="Y56">
        <v>125548.43799999999</v>
      </c>
      <c r="Z56">
        <v>683.69100000000003</v>
      </c>
      <c r="AA56">
        <v>48.75</v>
      </c>
      <c r="AB56">
        <v>53.18</v>
      </c>
      <c r="AC56">
        <v>9.1</v>
      </c>
    </row>
    <row r="57" spans="1:29" x14ac:dyDescent="0.35">
      <c r="A57" s="3"/>
      <c r="B57" s="3"/>
      <c r="C57" s="3"/>
      <c r="D57" s="3"/>
      <c r="E57" s="3"/>
      <c r="F57" s="3"/>
      <c r="G57" s="3"/>
      <c r="H57" s="3"/>
      <c r="S57" t="s">
        <v>56</v>
      </c>
      <c r="T57" t="s">
        <v>57</v>
      </c>
      <c r="U57" t="s">
        <v>29</v>
      </c>
      <c r="V57">
        <v>3.79</v>
      </c>
      <c r="W57">
        <v>1384856.5</v>
      </c>
      <c r="X57">
        <v>45921412</v>
      </c>
      <c r="Y57">
        <v>111885.367</v>
      </c>
      <c r="Z57">
        <v>1237.7460000000001</v>
      </c>
      <c r="AA57">
        <v>78.125</v>
      </c>
      <c r="AB57">
        <v>96.69</v>
      </c>
      <c r="AC57">
        <v>23.8</v>
      </c>
    </row>
    <row r="58" spans="1:29" x14ac:dyDescent="0.35">
      <c r="A58" s="3"/>
      <c r="B58" s="3"/>
      <c r="S58" t="s">
        <v>108</v>
      </c>
      <c r="T58" t="s">
        <v>57</v>
      </c>
      <c r="U58" t="s">
        <v>29</v>
      </c>
      <c r="V58">
        <v>3.79</v>
      </c>
      <c r="W58">
        <v>1138025.875</v>
      </c>
      <c r="X58">
        <v>36036232</v>
      </c>
      <c r="Y58">
        <v>122410.234</v>
      </c>
      <c r="Z58">
        <v>929.68200000000002</v>
      </c>
      <c r="AA58">
        <v>78.125</v>
      </c>
      <c r="AB58">
        <v>72.5</v>
      </c>
      <c r="AC58">
        <v>-7.2</v>
      </c>
    </row>
    <row r="59" spans="1:29" x14ac:dyDescent="0.35">
      <c r="A59" s="3"/>
      <c r="C59" s="7"/>
      <c r="G59" s="7"/>
      <c r="H59" s="8"/>
      <c r="S59" t="s">
        <v>58</v>
      </c>
      <c r="T59" t="s">
        <v>59</v>
      </c>
      <c r="U59" t="s">
        <v>29</v>
      </c>
      <c r="V59">
        <v>3.79</v>
      </c>
      <c r="W59">
        <v>1852453.625</v>
      </c>
      <c r="X59">
        <v>59662784</v>
      </c>
      <c r="Y59">
        <v>89403.023000000001</v>
      </c>
      <c r="Z59">
        <v>2072.0259999999998</v>
      </c>
      <c r="AA59">
        <v>125</v>
      </c>
      <c r="AB59">
        <v>162.22</v>
      </c>
      <c r="AC59">
        <v>29.8</v>
      </c>
    </row>
    <row r="60" spans="1:29" x14ac:dyDescent="0.35">
      <c r="A60" s="3"/>
      <c r="C60" s="7"/>
      <c r="G60" s="7"/>
      <c r="H60" s="8"/>
      <c r="S60" t="s">
        <v>109</v>
      </c>
      <c r="T60" t="s">
        <v>59</v>
      </c>
      <c r="U60" t="s">
        <v>29</v>
      </c>
      <c r="V60">
        <v>3.79</v>
      </c>
      <c r="W60">
        <v>1911083.125</v>
      </c>
      <c r="X60">
        <v>61873040</v>
      </c>
      <c r="Y60">
        <v>116367.969</v>
      </c>
      <c r="Z60">
        <v>1642.2760000000001</v>
      </c>
      <c r="AA60">
        <v>125</v>
      </c>
      <c r="AB60">
        <v>128.47</v>
      </c>
      <c r="AC60">
        <v>2.8</v>
      </c>
    </row>
    <row r="61" spans="1:29" x14ac:dyDescent="0.35">
      <c r="A61" s="3"/>
      <c r="C61" s="7"/>
      <c r="G61" s="7"/>
      <c r="H61" s="8"/>
      <c r="S61" t="s">
        <v>60</v>
      </c>
      <c r="T61" t="s">
        <v>61</v>
      </c>
      <c r="U61" t="s">
        <v>29</v>
      </c>
      <c r="V61">
        <v>3.79</v>
      </c>
      <c r="W61">
        <v>2635860</v>
      </c>
      <c r="X61">
        <v>83402032</v>
      </c>
      <c r="Y61">
        <v>133968.5</v>
      </c>
      <c r="Z61">
        <v>1967.5219999999999</v>
      </c>
      <c r="AA61">
        <v>200</v>
      </c>
      <c r="AB61">
        <v>154.01</v>
      </c>
      <c r="AC61">
        <v>-23</v>
      </c>
    </row>
    <row r="62" spans="1:29" x14ac:dyDescent="0.35">
      <c r="A62" s="113"/>
      <c r="C62" s="7"/>
      <c r="F62" s="125"/>
      <c r="G62" s="126"/>
      <c r="H62" s="127"/>
      <c r="S62" t="s">
        <v>110</v>
      </c>
      <c r="T62" t="s">
        <v>61</v>
      </c>
      <c r="U62" t="s">
        <v>29</v>
      </c>
      <c r="V62">
        <v>3.79</v>
      </c>
      <c r="W62">
        <v>2784664</v>
      </c>
      <c r="X62">
        <v>89580352</v>
      </c>
      <c r="Y62">
        <v>132073.734</v>
      </c>
      <c r="Z62">
        <v>2108.4160000000002</v>
      </c>
      <c r="AA62">
        <v>200</v>
      </c>
      <c r="AB62">
        <v>165.08</v>
      </c>
      <c r="AC62">
        <v>-17.5</v>
      </c>
    </row>
    <row r="63" spans="1:29" x14ac:dyDescent="0.35">
      <c r="A63" s="113"/>
      <c r="C63" s="7"/>
      <c r="F63" s="125"/>
      <c r="G63" s="126"/>
      <c r="H63" s="127"/>
      <c r="S63" t="s">
        <v>62</v>
      </c>
      <c r="T63" t="s">
        <v>63</v>
      </c>
      <c r="U63" t="s">
        <v>29</v>
      </c>
      <c r="V63">
        <v>3.79</v>
      </c>
      <c r="W63">
        <v>3855763.5</v>
      </c>
      <c r="X63">
        <v>121183752</v>
      </c>
      <c r="Y63">
        <v>90058.108999999997</v>
      </c>
      <c r="Z63">
        <v>4281.4170000000004</v>
      </c>
      <c r="AA63">
        <v>325.625</v>
      </c>
      <c r="AB63">
        <v>335.75</v>
      </c>
      <c r="AC63">
        <v>3.1</v>
      </c>
    </row>
    <row r="64" spans="1:29" x14ac:dyDescent="0.35">
      <c r="A64" s="113"/>
      <c r="F64" s="125"/>
      <c r="G64" s="126"/>
      <c r="H64" s="127"/>
      <c r="S64" t="s">
        <v>111</v>
      </c>
      <c r="T64" t="s">
        <v>63</v>
      </c>
      <c r="U64" t="s">
        <v>29</v>
      </c>
      <c r="V64">
        <v>3.79</v>
      </c>
      <c r="W64">
        <v>4283628.5</v>
      </c>
      <c r="X64">
        <v>135021648</v>
      </c>
      <c r="Y64">
        <v>98631.766000000003</v>
      </c>
      <c r="Z64">
        <v>4343.0519999999997</v>
      </c>
      <c r="AA64">
        <v>325.625</v>
      </c>
      <c r="AB64">
        <v>340.6</v>
      </c>
      <c r="AC64">
        <v>4.5999999999999996</v>
      </c>
    </row>
    <row r="65" spans="2:29" x14ac:dyDescent="0.35">
      <c r="B65" s="3"/>
      <c r="S65" t="s">
        <v>66</v>
      </c>
      <c r="T65" t="s">
        <v>67</v>
      </c>
      <c r="U65" t="s">
        <v>68</v>
      </c>
      <c r="V65">
        <v>3.79</v>
      </c>
      <c r="W65">
        <v>21164.85</v>
      </c>
      <c r="X65">
        <v>567620</v>
      </c>
      <c r="Y65">
        <v>144180.359</v>
      </c>
      <c r="Z65">
        <v>14.679</v>
      </c>
      <c r="AA65">
        <v>0.625</v>
      </c>
      <c r="AB65">
        <v>0.63</v>
      </c>
      <c r="AC65">
        <v>0.9</v>
      </c>
    </row>
    <row r="66" spans="2:29" x14ac:dyDescent="0.35">
      <c r="S66" t="s">
        <v>114</v>
      </c>
      <c r="T66" t="s">
        <v>67</v>
      </c>
      <c r="U66" t="s">
        <v>68</v>
      </c>
      <c r="V66">
        <v>3.79</v>
      </c>
      <c r="W66">
        <v>27920.525000000001</v>
      </c>
      <c r="X66">
        <v>739345</v>
      </c>
      <c r="Y66">
        <v>167490.78099999999</v>
      </c>
      <c r="Z66">
        <v>16.670000000000002</v>
      </c>
      <c r="AA66">
        <v>0.625</v>
      </c>
      <c r="AB66">
        <v>0.79</v>
      </c>
      <c r="AC66">
        <v>25.9</v>
      </c>
    </row>
    <row r="67" spans="2:29" x14ac:dyDescent="0.35">
      <c r="M67" s="3"/>
      <c r="S67" t="s">
        <v>69</v>
      </c>
      <c r="T67" t="s">
        <v>70</v>
      </c>
      <c r="U67" t="s">
        <v>68</v>
      </c>
      <c r="V67">
        <v>3.79</v>
      </c>
      <c r="W67">
        <v>77265.156000000003</v>
      </c>
      <c r="X67">
        <v>2400383</v>
      </c>
      <c r="Y67">
        <v>177202.609</v>
      </c>
      <c r="Z67">
        <v>43.603000000000002</v>
      </c>
      <c r="AA67">
        <v>2.5059999999999998</v>
      </c>
      <c r="AB67">
        <v>2.9</v>
      </c>
      <c r="AC67">
        <v>15.8</v>
      </c>
    </row>
    <row r="68" spans="2:29" x14ac:dyDescent="0.35">
      <c r="S68" t="s">
        <v>116</v>
      </c>
      <c r="T68" t="s">
        <v>70</v>
      </c>
      <c r="U68" t="s">
        <v>68</v>
      </c>
      <c r="V68">
        <v>3.79</v>
      </c>
      <c r="W68">
        <v>63021.105000000003</v>
      </c>
      <c r="X68">
        <v>1860668</v>
      </c>
      <c r="Y68">
        <v>132315.68799999999</v>
      </c>
      <c r="Z68">
        <v>47.628999999999998</v>
      </c>
      <c r="AA68">
        <v>2.5059999999999998</v>
      </c>
      <c r="AB68">
        <v>3.22</v>
      </c>
      <c r="AC68">
        <v>28.4</v>
      </c>
    </row>
    <row r="69" spans="2:29" x14ac:dyDescent="0.35">
      <c r="S69" t="s">
        <v>71</v>
      </c>
      <c r="T69" t="s">
        <v>72</v>
      </c>
      <c r="U69" t="s">
        <v>68</v>
      </c>
      <c r="V69">
        <v>3.79</v>
      </c>
      <c r="W69">
        <v>150378.359</v>
      </c>
      <c r="X69">
        <v>4879617</v>
      </c>
      <c r="Y69">
        <v>138244.625</v>
      </c>
      <c r="Z69">
        <v>108.777</v>
      </c>
      <c r="AA69">
        <v>6.2690000000000001</v>
      </c>
      <c r="AB69">
        <v>8.02</v>
      </c>
      <c r="AC69">
        <v>28</v>
      </c>
    </row>
    <row r="70" spans="2:29" x14ac:dyDescent="0.35">
      <c r="S70" t="s">
        <v>118</v>
      </c>
      <c r="T70" t="s">
        <v>72</v>
      </c>
      <c r="U70" t="s">
        <v>68</v>
      </c>
      <c r="V70">
        <v>3.79</v>
      </c>
      <c r="W70">
        <v>162964.266</v>
      </c>
      <c r="X70">
        <v>5223161</v>
      </c>
      <c r="Y70">
        <v>156897.484</v>
      </c>
      <c r="Z70">
        <v>103.867</v>
      </c>
      <c r="AA70">
        <v>6.2690000000000001</v>
      </c>
      <c r="AB70">
        <v>7.64</v>
      </c>
      <c r="AC70">
        <v>21.8</v>
      </c>
    </row>
    <row r="71" spans="2:29" x14ac:dyDescent="0.35">
      <c r="S71" t="s">
        <v>73</v>
      </c>
      <c r="T71" t="s">
        <v>74</v>
      </c>
      <c r="U71" t="s">
        <v>68</v>
      </c>
      <c r="V71">
        <v>3.79</v>
      </c>
      <c r="W71">
        <v>558387.18799999997</v>
      </c>
      <c r="X71">
        <v>18370440</v>
      </c>
      <c r="Y71">
        <v>142977.109</v>
      </c>
      <c r="Z71">
        <v>390.54300000000001</v>
      </c>
      <c r="AA71">
        <v>25</v>
      </c>
      <c r="AB71">
        <v>30.15</v>
      </c>
      <c r="AC71">
        <v>20.6</v>
      </c>
    </row>
    <row r="72" spans="2:29" x14ac:dyDescent="0.35">
      <c r="S72" t="s">
        <v>120</v>
      </c>
      <c r="T72" t="s">
        <v>74</v>
      </c>
      <c r="U72" t="s">
        <v>68</v>
      </c>
      <c r="V72">
        <v>3.79</v>
      </c>
      <c r="W72">
        <v>623981.31299999997</v>
      </c>
      <c r="X72">
        <v>20126016</v>
      </c>
      <c r="Y72">
        <v>166386.391</v>
      </c>
      <c r="Z72">
        <v>375.01900000000001</v>
      </c>
      <c r="AA72">
        <v>25</v>
      </c>
      <c r="AB72">
        <v>28.93</v>
      </c>
      <c r="AC72">
        <v>15.7</v>
      </c>
    </row>
    <row r="73" spans="2:29" x14ac:dyDescent="0.35">
      <c r="S73" t="s">
        <v>140</v>
      </c>
      <c r="T73" t="s">
        <v>141</v>
      </c>
      <c r="U73" t="s">
        <v>142</v>
      </c>
      <c r="V73">
        <v>3.79</v>
      </c>
      <c r="W73">
        <v>757865.31299999997</v>
      </c>
      <c r="X73">
        <v>23980454</v>
      </c>
      <c r="Y73">
        <v>483745.03100000002</v>
      </c>
      <c r="Z73">
        <v>156.666</v>
      </c>
      <c r="AB73">
        <v>11.78</v>
      </c>
    </row>
    <row r="74" spans="2:29" x14ac:dyDescent="0.35">
      <c r="S74" t="s">
        <v>143</v>
      </c>
      <c r="T74" t="s">
        <v>144</v>
      </c>
      <c r="U74" t="s">
        <v>142</v>
      </c>
      <c r="V74">
        <v>3.79</v>
      </c>
      <c r="W74">
        <v>685363.375</v>
      </c>
      <c r="X74">
        <v>21845232</v>
      </c>
      <c r="Y74">
        <v>459075.18800000002</v>
      </c>
      <c r="Z74">
        <v>149.292</v>
      </c>
      <c r="AB74">
        <v>11.2</v>
      </c>
    </row>
    <row r="75" spans="2:29" x14ac:dyDescent="0.35">
      <c r="S75" t="s">
        <v>145</v>
      </c>
      <c r="T75" t="s">
        <v>146</v>
      </c>
      <c r="U75" t="s">
        <v>142</v>
      </c>
      <c r="V75">
        <v>3.79</v>
      </c>
      <c r="W75">
        <v>748576.5</v>
      </c>
      <c r="X75">
        <v>24609110</v>
      </c>
      <c r="Y75">
        <v>528794.375</v>
      </c>
      <c r="Z75">
        <v>141.56299999999999</v>
      </c>
      <c r="AB75">
        <v>10.6</v>
      </c>
    </row>
    <row r="76" spans="2:29" x14ac:dyDescent="0.35">
      <c r="S76" t="s">
        <v>147</v>
      </c>
      <c r="T76" t="s">
        <v>148</v>
      </c>
      <c r="U76" t="s">
        <v>142</v>
      </c>
      <c r="V76">
        <v>3.79</v>
      </c>
      <c r="W76">
        <v>1012456.563</v>
      </c>
      <c r="X76">
        <v>33141090</v>
      </c>
      <c r="Y76">
        <v>551724.25</v>
      </c>
      <c r="Z76">
        <v>183.50800000000001</v>
      </c>
      <c r="AB76">
        <v>13.89</v>
      </c>
    </row>
    <row r="77" spans="2:29" x14ac:dyDescent="0.35">
      <c r="S77" t="s">
        <v>149</v>
      </c>
      <c r="T77" t="s">
        <v>150</v>
      </c>
      <c r="U77" t="s">
        <v>142</v>
      </c>
      <c r="V77">
        <v>3.79</v>
      </c>
      <c r="W77">
        <v>968402.5</v>
      </c>
      <c r="X77">
        <v>32242352</v>
      </c>
      <c r="Y77">
        <v>583719.56299999997</v>
      </c>
      <c r="Z77">
        <v>165.90199999999999</v>
      </c>
      <c r="AB77">
        <v>12.51</v>
      </c>
    </row>
    <row r="78" spans="2:29" x14ac:dyDescent="0.35">
      <c r="S78" t="s">
        <v>151</v>
      </c>
      <c r="T78" t="s">
        <v>152</v>
      </c>
      <c r="U78" t="s">
        <v>142</v>
      </c>
      <c r="V78">
        <v>3.79</v>
      </c>
      <c r="W78">
        <v>786365.43799999997</v>
      </c>
      <c r="X78">
        <v>25254146</v>
      </c>
      <c r="Y78">
        <v>514480.375</v>
      </c>
      <c r="Z78">
        <v>152.84700000000001</v>
      </c>
      <c r="AB78">
        <v>11.48</v>
      </c>
    </row>
    <row r="79" spans="2:29" x14ac:dyDescent="0.35">
      <c r="S79" t="s">
        <v>154</v>
      </c>
      <c r="T79" t="s">
        <v>155</v>
      </c>
      <c r="U79" t="s">
        <v>142</v>
      </c>
      <c r="V79">
        <v>3.79</v>
      </c>
      <c r="W79">
        <v>726149.31299999997</v>
      </c>
      <c r="X79">
        <v>23132068</v>
      </c>
      <c r="Y79">
        <v>487161.46899999998</v>
      </c>
      <c r="Z79">
        <v>149.05699999999999</v>
      </c>
      <c r="AB79">
        <v>11.18</v>
      </c>
    </row>
    <row r="80" spans="2:29" x14ac:dyDescent="0.35">
      <c r="S80" t="s">
        <v>156</v>
      </c>
      <c r="T80" t="s">
        <v>157</v>
      </c>
      <c r="U80" t="s">
        <v>142</v>
      </c>
      <c r="V80">
        <v>3.78</v>
      </c>
      <c r="W80">
        <v>778169.25</v>
      </c>
      <c r="X80">
        <v>25243274</v>
      </c>
      <c r="Y80">
        <v>572075.31299999997</v>
      </c>
      <c r="Z80">
        <v>136.02600000000001</v>
      </c>
      <c r="AB80">
        <v>10.16</v>
      </c>
    </row>
    <row r="81" spans="19:28" x14ac:dyDescent="0.35">
      <c r="S81" t="s">
        <v>158</v>
      </c>
      <c r="T81" t="s">
        <v>159</v>
      </c>
      <c r="U81" t="s">
        <v>142</v>
      </c>
      <c r="V81">
        <v>3.79</v>
      </c>
      <c r="W81">
        <v>675882.68799999997</v>
      </c>
      <c r="X81">
        <v>21901790</v>
      </c>
      <c r="Y81">
        <v>481638.96899999998</v>
      </c>
      <c r="Z81">
        <v>140.33000000000001</v>
      </c>
      <c r="AB81">
        <v>10.5</v>
      </c>
    </row>
    <row r="82" spans="19:28" x14ac:dyDescent="0.35">
      <c r="S82" t="s">
        <v>160</v>
      </c>
      <c r="T82" t="s">
        <v>161</v>
      </c>
      <c r="U82" t="s">
        <v>142</v>
      </c>
      <c r="V82">
        <v>3.79</v>
      </c>
      <c r="W82">
        <v>1018539.625</v>
      </c>
      <c r="X82">
        <v>33397900</v>
      </c>
      <c r="Y82">
        <v>530218.81299999997</v>
      </c>
      <c r="Z82">
        <v>192.09800000000001</v>
      </c>
      <c r="AB82">
        <v>14.57</v>
      </c>
    </row>
    <row r="83" spans="19:28" x14ac:dyDescent="0.35">
      <c r="S83" t="s">
        <v>162</v>
      </c>
      <c r="T83" t="s">
        <v>163</v>
      </c>
      <c r="U83" t="s">
        <v>142</v>
      </c>
      <c r="V83">
        <v>3.79</v>
      </c>
      <c r="W83">
        <v>787809.75</v>
      </c>
      <c r="X83">
        <v>25440130</v>
      </c>
      <c r="Y83">
        <v>598683.31299999997</v>
      </c>
      <c r="Z83">
        <v>131.59</v>
      </c>
      <c r="AB83">
        <v>9.81</v>
      </c>
    </row>
    <row r="84" spans="19:28" x14ac:dyDescent="0.35">
      <c r="S84" t="s">
        <v>164</v>
      </c>
      <c r="T84" t="s">
        <v>165</v>
      </c>
      <c r="U84" t="s">
        <v>142</v>
      </c>
      <c r="V84">
        <v>3.79</v>
      </c>
      <c r="W84">
        <v>989299.5</v>
      </c>
      <c r="X84">
        <v>32508514</v>
      </c>
      <c r="Y84">
        <v>600279.68799999997</v>
      </c>
      <c r="Z84">
        <v>164.80600000000001</v>
      </c>
      <c r="AB84">
        <v>12.42</v>
      </c>
    </row>
    <row r="85" spans="19:28" x14ac:dyDescent="0.35">
      <c r="S85" t="s">
        <v>169</v>
      </c>
      <c r="T85" t="s">
        <v>170</v>
      </c>
      <c r="U85" t="s">
        <v>142</v>
      </c>
      <c r="V85">
        <v>3.79</v>
      </c>
      <c r="W85">
        <v>843010.31299999997</v>
      </c>
      <c r="X85">
        <v>27373468</v>
      </c>
      <c r="Y85">
        <v>748670.625</v>
      </c>
      <c r="Z85">
        <v>112.601</v>
      </c>
      <c r="AB85">
        <v>8.32</v>
      </c>
    </row>
    <row r="86" spans="19:28" x14ac:dyDescent="0.35">
      <c r="S86" t="s">
        <v>171</v>
      </c>
      <c r="T86" t="s">
        <v>172</v>
      </c>
      <c r="U86" t="s">
        <v>142</v>
      </c>
      <c r="V86">
        <v>3.79</v>
      </c>
      <c r="W86">
        <v>697223.625</v>
      </c>
      <c r="X86">
        <v>22892238</v>
      </c>
      <c r="Y86">
        <v>611171.31299999997</v>
      </c>
      <c r="Z86">
        <v>114.08</v>
      </c>
      <c r="AB86">
        <v>8.44</v>
      </c>
    </row>
    <row r="87" spans="19:28" x14ac:dyDescent="0.35">
      <c r="S87" t="s">
        <v>173</v>
      </c>
      <c r="T87" t="s">
        <v>174</v>
      </c>
      <c r="U87" t="s">
        <v>142</v>
      </c>
      <c r="V87">
        <v>3.79</v>
      </c>
      <c r="W87">
        <v>590744.375</v>
      </c>
      <c r="X87">
        <v>18706572</v>
      </c>
      <c r="Y87">
        <v>630458.31299999997</v>
      </c>
      <c r="Z87">
        <v>93.700999999999993</v>
      </c>
      <c r="AB87">
        <v>6.84</v>
      </c>
    </row>
    <row r="88" spans="19:28" x14ac:dyDescent="0.35">
      <c r="S88" t="s">
        <v>175</v>
      </c>
      <c r="T88" t="s">
        <v>176</v>
      </c>
      <c r="U88" t="s">
        <v>142</v>
      </c>
      <c r="V88">
        <v>3.79</v>
      </c>
      <c r="W88">
        <v>589344.875</v>
      </c>
      <c r="X88">
        <v>18359838</v>
      </c>
      <c r="Y88">
        <v>530024</v>
      </c>
      <c r="Z88">
        <v>111.19199999999999</v>
      </c>
      <c r="AB88">
        <v>8.2100000000000009</v>
      </c>
    </row>
    <row r="89" spans="19:28" x14ac:dyDescent="0.35">
      <c r="S89" t="s">
        <v>177</v>
      </c>
      <c r="T89" t="s">
        <v>178</v>
      </c>
      <c r="U89" t="s">
        <v>142</v>
      </c>
      <c r="V89">
        <v>3.79</v>
      </c>
      <c r="W89">
        <v>637305.75</v>
      </c>
      <c r="X89">
        <v>20351406</v>
      </c>
      <c r="Y89">
        <v>553846.31299999997</v>
      </c>
      <c r="Z89">
        <v>115.069</v>
      </c>
      <c r="AB89">
        <v>8.52</v>
      </c>
    </row>
    <row r="90" spans="19:28" x14ac:dyDescent="0.35">
      <c r="S90" t="s">
        <v>179</v>
      </c>
      <c r="T90" t="s">
        <v>180</v>
      </c>
      <c r="U90" t="s">
        <v>142</v>
      </c>
      <c r="V90">
        <v>3.79</v>
      </c>
      <c r="W90">
        <v>594142.43799999997</v>
      </c>
      <c r="X90">
        <v>19279252</v>
      </c>
      <c r="Y90">
        <v>517922.81300000002</v>
      </c>
      <c r="Z90">
        <v>114.71599999999999</v>
      </c>
      <c r="AB90">
        <v>8.49</v>
      </c>
    </row>
    <row r="91" spans="19:28" x14ac:dyDescent="0.35">
      <c r="S91" t="s">
        <v>184</v>
      </c>
      <c r="T91" t="s">
        <v>185</v>
      </c>
      <c r="U91" t="s">
        <v>142</v>
      </c>
      <c r="V91">
        <v>3.79</v>
      </c>
      <c r="W91">
        <v>706007.5</v>
      </c>
      <c r="X91">
        <v>22494514</v>
      </c>
      <c r="Y91">
        <v>483696.71899999998</v>
      </c>
      <c r="Z91">
        <v>145.96100000000001</v>
      </c>
      <c r="AB91">
        <v>10.94</v>
      </c>
    </row>
    <row r="92" spans="19:28" x14ac:dyDescent="0.35">
      <c r="S92" t="s">
        <v>186</v>
      </c>
      <c r="T92" t="s">
        <v>187</v>
      </c>
      <c r="U92" t="s">
        <v>142</v>
      </c>
      <c r="V92">
        <v>3.78</v>
      </c>
      <c r="W92">
        <v>715865.375</v>
      </c>
      <c r="X92">
        <v>23240018</v>
      </c>
      <c r="Y92">
        <v>554689.25</v>
      </c>
      <c r="Z92">
        <v>129.05699999999999</v>
      </c>
      <c r="AB92">
        <v>9.61</v>
      </c>
    </row>
    <row r="93" spans="19:28" x14ac:dyDescent="0.35">
      <c r="S93" t="s">
        <v>188</v>
      </c>
      <c r="T93" t="s">
        <v>189</v>
      </c>
      <c r="U93" t="s">
        <v>142</v>
      </c>
      <c r="V93">
        <v>3.79</v>
      </c>
      <c r="W93">
        <v>741524.93799999997</v>
      </c>
      <c r="X93">
        <v>24445986</v>
      </c>
      <c r="Y93">
        <v>605034.56299999997</v>
      </c>
      <c r="Z93">
        <v>122.559</v>
      </c>
      <c r="AB93">
        <v>9.1</v>
      </c>
    </row>
    <row r="94" spans="19:28" x14ac:dyDescent="0.35">
      <c r="S94" t="s">
        <v>190</v>
      </c>
      <c r="T94" t="s">
        <v>191</v>
      </c>
      <c r="U94" t="s">
        <v>142</v>
      </c>
      <c r="V94">
        <v>3.79</v>
      </c>
      <c r="W94">
        <v>804611.06299999997</v>
      </c>
      <c r="X94">
        <v>25870144</v>
      </c>
      <c r="Y94">
        <v>436108.25</v>
      </c>
      <c r="Z94">
        <v>184.49799999999999</v>
      </c>
      <c r="AB94">
        <v>13.97</v>
      </c>
    </row>
    <row r="95" spans="19:28" x14ac:dyDescent="0.35">
      <c r="S95" t="s">
        <v>192</v>
      </c>
      <c r="T95" t="s">
        <v>193</v>
      </c>
      <c r="U95" t="s">
        <v>142</v>
      </c>
      <c r="V95">
        <v>3.79</v>
      </c>
      <c r="W95">
        <v>898459.81299999997</v>
      </c>
      <c r="X95">
        <v>29312212</v>
      </c>
      <c r="Y95">
        <v>497355.65600000002</v>
      </c>
      <c r="Z95">
        <v>180.64699999999999</v>
      </c>
      <c r="AB95">
        <v>13.67</v>
      </c>
    </row>
    <row r="96" spans="19:28" x14ac:dyDescent="0.35">
      <c r="S96" t="s">
        <v>194</v>
      </c>
      <c r="T96" t="s">
        <v>195</v>
      </c>
      <c r="U96" t="s">
        <v>142</v>
      </c>
      <c r="V96">
        <v>3.79</v>
      </c>
      <c r="W96">
        <v>632550.5</v>
      </c>
      <c r="X96">
        <v>20060792</v>
      </c>
      <c r="Y96">
        <v>458635.21899999998</v>
      </c>
      <c r="Z96">
        <v>137.91999999999999</v>
      </c>
      <c r="AB96">
        <v>10.31</v>
      </c>
    </row>
    <row r="97" spans="19:28" x14ac:dyDescent="0.35">
      <c r="S97" t="s">
        <v>197</v>
      </c>
      <c r="T97" t="s">
        <v>198</v>
      </c>
      <c r="U97" t="s">
        <v>142</v>
      </c>
      <c r="V97">
        <v>3.79</v>
      </c>
      <c r="W97">
        <v>692136.75</v>
      </c>
      <c r="X97">
        <v>22767466</v>
      </c>
      <c r="Y97">
        <v>549553.5</v>
      </c>
      <c r="Z97">
        <v>125.94499999999999</v>
      </c>
      <c r="AB97">
        <v>9.3699999999999992</v>
      </c>
    </row>
    <row r="98" spans="19:28" x14ac:dyDescent="0.35">
      <c r="S98" t="s">
        <v>199</v>
      </c>
      <c r="T98" t="s">
        <v>200</v>
      </c>
      <c r="U98" t="s">
        <v>142</v>
      </c>
      <c r="V98">
        <v>3.79</v>
      </c>
      <c r="W98">
        <v>528796.875</v>
      </c>
      <c r="X98">
        <v>16542680</v>
      </c>
      <c r="Y98">
        <v>542602.625</v>
      </c>
      <c r="Z98">
        <v>97.456000000000003</v>
      </c>
      <c r="AB98">
        <v>7.13</v>
      </c>
    </row>
    <row r="99" spans="19:28" x14ac:dyDescent="0.35">
      <c r="S99" t="s">
        <v>201</v>
      </c>
      <c r="T99" t="s">
        <v>202</v>
      </c>
      <c r="U99" t="s">
        <v>142</v>
      </c>
      <c r="V99">
        <v>3.79</v>
      </c>
      <c r="W99">
        <v>671984.125</v>
      </c>
      <c r="X99">
        <v>22347616</v>
      </c>
      <c r="Y99">
        <v>572704.68799999997</v>
      </c>
      <c r="Z99">
        <v>117.33499999999999</v>
      </c>
      <c r="AB99">
        <v>8.69</v>
      </c>
    </row>
    <row r="100" spans="19:28" x14ac:dyDescent="0.35">
      <c r="S100" t="s">
        <v>203</v>
      </c>
      <c r="T100" t="s">
        <v>204</v>
      </c>
      <c r="U100" t="s">
        <v>142</v>
      </c>
      <c r="V100">
        <v>3.79</v>
      </c>
      <c r="W100">
        <v>831415.125</v>
      </c>
      <c r="X100">
        <v>26780574</v>
      </c>
      <c r="Y100">
        <v>517056.78100000002</v>
      </c>
      <c r="Z100">
        <v>160.798</v>
      </c>
      <c r="AB100">
        <v>12.11</v>
      </c>
    </row>
    <row r="101" spans="19:28" x14ac:dyDescent="0.35">
      <c r="S101" t="s">
        <v>205</v>
      </c>
      <c r="T101" t="s">
        <v>206</v>
      </c>
      <c r="U101" t="s">
        <v>142</v>
      </c>
      <c r="V101">
        <v>3.79</v>
      </c>
      <c r="W101">
        <v>825454.43799999997</v>
      </c>
      <c r="X101">
        <v>26125740</v>
      </c>
      <c r="Y101">
        <v>545332.43799999997</v>
      </c>
      <c r="Z101">
        <v>151.36699999999999</v>
      </c>
      <c r="AB101">
        <v>11.37</v>
      </c>
    </row>
    <row r="102" spans="19:28" x14ac:dyDescent="0.35">
      <c r="S102" t="s">
        <v>207</v>
      </c>
      <c r="T102" t="s">
        <v>208</v>
      </c>
      <c r="U102" t="s">
        <v>142</v>
      </c>
      <c r="V102">
        <v>3.79</v>
      </c>
      <c r="W102">
        <v>899184.625</v>
      </c>
      <c r="X102">
        <v>28970670</v>
      </c>
      <c r="Y102">
        <v>564425.18799999997</v>
      </c>
      <c r="Z102">
        <v>159.31</v>
      </c>
      <c r="AB102">
        <v>11.99</v>
      </c>
    </row>
    <row r="103" spans="19:28" x14ac:dyDescent="0.35">
      <c r="S103" t="s">
        <v>212</v>
      </c>
      <c r="T103" t="s">
        <v>213</v>
      </c>
      <c r="U103" t="s">
        <v>142</v>
      </c>
      <c r="V103">
        <v>3.79</v>
      </c>
      <c r="W103">
        <v>488209.90600000002</v>
      </c>
      <c r="X103">
        <v>15396140</v>
      </c>
      <c r="Y103">
        <v>646892.625</v>
      </c>
      <c r="Z103">
        <v>75.47</v>
      </c>
      <c r="AB103">
        <v>5.41</v>
      </c>
    </row>
    <row r="104" spans="19:28" x14ac:dyDescent="0.35">
      <c r="S104" t="s">
        <v>214</v>
      </c>
      <c r="T104" t="s">
        <v>215</v>
      </c>
      <c r="U104" t="s">
        <v>142</v>
      </c>
      <c r="V104">
        <v>3.79</v>
      </c>
      <c r="W104">
        <v>454990.03100000002</v>
      </c>
      <c r="X104">
        <v>14362970</v>
      </c>
      <c r="Y104">
        <v>527762.875</v>
      </c>
      <c r="Z104">
        <v>86.210999999999999</v>
      </c>
      <c r="AB104">
        <v>6.25</v>
      </c>
    </row>
    <row r="105" spans="19:28" x14ac:dyDescent="0.35">
      <c r="S105" t="s">
        <v>216</v>
      </c>
      <c r="T105" t="s">
        <v>217</v>
      </c>
      <c r="U105" t="s">
        <v>142</v>
      </c>
      <c r="V105">
        <v>3.79</v>
      </c>
      <c r="W105">
        <v>586462.18799999997</v>
      </c>
      <c r="X105">
        <v>19158654</v>
      </c>
      <c r="Y105">
        <v>616629.18799999997</v>
      </c>
      <c r="Z105">
        <v>95.108000000000004</v>
      </c>
      <c r="AB105">
        <v>6.95</v>
      </c>
    </row>
    <row r="106" spans="19:28" x14ac:dyDescent="0.35">
      <c r="S106" t="s">
        <v>218</v>
      </c>
      <c r="T106" t="s">
        <v>219</v>
      </c>
      <c r="U106" t="s">
        <v>142</v>
      </c>
      <c r="V106">
        <v>3.79</v>
      </c>
      <c r="W106">
        <v>529178.5</v>
      </c>
      <c r="X106">
        <v>16877646</v>
      </c>
      <c r="Y106">
        <v>554051.31299999997</v>
      </c>
      <c r="Z106">
        <v>95.510999999999996</v>
      </c>
      <c r="AB106">
        <v>6.98</v>
      </c>
    </row>
    <row r="107" spans="19:28" x14ac:dyDescent="0.35">
      <c r="S107" t="s">
        <v>220</v>
      </c>
      <c r="T107" t="s">
        <v>221</v>
      </c>
      <c r="U107" t="s">
        <v>142</v>
      </c>
      <c r="V107">
        <v>3.79</v>
      </c>
      <c r="W107">
        <v>547773.43799999997</v>
      </c>
      <c r="X107">
        <v>17375820</v>
      </c>
      <c r="Y107">
        <v>507204.15600000002</v>
      </c>
      <c r="Z107">
        <v>107.999</v>
      </c>
      <c r="AB107">
        <v>7.96</v>
      </c>
    </row>
    <row r="108" spans="19:28" x14ac:dyDescent="0.35">
      <c r="S108" t="s">
        <v>222</v>
      </c>
      <c r="T108" t="s">
        <v>223</v>
      </c>
      <c r="U108" t="s">
        <v>142</v>
      </c>
      <c r="V108">
        <v>3.79</v>
      </c>
      <c r="W108">
        <v>736954</v>
      </c>
      <c r="X108">
        <v>24175192</v>
      </c>
      <c r="Y108">
        <v>631669</v>
      </c>
      <c r="Z108">
        <v>116.66800000000001</v>
      </c>
      <c r="AB108">
        <v>8.64</v>
      </c>
    </row>
    <row r="109" spans="19:28" x14ac:dyDescent="0.35">
      <c r="S109" t="s">
        <v>227</v>
      </c>
      <c r="T109" t="s">
        <v>228</v>
      </c>
      <c r="U109" t="s">
        <v>142</v>
      </c>
      <c r="V109">
        <v>3.79</v>
      </c>
      <c r="W109">
        <v>582762.81299999997</v>
      </c>
      <c r="X109">
        <v>19011156</v>
      </c>
      <c r="Y109">
        <v>525006.81299999997</v>
      </c>
      <c r="Z109">
        <v>111.001</v>
      </c>
      <c r="AB109">
        <v>8.1999999999999993</v>
      </c>
    </row>
    <row r="110" spans="19:28" x14ac:dyDescent="0.35">
      <c r="S110" t="s">
        <v>229</v>
      </c>
      <c r="T110" t="s">
        <v>230</v>
      </c>
      <c r="U110" t="s">
        <v>142</v>
      </c>
      <c r="V110">
        <v>3.79</v>
      </c>
      <c r="W110">
        <v>544444.06299999997</v>
      </c>
      <c r="X110">
        <v>17852800</v>
      </c>
      <c r="Y110">
        <v>551036.875</v>
      </c>
      <c r="Z110">
        <v>98.804000000000002</v>
      </c>
      <c r="AB110">
        <v>7.24</v>
      </c>
    </row>
    <row r="111" spans="19:28" x14ac:dyDescent="0.35">
      <c r="S111" t="s">
        <v>231</v>
      </c>
      <c r="T111" t="s">
        <v>232</v>
      </c>
      <c r="U111" t="s">
        <v>142</v>
      </c>
      <c r="V111">
        <v>3.79</v>
      </c>
      <c r="W111">
        <v>446171.03100000002</v>
      </c>
      <c r="X111">
        <v>14175868</v>
      </c>
      <c r="Y111">
        <v>475163.78100000002</v>
      </c>
      <c r="Z111">
        <v>93.897999999999996</v>
      </c>
      <c r="AB111">
        <v>6.85</v>
      </c>
    </row>
    <row r="112" spans="19:28" x14ac:dyDescent="0.35">
      <c r="S112" t="s">
        <v>233</v>
      </c>
      <c r="T112" t="s">
        <v>234</v>
      </c>
      <c r="U112" t="s">
        <v>142</v>
      </c>
      <c r="V112">
        <v>3.79</v>
      </c>
      <c r="W112">
        <v>550984.25</v>
      </c>
      <c r="X112">
        <v>17694306</v>
      </c>
      <c r="Y112">
        <v>448450.65600000002</v>
      </c>
      <c r="Z112">
        <v>122.864</v>
      </c>
      <c r="AB112">
        <v>9.1300000000000008</v>
      </c>
    </row>
    <row r="113" spans="19:28" x14ac:dyDescent="0.35">
      <c r="S113" t="s">
        <v>235</v>
      </c>
      <c r="T113" t="s">
        <v>236</v>
      </c>
      <c r="U113" t="s">
        <v>142</v>
      </c>
      <c r="V113">
        <v>3.79</v>
      </c>
      <c r="W113">
        <v>445698.34399999998</v>
      </c>
      <c r="X113">
        <v>14486281</v>
      </c>
      <c r="Y113">
        <v>490642.68800000002</v>
      </c>
      <c r="Z113">
        <v>90.84</v>
      </c>
      <c r="AB113">
        <v>6.61</v>
      </c>
    </row>
    <row r="114" spans="19:28" x14ac:dyDescent="0.35">
      <c r="S114" t="s">
        <v>237</v>
      </c>
      <c r="T114" t="s">
        <v>238</v>
      </c>
      <c r="U114" t="s">
        <v>142</v>
      </c>
      <c r="V114">
        <v>3.79</v>
      </c>
      <c r="W114">
        <v>624689.375</v>
      </c>
      <c r="X114">
        <v>20648322</v>
      </c>
      <c r="Y114">
        <v>618428.68799999997</v>
      </c>
      <c r="Z114">
        <v>101.012</v>
      </c>
      <c r="AB114">
        <v>7.41</v>
      </c>
    </row>
    <row r="115" spans="19:28" x14ac:dyDescent="0.35">
      <c r="S115" t="s">
        <v>23</v>
      </c>
      <c r="T115" t="s">
        <v>24</v>
      </c>
      <c r="U115" t="s">
        <v>18</v>
      </c>
      <c r="V115">
        <v>3.84</v>
      </c>
      <c r="W115">
        <v>4666.37</v>
      </c>
      <c r="X115">
        <v>63665</v>
      </c>
      <c r="Y115">
        <v>7.8339999999999996</v>
      </c>
      <c r="Z115">
        <v>59565.610999999997</v>
      </c>
      <c r="AB115">
        <v>4677.96</v>
      </c>
    </row>
    <row r="116" spans="19:28" x14ac:dyDescent="0.35">
      <c r="S116" t="s">
        <v>21</v>
      </c>
      <c r="T116" t="s">
        <v>22</v>
      </c>
      <c r="U116" t="s">
        <v>18</v>
      </c>
      <c r="V116">
        <v>3.85</v>
      </c>
      <c r="W116">
        <v>5091.1570000000002</v>
      </c>
      <c r="X116">
        <v>66742</v>
      </c>
      <c r="Y116">
        <v>77.174999999999997</v>
      </c>
      <c r="Z116">
        <v>6596.8990000000003</v>
      </c>
      <c r="AB116">
        <v>517.62</v>
      </c>
    </row>
    <row r="117" spans="19:28" x14ac:dyDescent="0.35">
      <c r="S117" t="s">
        <v>17</v>
      </c>
      <c r="T117" t="s">
        <v>18</v>
      </c>
      <c r="U117" t="s">
        <v>18</v>
      </c>
      <c r="V117">
        <v>3.87</v>
      </c>
      <c r="W117">
        <v>4602.5619999999999</v>
      </c>
      <c r="X117">
        <v>58641</v>
      </c>
      <c r="Y117">
        <v>51.652000000000001</v>
      </c>
      <c r="Z117">
        <v>8910.7139999999999</v>
      </c>
      <c r="AB117">
        <v>699.36</v>
      </c>
    </row>
    <row r="118" spans="19:28" x14ac:dyDescent="0.35">
      <c r="S118" t="s">
        <v>20</v>
      </c>
      <c r="T118" t="s">
        <v>18</v>
      </c>
      <c r="U118" t="s">
        <v>18</v>
      </c>
      <c r="V118">
        <v>3.86</v>
      </c>
      <c r="W118">
        <v>5433.0330000000004</v>
      </c>
      <c r="X118">
        <v>70617</v>
      </c>
      <c r="Y118">
        <v>2.5390000000000001</v>
      </c>
      <c r="Z118">
        <v>213983.182</v>
      </c>
      <c r="AB118">
        <v>16806.45</v>
      </c>
    </row>
    <row r="119" spans="19:28" x14ac:dyDescent="0.35">
      <c r="S119" t="s">
        <v>25</v>
      </c>
      <c r="T119" t="s">
        <v>18</v>
      </c>
      <c r="U119" t="s">
        <v>18</v>
      </c>
      <c r="V119">
        <v>3.84</v>
      </c>
      <c r="W119">
        <v>5930.3959999999997</v>
      </c>
      <c r="X119">
        <v>71987</v>
      </c>
      <c r="Y119">
        <v>12.388999999999999</v>
      </c>
      <c r="Z119">
        <v>47868.237999999998</v>
      </c>
      <c r="AB119">
        <v>3759.21</v>
      </c>
    </row>
    <row r="120" spans="19:28" x14ac:dyDescent="0.35">
      <c r="S120" t="s">
        <v>26</v>
      </c>
      <c r="T120" t="s">
        <v>18</v>
      </c>
      <c r="U120" t="s">
        <v>18</v>
      </c>
      <c r="V120">
        <v>3.85</v>
      </c>
      <c r="W120">
        <v>5161.1989999999996</v>
      </c>
      <c r="X120">
        <v>67760</v>
      </c>
      <c r="Y120">
        <v>7.742</v>
      </c>
      <c r="Z120">
        <v>66664.932000000001</v>
      </c>
      <c r="AB120">
        <v>5235.57</v>
      </c>
    </row>
    <row r="121" spans="19:28" x14ac:dyDescent="0.35">
      <c r="S121" t="s">
        <v>40</v>
      </c>
      <c r="T121" t="s">
        <v>18</v>
      </c>
      <c r="U121" t="s">
        <v>18</v>
      </c>
      <c r="V121">
        <v>3.85</v>
      </c>
      <c r="W121">
        <v>4084.2379999999998</v>
      </c>
      <c r="X121">
        <v>59924</v>
      </c>
      <c r="Y121">
        <v>27.52</v>
      </c>
      <c r="Z121">
        <v>14840.981</v>
      </c>
      <c r="AB121">
        <v>1165.1400000000001</v>
      </c>
    </row>
    <row r="122" spans="19:28" x14ac:dyDescent="0.35">
      <c r="S122" t="s">
        <v>53</v>
      </c>
      <c r="T122" t="s">
        <v>18</v>
      </c>
      <c r="U122" t="s">
        <v>18</v>
      </c>
      <c r="V122">
        <v>3.85</v>
      </c>
      <c r="W122">
        <v>4801.7349999999997</v>
      </c>
      <c r="X122">
        <v>63427</v>
      </c>
    </row>
    <row r="123" spans="19:28" x14ac:dyDescent="0.35">
      <c r="S123" t="s">
        <v>64</v>
      </c>
      <c r="T123" t="s">
        <v>18</v>
      </c>
      <c r="U123" t="s">
        <v>18</v>
      </c>
      <c r="V123">
        <v>3.84</v>
      </c>
      <c r="W123">
        <v>5251.62</v>
      </c>
      <c r="X123">
        <v>64577</v>
      </c>
      <c r="Y123">
        <v>14.134</v>
      </c>
      <c r="Z123">
        <v>37155.936000000002</v>
      </c>
      <c r="AB123">
        <v>2917.83</v>
      </c>
    </row>
    <row r="124" spans="19:28" x14ac:dyDescent="0.35">
      <c r="S124" t="s">
        <v>65</v>
      </c>
      <c r="T124" t="s">
        <v>18</v>
      </c>
      <c r="U124" t="s">
        <v>18</v>
      </c>
      <c r="V124">
        <v>3.86</v>
      </c>
      <c r="W124">
        <v>5246.0349999999999</v>
      </c>
      <c r="X124">
        <v>71244</v>
      </c>
      <c r="Y124">
        <v>12.725</v>
      </c>
      <c r="Z124">
        <v>41226.207999999999</v>
      </c>
      <c r="AB124">
        <v>3237.53</v>
      </c>
    </row>
    <row r="125" spans="19:28" x14ac:dyDescent="0.35">
      <c r="S125" t="s">
        <v>75</v>
      </c>
      <c r="T125" t="s">
        <v>18</v>
      </c>
      <c r="U125" t="s">
        <v>18</v>
      </c>
      <c r="V125">
        <v>3.84</v>
      </c>
      <c r="W125">
        <v>5866.67</v>
      </c>
      <c r="X125">
        <v>66857</v>
      </c>
      <c r="Y125">
        <v>66.006</v>
      </c>
      <c r="Z125">
        <v>8888.0859999999993</v>
      </c>
      <c r="AB125">
        <v>697.58</v>
      </c>
    </row>
    <row r="126" spans="19:28" x14ac:dyDescent="0.35">
      <c r="S126" t="s">
        <v>76</v>
      </c>
      <c r="T126" t="s">
        <v>18</v>
      </c>
      <c r="U126" t="s">
        <v>18</v>
      </c>
      <c r="V126">
        <v>3.84</v>
      </c>
      <c r="W126">
        <v>4312.259</v>
      </c>
      <c r="X126">
        <v>64444</v>
      </c>
      <c r="Y126">
        <v>0.97299999999999998</v>
      </c>
      <c r="Z126">
        <v>443192.08600000001</v>
      </c>
      <c r="AB126">
        <v>34809.31</v>
      </c>
    </row>
    <row r="127" spans="19:28" x14ac:dyDescent="0.35">
      <c r="S127" t="s">
        <v>81</v>
      </c>
      <c r="T127" t="s">
        <v>18</v>
      </c>
      <c r="U127" t="s">
        <v>18</v>
      </c>
      <c r="V127">
        <v>3.85</v>
      </c>
      <c r="W127">
        <v>5647.38</v>
      </c>
      <c r="X127">
        <v>69157</v>
      </c>
      <c r="Y127">
        <v>25.41</v>
      </c>
      <c r="Z127">
        <v>22225.03</v>
      </c>
      <c r="AB127">
        <v>1745.11</v>
      </c>
    </row>
    <row r="128" spans="19:28" x14ac:dyDescent="0.35">
      <c r="S128" t="s">
        <v>86</v>
      </c>
      <c r="T128" t="s">
        <v>18</v>
      </c>
      <c r="U128" t="s">
        <v>18</v>
      </c>
      <c r="V128">
        <v>3.86</v>
      </c>
      <c r="W128">
        <v>5520.5079999999998</v>
      </c>
      <c r="X128">
        <v>70644</v>
      </c>
      <c r="Y128">
        <v>12.584</v>
      </c>
      <c r="Z128">
        <v>43869.262999999999</v>
      </c>
      <c r="AB128">
        <v>3445.12</v>
      </c>
    </row>
    <row r="129" spans="19:28" x14ac:dyDescent="0.35">
      <c r="S129" t="s">
        <v>91</v>
      </c>
      <c r="T129" t="s">
        <v>18</v>
      </c>
      <c r="U129" t="s">
        <v>18</v>
      </c>
      <c r="V129">
        <v>3.85</v>
      </c>
      <c r="W129">
        <v>5790.4750000000004</v>
      </c>
      <c r="X129">
        <v>66684</v>
      </c>
      <c r="Y129">
        <v>13.116</v>
      </c>
      <c r="Z129">
        <v>44148.178</v>
      </c>
      <c r="AB129">
        <v>3467.03</v>
      </c>
    </row>
    <row r="130" spans="19:28" x14ac:dyDescent="0.35">
      <c r="S130" t="s">
        <v>92</v>
      </c>
      <c r="T130" t="s">
        <v>18</v>
      </c>
      <c r="U130" t="s">
        <v>18</v>
      </c>
      <c r="V130">
        <v>3.85</v>
      </c>
      <c r="W130">
        <v>4424.665</v>
      </c>
      <c r="X130">
        <v>60633</v>
      </c>
      <c r="Y130">
        <v>8.0440000000000005</v>
      </c>
      <c r="Z130">
        <v>55005.781000000003</v>
      </c>
      <c r="AB130">
        <v>4319.82</v>
      </c>
    </row>
    <row r="131" spans="19:28" x14ac:dyDescent="0.35">
      <c r="S131" t="s">
        <v>99</v>
      </c>
      <c r="T131" t="s">
        <v>18</v>
      </c>
      <c r="U131" t="s">
        <v>18</v>
      </c>
      <c r="V131">
        <v>3.85</v>
      </c>
      <c r="W131">
        <v>5508.6390000000001</v>
      </c>
      <c r="X131">
        <v>79349</v>
      </c>
      <c r="Y131">
        <v>61.414000000000001</v>
      </c>
      <c r="Z131">
        <v>8969.68</v>
      </c>
      <c r="AB131">
        <v>703.99</v>
      </c>
    </row>
    <row r="132" spans="19:28" x14ac:dyDescent="0.35">
      <c r="S132" t="s">
        <v>106</v>
      </c>
      <c r="T132" t="s">
        <v>18</v>
      </c>
      <c r="U132" t="s">
        <v>18</v>
      </c>
      <c r="V132">
        <v>3.85</v>
      </c>
      <c r="W132">
        <v>4456.9790000000003</v>
      </c>
      <c r="X132">
        <v>67963</v>
      </c>
    </row>
    <row r="133" spans="19:28" x14ac:dyDescent="0.35">
      <c r="S133" t="s">
        <v>112</v>
      </c>
      <c r="T133" t="s">
        <v>18</v>
      </c>
      <c r="U133" t="s">
        <v>18</v>
      </c>
      <c r="V133">
        <v>3.85</v>
      </c>
      <c r="W133">
        <v>4351.3389999999999</v>
      </c>
      <c r="X133">
        <v>61376</v>
      </c>
      <c r="Y133">
        <v>70.644999999999996</v>
      </c>
      <c r="Z133">
        <v>6159.4440000000004</v>
      </c>
      <c r="AB133">
        <v>483.26</v>
      </c>
    </row>
    <row r="134" spans="19:28" x14ac:dyDescent="0.35">
      <c r="S134" t="s">
        <v>113</v>
      </c>
      <c r="T134" t="s">
        <v>18</v>
      </c>
      <c r="U134" t="s">
        <v>18</v>
      </c>
      <c r="V134">
        <v>3.85</v>
      </c>
      <c r="W134">
        <v>5999.7309999999998</v>
      </c>
      <c r="X134">
        <v>69681</v>
      </c>
    </row>
    <row r="135" spans="19:28" x14ac:dyDescent="0.35">
      <c r="S135" t="s">
        <v>122</v>
      </c>
      <c r="T135" t="s">
        <v>18</v>
      </c>
      <c r="U135" t="s">
        <v>18</v>
      </c>
      <c r="V135">
        <v>3.85</v>
      </c>
      <c r="W135">
        <v>5932.3329999999996</v>
      </c>
      <c r="X135">
        <v>74277</v>
      </c>
      <c r="Y135">
        <v>79.722999999999999</v>
      </c>
      <c r="Z135">
        <v>7441.1809999999996</v>
      </c>
      <c r="AB135">
        <v>583.92999999999995</v>
      </c>
    </row>
    <row r="136" spans="19:28" x14ac:dyDescent="0.35">
      <c r="S136" t="s">
        <v>123</v>
      </c>
      <c r="T136" t="s">
        <v>18</v>
      </c>
      <c r="U136" t="s">
        <v>18</v>
      </c>
      <c r="V136">
        <v>3.85</v>
      </c>
      <c r="W136">
        <v>4732</v>
      </c>
      <c r="X136">
        <v>69217</v>
      </c>
      <c r="Y136">
        <v>99.62</v>
      </c>
      <c r="Z136">
        <v>4750.05</v>
      </c>
      <c r="AB136">
        <v>372.56</v>
      </c>
    </row>
    <row r="137" spans="19:28" x14ac:dyDescent="0.35">
      <c r="S137" t="s">
        <v>128</v>
      </c>
      <c r="T137" t="s">
        <v>18</v>
      </c>
      <c r="U137" t="s">
        <v>18</v>
      </c>
      <c r="V137">
        <v>3.85</v>
      </c>
      <c r="W137">
        <v>4536.2920000000004</v>
      </c>
      <c r="X137">
        <v>61774</v>
      </c>
      <c r="Y137">
        <v>14.27</v>
      </c>
      <c r="Z137">
        <v>31789.011999999999</v>
      </c>
      <c r="AB137">
        <v>2496.3000000000002</v>
      </c>
    </row>
    <row r="138" spans="19:28" x14ac:dyDescent="0.35">
      <c r="S138" t="s">
        <v>133</v>
      </c>
      <c r="T138" t="s">
        <v>18</v>
      </c>
      <c r="U138" t="s">
        <v>18</v>
      </c>
      <c r="V138">
        <v>3.85</v>
      </c>
      <c r="W138">
        <v>4412.375</v>
      </c>
      <c r="X138">
        <v>65235</v>
      </c>
      <c r="Y138">
        <v>10.153</v>
      </c>
      <c r="Z138">
        <v>43458.83</v>
      </c>
      <c r="AB138">
        <v>3412.88</v>
      </c>
    </row>
    <row r="139" spans="19:28" x14ac:dyDescent="0.35">
      <c r="S139" t="s">
        <v>138</v>
      </c>
      <c r="T139" t="s">
        <v>18</v>
      </c>
      <c r="U139" t="s">
        <v>18</v>
      </c>
      <c r="V139">
        <v>3.85</v>
      </c>
      <c r="W139">
        <v>4792.1760000000004</v>
      </c>
      <c r="X139">
        <v>72944</v>
      </c>
      <c r="Y139">
        <v>8.0370000000000008</v>
      </c>
      <c r="Z139">
        <v>59626.428</v>
      </c>
      <c r="AB139">
        <v>4682.74</v>
      </c>
    </row>
    <row r="140" spans="19:28" x14ac:dyDescent="0.35">
      <c r="S140" t="s">
        <v>139</v>
      </c>
      <c r="T140" t="s">
        <v>18</v>
      </c>
      <c r="U140" t="s">
        <v>18</v>
      </c>
      <c r="V140">
        <v>3.85</v>
      </c>
      <c r="W140">
        <v>5023.125</v>
      </c>
      <c r="X140">
        <v>73481</v>
      </c>
      <c r="Y140">
        <v>40.381</v>
      </c>
      <c r="Z140">
        <v>12439.328</v>
      </c>
      <c r="AB140">
        <v>976.5</v>
      </c>
    </row>
    <row r="141" spans="19:28" x14ac:dyDescent="0.35">
      <c r="S141" t="s">
        <v>153</v>
      </c>
      <c r="T141" t="s">
        <v>18</v>
      </c>
      <c r="U141" t="s">
        <v>18</v>
      </c>
      <c r="V141">
        <v>3.85</v>
      </c>
      <c r="W141">
        <v>4249.6279999999997</v>
      </c>
      <c r="X141">
        <v>62655</v>
      </c>
      <c r="Y141">
        <v>5.7249999999999996</v>
      </c>
      <c r="Z141">
        <v>74229.31</v>
      </c>
      <c r="AB141">
        <v>5829.7</v>
      </c>
    </row>
    <row r="142" spans="19:28" x14ac:dyDescent="0.35">
      <c r="S142" t="s">
        <v>166</v>
      </c>
      <c r="T142" t="s">
        <v>18</v>
      </c>
      <c r="U142" t="s">
        <v>18</v>
      </c>
      <c r="V142">
        <v>3.85</v>
      </c>
      <c r="W142">
        <v>5541.7510000000002</v>
      </c>
      <c r="X142">
        <v>75448</v>
      </c>
    </row>
    <row r="143" spans="19:28" x14ac:dyDescent="0.35">
      <c r="S143" t="s">
        <v>168</v>
      </c>
      <c r="T143" t="s">
        <v>18</v>
      </c>
      <c r="U143" t="s">
        <v>18</v>
      </c>
      <c r="V143">
        <v>3.85</v>
      </c>
      <c r="W143">
        <v>4669.9480000000003</v>
      </c>
      <c r="X143">
        <v>65573</v>
      </c>
      <c r="Y143">
        <v>12.753</v>
      </c>
      <c r="Z143">
        <v>36618.427000000003</v>
      </c>
      <c r="AB143">
        <v>2875.61</v>
      </c>
    </row>
    <row r="144" spans="19:28" x14ac:dyDescent="0.35">
      <c r="S144" t="s">
        <v>181</v>
      </c>
      <c r="T144" t="s">
        <v>18</v>
      </c>
      <c r="U144" t="s">
        <v>18</v>
      </c>
      <c r="V144">
        <v>3.84</v>
      </c>
      <c r="W144">
        <v>3708.1979999999999</v>
      </c>
      <c r="X144">
        <v>57257</v>
      </c>
      <c r="Y144">
        <v>0.54400000000000004</v>
      </c>
      <c r="Z144">
        <v>681654.04399999999</v>
      </c>
      <c r="AB144">
        <v>53538.93</v>
      </c>
    </row>
    <row r="145" spans="19:29" x14ac:dyDescent="0.35">
      <c r="S145" t="s">
        <v>183</v>
      </c>
      <c r="T145" t="s">
        <v>18</v>
      </c>
      <c r="U145" t="s">
        <v>18</v>
      </c>
      <c r="V145">
        <v>3.85</v>
      </c>
      <c r="W145">
        <v>4831.5529999999999</v>
      </c>
      <c r="X145">
        <v>65807</v>
      </c>
      <c r="Y145">
        <v>1.556</v>
      </c>
      <c r="Z145">
        <v>310511.11800000002</v>
      </c>
      <c r="AB145">
        <v>24388.09</v>
      </c>
    </row>
    <row r="146" spans="19:29" x14ac:dyDescent="0.35">
      <c r="S146" t="s">
        <v>196</v>
      </c>
      <c r="T146" t="s">
        <v>18</v>
      </c>
      <c r="U146" t="s">
        <v>18</v>
      </c>
      <c r="V146">
        <v>3.84</v>
      </c>
      <c r="W146">
        <v>5092.3869999999997</v>
      </c>
      <c r="X146">
        <v>64352</v>
      </c>
      <c r="Y146">
        <v>121.379</v>
      </c>
      <c r="Z146">
        <v>4195.4430000000002</v>
      </c>
      <c r="AB146">
        <v>329</v>
      </c>
    </row>
    <row r="147" spans="19:29" x14ac:dyDescent="0.35">
      <c r="S147" t="s">
        <v>209</v>
      </c>
      <c r="T147" t="s">
        <v>18</v>
      </c>
      <c r="U147" t="s">
        <v>18</v>
      </c>
      <c r="V147">
        <v>3.85</v>
      </c>
      <c r="W147">
        <v>5546.0709999999999</v>
      </c>
      <c r="X147">
        <v>72105</v>
      </c>
      <c r="Y147">
        <v>9.2309999999999999</v>
      </c>
      <c r="Z147">
        <v>60080.934000000001</v>
      </c>
      <c r="AB147">
        <v>4718.4399999999996</v>
      </c>
    </row>
    <row r="148" spans="19:29" x14ac:dyDescent="0.35">
      <c r="S148" t="s">
        <v>211</v>
      </c>
      <c r="T148" t="s">
        <v>18</v>
      </c>
      <c r="U148" t="s">
        <v>18</v>
      </c>
      <c r="V148">
        <v>3.85</v>
      </c>
      <c r="W148">
        <v>4060.826</v>
      </c>
      <c r="X148">
        <v>54872</v>
      </c>
      <c r="Y148">
        <v>101.07299999999999</v>
      </c>
      <c r="Z148">
        <v>4017.7159999999999</v>
      </c>
      <c r="AB148">
        <v>315.04000000000002</v>
      </c>
    </row>
    <row r="149" spans="19:29" x14ac:dyDescent="0.35">
      <c r="S149" t="s">
        <v>224</v>
      </c>
      <c r="T149" t="s">
        <v>18</v>
      </c>
      <c r="U149" t="s">
        <v>18</v>
      </c>
      <c r="V149">
        <v>3.85</v>
      </c>
      <c r="W149">
        <v>4071.576</v>
      </c>
      <c r="X149">
        <v>58685</v>
      </c>
      <c r="Y149">
        <v>16.475999999999999</v>
      </c>
      <c r="Z149">
        <v>24712.163</v>
      </c>
      <c r="AB149">
        <v>1940.46</v>
      </c>
    </row>
    <row r="150" spans="19:29" x14ac:dyDescent="0.35">
      <c r="S150" t="s">
        <v>226</v>
      </c>
      <c r="T150" t="s">
        <v>18</v>
      </c>
      <c r="U150" t="s">
        <v>18</v>
      </c>
      <c r="V150">
        <v>3.85</v>
      </c>
      <c r="W150">
        <v>4597.3990000000003</v>
      </c>
      <c r="X150">
        <v>64995</v>
      </c>
      <c r="Y150">
        <v>99.921999999999997</v>
      </c>
      <c r="Z150">
        <v>4600.9880000000003</v>
      </c>
      <c r="AB150">
        <v>360.85</v>
      </c>
    </row>
    <row r="151" spans="19:29" x14ac:dyDescent="0.35">
      <c r="S151" t="s">
        <v>239</v>
      </c>
      <c r="T151" t="s">
        <v>18</v>
      </c>
      <c r="U151" t="s">
        <v>18</v>
      </c>
      <c r="V151">
        <v>3.85</v>
      </c>
      <c r="W151">
        <v>5672.9120000000003</v>
      </c>
      <c r="X151">
        <v>66329</v>
      </c>
      <c r="Y151">
        <v>104.15600000000001</v>
      </c>
      <c r="Z151">
        <v>5446.5529999999999</v>
      </c>
      <c r="AB151">
        <v>427.27</v>
      </c>
    </row>
    <row r="152" spans="19:29" x14ac:dyDescent="0.35">
      <c r="S152" t="s">
        <v>240</v>
      </c>
      <c r="T152" t="s">
        <v>18</v>
      </c>
      <c r="U152" t="s">
        <v>18</v>
      </c>
      <c r="V152">
        <v>3.85</v>
      </c>
      <c r="W152">
        <v>4435.5029999999997</v>
      </c>
      <c r="X152">
        <v>61997</v>
      </c>
      <c r="Y152">
        <v>107.154</v>
      </c>
      <c r="Z152">
        <v>4139.3720000000003</v>
      </c>
      <c r="AB152">
        <v>324.60000000000002</v>
      </c>
    </row>
    <row r="153" spans="19:29" x14ac:dyDescent="0.35">
      <c r="S153" t="s">
        <v>241</v>
      </c>
      <c r="T153" t="s">
        <v>18</v>
      </c>
      <c r="U153" t="s">
        <v>18</v>
      </c>
      <c r="V153">
        <v>3.85</v>
      </c>
      <c r="W153">
        <v>4759.0739999999996</v>
      </c>
      <c r="X153">
        <v>64106</v>
      </c>
      <c r="Y153">
        <v>108.747</v>
      </c>
      <c r="Z153">
        <v>4376.2809999999999</v>
      </c>
      <c r="AB153">
        <v>343.21</v>
      </c>
    </row>
    <row r="155" spans="19:29" x14ac:dyDescent="0.35">
      <c r="S155" s="131" t="s">
        <v>244</v>
      </c>
      <c r="T155" s="131"/>
      <c r="U155" s="131"/>
      <c r="V155" s="131"/>
      <c r="W155" s="131"/>
      <c r="X155" s="131"/>
      <c r="Y155" s="131"/>
      <c r="Z155" s="131"/>
      <c r="AA155" s="131"/>
      <c r="AB155" s="131"/>
      <c r="AC155" s="131"/>
    </row>
    <row r="156" spans="19:29" x14ac:dyDescent="0.35">
      <c r="S156" t="s">
        <v>4</v>
      </c>
      <c r="T156" t="s">
        <v>5</v>
      </c>
      <c r="U156" t="s">
        <v>6</v>
      </c>
      <c r="V156" t="s">
        <v>7</v>
      </c>
      <c r="W156" t="s">
        <v>8</v>
      </c>
      <c r="X156" t="s">
        <v>9</v>
      </c>
      <c r="Y156" t="s">
        <v>10</v>
      </c>
      <c r="Z156" t="s">
        <v>11</v>
      </c>
      <c r="AA156" t="s">
        <v>12</v>
      </c>
      <c r="AB156" t="s">
        <v>13</v>
      </c>
      <c r="AC156" t="s">
        <v>14</v>
      </c>
    </row>
    <row r="157" spans="19:29" x14ac:dyDescent="0.35">
      <c r="S157" t="s">
        <v>27</v>
      </c>
      <c r="T157" t="s">
        <v>28</v>
      </c>
      <c r="U157" t="s">
        <v>29</v>
      </c>
      <c r="V157">
        <v>3.79</v>
      </c>
      <c r="W157">
        <v>134058.391</v>
      </c>
      <c r="X157">
        <v>4381584</v>
      </c>
      <c r="Z157">
        <v>134058.391</v>
      </c>
      <c r="AA157">
        <v>100</v>
      </c>
      <c r="AB157">
        <v>103.53</v>
      </c>
      <c r="AC157">
        <v>3.5</v>
      </c>
    </row>
    <row r="158" spans="19:29" x14ac:dyDescent="0.35">
      <c r="S158" t="s">
        <v>93</v>
      </c>
      <c r="T158" t="s">
        <v>28</v>
      </c>
      <c r="U158" t="s">
        <v>29</v>
      </c>
      <c r="V158">
        <v>3.79</v>
      </c>
      <c r="W158">
        <v>146270.54699999999</v>
      </c>
      <c r="X158">
        <v>4814792</v>
      </c>
      <c r="Z158">
        <v>146270.54699999999</v>
      </c>
      <c r="AA158">
        <v>100</v>
      </c>
      <c r="AB158">
        <v>112.96</v>
      </c>
      <c r="AC158">
        <v>13</v>
      </c>
    </row>
    <row r="159" spans="19:29" x14ac:dyDescent="0.35">
      <c r="S159" t="s">
        <v>30</v>
      </c>
      <c r="T159" t="s">
        <v>31</v>
      </c>
      <c r="U159" t="s">
        <v>29</v>
      </c>
      <c r="V159">
        <v>3.79</v>
      </c>
      <c r="W159">
        <v>118457.406</v>
      </c>
      <c r="X159">
        <v>3813211</v>
      </c>
      <c r="Z159">
        <v>118457.406</v>
      </c>
      <c r="AA159">
        <v>100</v>
      </c>
      <c r="AB159">
        <v>91.48</v>
      </c>
      <c r="AC159">
        <v>-8.5</v>
      </c>
    </row>
    <row r="160" spans="19:29" x14ac:dyDescent="0.35">
      <c r="S160" t="s">
        <v>94</v>
      </c>
      <c r="T160" t="s">
        <v>31</v>
      </c>
      <c r="U160" t="s">
        <v>29</v>
      </c>
      <c r="V160">
        <v>3.79</v>
      </c>
      <c r="W160">
        <v>153555.141</v>
      </c>
      <c r="X160">
        <v>5056891</v>
      </c>
      <c r="Z160">
        <v>153555.141</v>
      </c>
      <c r="AA160">
        <v>100</v>
      </c>
      <c r="AB160">
        <v>118.59</v>
      </c>
      <c r="AC160">
        <v>18.600000000000001</v>
      </c>
    </row>
    <row r="161" spans="19:29" x14ac:dyDescent="0.35">
      <c r="S161" t="s">
        <v>32</v>
      </c>
      <c r="T161" t="s">
        <v>33</v>
      </c>
      <c r="U161" t="s">
        <v>29</v>
      </c>
      <c r="V161">
        <v>3.79</v>
      </c>
      <c r="W161">
        <v>146184.82800000001</v>
      </c>
      <c r="X161">
        <v>4807071</v>
      </c>
      <c r="Z161">
        <v>146184.82800000001</v>
      </c>
      <c r="AA161">
        <v>100</v>
      </c>
      <c r="AB161">
        <v>112.9</v>
      </c>
      <c r="AC161">
        <v>12.9</v>
      </c>
    </row>
    <row r="162" spans="19:29" x14ac:dyDescent="0.35">
      <c r="S162" t="s">
        <v>95</v>
      </c>
      <c r="T162" t="s">
        <v>33</v>
      </c>
      <c r="U162" t="s">
        <v>29</v>
      </c>
      <c r="V162">
        <v>3.78</v>
      </c>
      <c r="W162">
        <v>133897.09400000001</v>
      </c>
      <c r="X162">
        <v>4409536</v>
      </c>
      <c r="Z162">
        <v>133897.09400000001</v>
      </c>
      <c r="AA162">
        <v>100</v>
      </c>
      <c r="AB162">
        <v>103.41</v>
      </c>
      <c r="AC162">
        <v>3.4</v>
      </c>
    </row>
    <row r="163" spans="19:29" x14ac:dyDescent="0.35">
      <c r="S163" t="s">
        <v>34</v>
      </c>
      <c r="T163" t="s">
        <v>35</v>
      </c>
      <c r="U163" t="s">
        <v>29</v>
      </c>
      <c r="V163">
        <v>3.79</v>
      </c>
      <c r="W163">
        <v>134612.875</v>
      </c>
      <c r="X163">
        <v>4458353</v>
      </c>
      <c r="Z163">
        <v>134612.875</v>
      </c>
      <c r="AA163">
        <v>100</v>
      </c>
      <c r="AB163">
        <v>103.96</v>
      </c>
      <c r="AC163">
        <v>4</v>
      </c>
    </row>
    <row r="164" spans="19:29" x14ac:dyDescent="0.35">
      <c r="S164" t="s">
        <v>77</v>
      </c>
      <c r="T164" t="s">
        <v>35</v>
      </c>
      <c r="U164" t="s">
        <v>29</v>
      </c>
      <c r="V164">
        <v>3.78</v>
      </c>
      <c r="W164">
        <v>136284.06299999999</v>
      </c>
      <c r="X164">
        <v>4536227</v>
      </c>
      <c r="Z164">
        <v>136284.06299999999</v>
      </c>
      <c r="AA164">
        <v>100</v>
      </c>
      <c r="AB164">
        <v>105.25</v>
      </c>
      <c r="AC164">
        <v>5.3</v>
      </c>
    </row>
    <row r="165" spans="19:29" x14ac:dyDescent="0.35">
      <c r="S165" t="s">
        <v>82</v>
      </c>
      <c r="T165" t="s">
        <v>35</v>
      </c>
      <c r="U165" t="s">
        <v>29</v>
      </c>
      <c r="V165">
        <v>3.79</v>
      </c>
      <c r="W165">
        <v>149225.266</v>
      </c>
      <c r="X165">
        <v>4943138</v>
      </c>
      <c r="Z165">
        <v>149225.266</v>
      </c>
      <c r="AA165">
        <v>100</v>
      </c>
      <c r="AB165">
        <v>115.24</v>
      </c>
      <c r="AC165">
        <v>15.2</v>
      </c>
    </row>
    <row r="166" spans="19:29" x14ac:dyDescent="0.35">
      <c r="S166" t="s">
        <v>87</v>
      </c>
      <c r="T166" t="s">
        <v>35</v>
      </c>
      <c r="U166" t="s">
        <v>29</v>
      </c>
      <c r="V166">
        <v>3.78</v>
      </c>
      <c r="W166">
        <v>146873.625</v>
      </c>
      <c r="X166">
        <v>4790017</v>
      </c>
      <c r="Z166">
        <v>146873.625</v>
      </c>
      <c r="AA166">
        <v>100</v>
      </c>
      <c r="AB166">
        <v>113.43</v>
      </c>
      <c r="AC166">
        <v>13.4</v>
      </c>
    </row>
    <row r="167" spans="19:29" x14ac:dyDescent="0.35">
      <c r="S167" t="s">
        <v>96</v>
      </c>
      <c r="T167" t="s">
        <v>35</v>
      </c>
      <c r="U167" t="s">
        <v>29</v>
      </c>
      <c r="V167">
        <v>3.78</v>
      </c>
      <c r="W167">
        <v>112335.55499999999</v>
      </c>
      <c r="X167">
        <v>3608396</v>
      </c>
      <c r="Z167">
        <v>112335.55499999999</v>
      </c>
      <c r="AA167">
        <v>100</v>
      </c>
      <c r="AB167">
        <v>86.76</v>
      </c>
      <c r="AC167">
        <v>-13.2</v>
      </c>
    </row>
    <row r="168" spans="19:29" x14ac:dyDescent="0.35">
      <c r="S168" t="s">
        <v>124</v>
      </c>
      <c r="T168" t="s">
        <v>35</v>
      </c>
      <c r="U168" t="s">
        <v>29</v>
      </c>
      <c r="V168">
        <v>3.78</v>
      </c>
      <c r="W168">
        <v>150515.109</v>
      </c>
      <c r="X168">
        <v>5014824</v>
      </c>
      <c r="Z168">
        <v>150515.109</v>
      </c>
      <c r="AA168">
        <v>100</v>
      </c>
      <c r="AB168">
        <v>116.24</v>
      </c>
      <c r="AC168">
        <v>16.2</v>
      </c>
    </row>
    <row r="169" spans="19:29" x14ac:dyDescent="0.35">
      <c r="S169" t="s">
        <v>129</v>
      </c>
      <c r="T169" t="s">
        <v>35</v>
      </c>
      <c r="U169" t="s">
        <v>29</v>
      </c>
      <c r="V169">
        <v>3.78</v>
      </c>
      <c r="W169">
        <v>129994.75</v>
      </c>
      <c r="X169">
        <v>4272615</v>
      </c>
      <c r="Z169">
        <v>129994.75</v>
      </c>
      <c r="AA169">
        <v>100</v>
      </c>
      <c r="AB169">
        <v>100.39</v>
      </c>
      <c r="AC169">
        <v>0.4</v>
      </c>
    </row>
    <row r="170" spans="19:29" x14ac:dyDescent="0.35">
      <c r="S170" t="s">
        <v>134</v>
      </c>
      <c r="T170" t="s">
        <v>35</v>
      </c>
      <c r="U170" t="s">
        <v>29</v>
      </c>
      <c r="V170">
        <v>3.79</v>
      </c>
      <c r="W170">
        <v>157955.07800000001</v>
      </c>
      <c r="X170">
        <v>5231489</v>
      </c>
      <c r="Z170">
        <v>157955.07800000001</v>
      </c>
      <c r="AA170">
        <v>100</v>
      </c>
      <c r="AB170">
        <v>121.99</v>
      </c>
      <c r="AC170">
        <v>22</v>
      </c>
    </row>
    <row r="171" spans="19:29" x14ac:dyDescent="0.35">
      <c r="S171" t="s">
        <v>36</v>
      </c>
      <c r="T171" t="s">
        <v>37</v>
      </c>
      <c r="U171" t="s">
        <v>29</v>
      </c>
      <c r="V171">
        <v>3.79</v>
      </c>
      <c r="W171">
        <v>134493.04699999999</v>
      </c>
      <c r="X171">
        <v>4452551</v>
      </c>
      <c r="Z171">
        <v>134493.04699999999</v>
      </c>
      <c r="AA171">
        <v>100</v>
      </c>
      <c r="AB171">
        <v>103.87</v>
      </c>
      <c r="AC171">
        <v>3.9</v>
      </c>
    </row>
    <row r="172" spans="19:29" x14ac:dyDescent="0.35">
      <c r="S172" t="s">
        <v>78</v>
      </c>
      <c r="T172" t="s">
        <v>37</v>
      </c>
      <c r="U172" t="s">
        <v>29</v>
      </c>
      <c r="V172">
        <v>3.78</v>
      </c>
      <c r="W172">
        <v>135748.17199999999</v>
      </c>
      <c r="X172">
        <v>4522542</v>
      </c>
      <c r="Z172">
        <v>135748.17199999999</v>
      </c>
      <c r="AA172">
        <v>100</v>
      </c>
      <c r="AB172">
        <v>104.84</v>
      </c>
      <c r="AC172">
        <v>4.8</v>
      </c>
    </row>
    <row r="173" spans="19:29" x14ac:dyDescent="0.35">
      <c r="S173" t="s">
        <v>83</v>
      </c>
      <c r="T173" t="s">
        <v>37</v>
      </c>
      <c r="U173" t="s">
        <v>29</v>
      </c>
      <c r="V173">
        <v>3.79</v>
      </c>
      <c r="W173">
        <v>136307.84400000001</v>
      </c>
      <c r="X173">
        <v>4519393</v>
      </c>
      <c r="Z173">
        <v>136307.84400000001</v>
      </c>
      <c r="AA173">
        <v>100</v>
      </c>
      <c r="AB173">
        <v>105.27</v>
      </c>
      <c r="AC173">
        <v>5.3</v>
      </c>
    </row>
    <row r="174" spans="19:29" x14ac:dyDescent="0.35">
      <c r="S174" t="s">
        <v>88</v>
      </c>
      <c r="T174" t="s">
        <v>37</v>
      </c>
      <c r="U174" t="s">
        <v>29</v>
      </c>
      <c r="V174">
        <v>3.78</v>
      </c>
      <c r="W174">
        <v>143390.891</v>
      </c>
      <c r="X174">
        <v>4802327</v>
      </c>
      <c r="Z174">
        <v>143390.891</v>
      </c>
      <c r="AA174">
        <v>100</v>
      </c>
      <c r="AB174">
        <v>110.74</v>
      </c>
      <c r="AC174">
        <v>10.7</v>
      </c>
    </row>
    <row r="175" spans="19:29" x14ac:dyDescent="0.35">
      <c r="S175" t="s">
        <v>97</v>
      </c>
      <c r="T175" t="s">
        <v>37</v>
      </c>
      <c r="U175" t="s">
        <v>29</v>
      </c>
      <c r="V175">
        <v>3.79</v>
      </c>
      <c r="W175">
        <v>117635.977</v>
      </c>
      <c r="X175">
        <v>3856072</v>
      </c>
      <c r="Z175">
        <v>117635.977</v>
      </c>
      <c r="AA175">
        <v>100</v>
      </c>
      <c r="AB175">
        <v>90.85</v>
      </c>
      <c r="AC175">
        <v>-9.1999999999999993</v>
      </c>
    </row>
    <row r="176" spans="19:29" x14ac:dyDescent="0.35">
      <c r="S176" t="s">
        <v>125</v>
      </c>
      <c r="T176" t="s">
        <v>37</v>
      </c>
      <c r="U176" t="s">
        <v>29</v>
      </c>
      <c r="V176">
        <v>3.78</v>
      </c>
      <c r="W176">
        <v>137131.03099999999</v>
      </c>
      <c r="X176">
        <v>4567322</v>
      </c>
      <c r="Z176">
        <v>137131.03099999999</v>
      </c>
      <c r="AA176">
        <v>100</v>
      </c>
      <c r="AB176">
        <v>105.9</v>
      </c>
      <c r="AC176">
        <v>5.9</v>
      </c>
    </row>
    <row r="177" spans="19:29" x14ac:dyDescent="0.35">
      <c r="S177" t="s">
        <v>130</v>
      </c>
      <c r="T177" t="s">
        <v>37</v>
      </c>
      <c r="U177" t="s">
        <v>29</v>
      </c>
      <c r="V177">
        <v>3.78</v>
      </c>
      <c r="W177">
        <v>128168.617</v>
      </c>
      <c r="X177">
        <v>4134631</v>
      </c>
      <c r="Z177">
        <v>128168.617</v>
      </c>
      <c r="AA177">
        <v>100</v>
      </c>
      <c r="AB177">
        <v>98.98</v>
      </c>
      <c r="AC177">
        <v>-1</v>
      </c>
    </row>
    <row r="178" spans="19:29" x14ac:dyDescent="0.35">
      <c r="S178" t="s">
        <v>135</v>
      </c>
      <c r="T178" t="s">
        <v>37</v>
      </c>
      <c r="U178" t="s">
        <v>29</v>
      </c>
      <c r="V178">
        <v>3.79</v>
      </c>
      <c r="W178">
        <v>141630.21900000001</v>
      </c>
      <c r="X178">
        <v>4617237</v>
      </c>
      <c r="Z178">
        <v>141630.21900000001</v>
      </c>
      <c r="AA178">
        <v>100</v>
      </c>
      <c r="AB178">
        <v>109.38</v>
      </c>
      <c r="AC178">
        <v>9.4</v>
      </c>
    </row>
    <row r="179" spans="19:29" x14ac:dyDescent="0.35">
      <c r="S179" t="s">
        <v>38</v>
      </c>
      <c r="T179" t="s">
        <v>39</v>
      </c>
      <c r="U179" t="s">
        <v>29</v>
      </c>
      <c r="V179">
        <v>3.79</v>
      </c>
      <c r="W179">
        <v>114462.625</v>
      </c>
      <c r="X179">
        <v>3698309</v>
      </c>
      <c r="Z179">
        <v>114462.625</v>
      </c>
      <c r="AA179">
        <v>100</v>
      </c>
      <c r="AB179">
        <v>88.4</v>
      </c>
      <c r="AC179">
        <v>-11.6</v>
      </c>
    </row>
    <row r="180" spans="19:29" x14ac:dyDescent="0.35">
      <c r="S180" t="s">
        <v>79</v>
      </c>
      <c r="T180" t="s">
        <v>39</v>
      </c>
      <c r="U180" t="s">
        <v>29</v>
      </c>
      <c r="V180">
        <v>3.78</v>
      </c>
      <c r="W180">
        <v>130111.891</v>
      </c>
      <c r="X180">
        <v>4285330</v>
      </c>
      <c r="Z180">
        <v>130111.891</v>
      </c>
      <c r="AA180">
        <v>100</v>
      </c>
      <c r="AB180">
        <v>100.48</v>
      </c>
      <c r="AC180">
        <v>0.5</v>
      </c>
    </row>
    <row r="181" spans="19:29" x14ac:dyDescent="0.35">
      <c r="S181" t="s">
        <v>84</v>
      </c>
      <c r="T181" t="s">
        <v>39</v>
      </c>
      <c r="U181" t="s">
        <v>29</v>
      </c>
      <c r="V181">
        <v>3.79</v>
      </c>
      <c r="W181">
        <v>122278.68</v>
      </c>
      <c r="X181">
        <v>3964777</v>
      </c>
      <c r="Z181">
        <v>122278.68</v>
      </c>
      <c r="AA181">
        <v>100</v>
      </c>
      <c r="AB181">
        <v>94.43</v>
      </c>
      <c r="AC181">
        <v>-5.6</v>
      </c>
    </row>
    <row r="182" spans="19:29" x14ac:dyDescent="0.35">
      <c r="S182" t="s">
        <v>89</v>
      </c>
      <c r="T182" t="s">
        <v>39</v>
      </c>
      <c r="U182" t="s">
        <v>29</v>
      </c>
      <c r="V182">
        <v>3.78</v>
      </c>
      <c r="W182">
        <v>135189.07800000001</v>
      </c>
      <c r="X182">
        <v>4472953</v>
      </c>
      <c r="Z182">
        <v>135189.07800000001</v>
      </c>
      <c r="AA182">
        <v>100</v>
      </c>
      <c r="AB182">
        <v>104.4</v>
      </c>
      <c r="AC182">
        <v>4.4000000000000004</v>
      </c>
    </row>
    <row r="183" spans="19:29" x14ac:dyDescent="0.35">
      <c r="S183" t="s">
        <v>98</v>
      </c>
      <c r="T183" t="s">
        <v>39</v>
      </c>
      <c r="U183" t="s">
        <v>29</v>
      </c>
      <c r="V183">
        <v>3.79</v>
      </c>
      <c r="W183">
        <v>142075.46900000001</v>
      </c>
      <c r="X183">
        <v>4662613</v>
      </c>
      <c r="Z183">
        <v>142075.46900000001</v>
      </c>
      <c r="AA183">
        <v>100</v>
      </c>
      <c r="AB183">
        <v>109.72</v>
      </c>
      <c r="AC183">
        <v>9.6999999999999993</v>
      </c>
    </row>
    <row r="184" spans="19:29" x14ac:dyDescent="0.35">
      <c r="S184" t="s">
        <v>126</v>
      </c>
      <c r="T184" t="s">
        <v>39</v>
      </c>
      <c r="U184" t="s">
        <v>29</v>
      </c>
      <c r="V184">
        <v>3.78</v>
      </c>
      <c r="W184">
        <v>129202.70299999999</v>
      </c>
      <c r="X184">
        <v>4249507</v>
      </c>
      <c r="Z184">
        <v>129202.70299999999</v>
      </c>
      <c r="AA184">
        <v>100</v>
      </c>
      <c r="AB184">
        <v>99.78</v>
      </c>
      <c r="AC184">
        <v>-0.2</v>
      </c>
    </row>
    <row r="185" spans="19:29" x14ac:dyDescent="0.35">
      <c r="S185" t="s">
        <v>131</v>
      </c>
      <c r="T185" t="s">
        <v>39</v>
      </c>
      <c r="U185" t="s">
        <v>29</v>
      </c>
      <c r="V185">
        <v>3.78</v>
      </c>
      <c r="W185">
        <v>135884.641</v>
      </c>
      <c r="X185">
        <v>4425236</v>
      </c>
      <c r="Z185">
        <v>135884.641</v>
      </c>
      <c r="AA185">
        <v>100</v>
      </c>
      <c r="AB185">
        <v>104.94</v>
      </c>
      <c r="AC185">
        <v>4.9000000000000004</v>
      </c>
    </row>
    <row r="186" spans="19:29" x14ac:dyDescent="0.35">
      <c r="S186" t="s">
        <v>136</v>
      </c>
      <c r="T186" t="s">
        <v>39</v>
      </c>
      <c r="U186" t="s">
        <v>29</v>
      </c>
      <c r="V186">
        <v>3.79</v>
      </c>
      <c r="W186">
        <v>131731.141</v>
      </c>
      <c r="X186">
        <v>4373728</v>
      </c>
      <c r="Z186">
        <v>131731.141</v>
      </c>
      <c r="AA186">
        <v>100</v>
      </c>
      <c r="AB186">
        <v>101.73</v>
      </c>
      <c r="AC186">
        <v>1.7</v>
      </c>
    </row>
    <row r="187" spans="19:29" x14ac:dyDescent="0.35">
      <c r="S187" t="s">
        <v>41</v>
      </c>
      <c r="T187" t="s">
        <v>42</v>
      </c>
      <c r="U187" t="s">
        <v>29</v>
      </c>
      <c r="V187">
        <v>3.79</v>
      </c>
      <c r="W187">
        <v>124790.29700000001</v>
      </c>
      <c r="X187">
        <v>4079174</v>
      </c>
      <c r="Z187">
        <v>124790.29700000001</v>
      </c>
      <c r="AA187">
        <v>100</v>
      </c>
      <c r="AB187">
        <v>96.37</v>
      </c>
      <c r="AC187">
        <v>-3.6</v>
      </c>
    </row>
    <row r="188" spans="19:29" x14ac:dyDescent="0.35">
      <c r="S188" t="s">
        <v>100</v>
      </c>
      <c r="T188" t="s">
        <v>42</v>
      </c>
      <c r="U188" t="s">
        <v>29</v>
      </c>
      <c r="V188">
        <v>3.78</v>
      </c>
      <c r="W188">
        <v>117855.55499999999</v>
      </c>
      <c r="X188">
        <v>3814840</v>
      </c>
      <c r="Z188">
        <v>117855.55499999999</v>
      </c>
      <c r="AA188">
        <v>100</v>
      </c>
      <c r="AB188">
        <v>91.02</v>
      </c>
      <c r="AC188">
        <v>-9</v>
      </c>
    </row>
    <row r="189" spans="19:29" x14ac:dyDescent="0.35">
      <c r="S189" t="s">
        <v>43</v>
      </c>
      <c r="T189" t="s">
        <v>44</v>
      </c>
      <c r="U189" t="s">
        <v>29</v>
      </c>
      <c r="V189">
        <v>3.79</v>
      </c>
      <c r="W189">
        <v>129505.023</v>
      </c>
      <c r="X189">
        <v>4280320</v>
      </c>
      <c r="Z189">
        <v>129505.023</v>
      </c>
      <c r="AA189">
        <v>100</v>
      </c>
      <c r="AB189">
        <v>100.02</v>
      </c>
      <c r="AC189">
        <v>0</v>
      </c>
    </row>
    <row r="190" spans="19:29" x14ac:dyDescent="0.35">
      <c r="S190" t="s">
        <v>101</v>
      </c>
      <c r="T190" t="s">
        <v>44</v>
      </c>
      <c r="U190" t="s">
        <v>29</v>
      </c>
      <c r="V190">
        <v>3.78</v>
      </c>
      <c r="W190">
        <v>113011.789</v>
      </c>
      <c r="X190">
        <v>3641974</v>
      </c>
      <c r="Z190">
        <v>113011.789</v>
      </c>
      <c r="AA190">
        <v>100</v>
      </c>
      <c r="AB190">
        <v>87.28</v>
      </c>
      <c r="AC190">
        <v>-12.7</v>
      </c>
    </row>
    <row r="191" spans="19:29" x14ac:dyDescent="0.35">
      <c r="S191" t="s">
        <v>45</v>
      </c>
      <c r="T191" t="s">
        <v>46</v>
      </c>
      <c r="U191" t="s">
        <v>29</v>
      </c>
      <c r="V191">
        <v>3.79</v>
      </c>
      <c r="W191">
        <v>117331.039</v>
      </c>
      <c r="X191">
        <v>3835934</v>
      </c>
      <c r="Z191">
        <v>117331.039</v>
      </c>
      <c r="AA191">
        <v>100</v>
      </c>
      <c r="AB191">
        <v>90.61</v>
      </c>
      <c r="AC191">
        <v>-9.4</v>
      </c>
    </row>
    <row r="192" spans="19:29" x14ac:dyDescent="0.35">
      <c r="S192" t="s">
        <v>102</v>
      </c>
      <c r="T192" t="s">
        <v>46</v>
      </c>
      <c r="U192" t="s">
        <v>29</v>
      </c>
      <c r="V192">
        <v>3.79</v>
      </c>
      <c r="W192">
        <v>118829.92200000001</v>
      </c>
      <c r="X192">
        <v>3856934</v>
      </c>
      <c r="Z192">
        <v>118829.92200000001</v>
      </c>
      <c r="AA192">
        <v>100</v>
      </c>
      <c r="AB192">
        <v>91.77</v>
      </c>
      <c r="AC192">
        <v>-8.1999999999999993</v>
      </c>
    </row>
    <row r="193" spans="19:29" x14ac:dyDescent="0.35">
      <c r="S193" t="s">
        <v>47</v>
      </c>
      <c r="T193" t="s">
        <v>48</v>
      </c>
      <c r="U193" t="s">
        <v>29</v>
      </c>
      <c r="V193">
        <v>3.79</v>
      </c>
      <c r="W193">
        <v>125046.508</v>
      </c>
      <c r="X193">
        <v>4131017</v>
      </c>
      <c r="Z193">
        <v>125046.508</v>
      </c>
      <c r="AA193">
        <v>100</v>
      </c>
      <c r="AB193">
        <v>96.57</v>
      </c>
      <c r="AC193">
        <v>-3.4</v>
      </c>
    </row>
    <row r="194" spans="19:29" x14ac:dyDescent="0.35">
      <c r="S194" t="s">
        <v>103</v>
      </c>
      <c r="T194" t="s">
        <v>48</v>
      </c>
      <c r="U194" t="s">
        <v>29</v>
      </c>
      <c r="V194">
        <v>3.78</v>
      </c>
      <c r="W194">
        <v>152427.21900000001</v>
      </c>
      <c r="X194">
        <v>5080944</v>
      </c>
      <c r="Z194">
        <v>152427.21900000001</v>
      </c>
      <c r="AA194">
        <v>100</v>
      </c>
      <c r="AB194">
        <v>117.72</v>
      </c>
      <c r="AC194">
        <v>17.7</v>
      </c>
    </row>
    <row r="195" spans="19:29" x14ac:dyDescent="0.35">
      <c r="S195" t="s">
        <v>49</v>
      </c>
      <c r="T195" t="s">
        <v>50</v>
      </c>
      <c r="U195" t="s">
        <v>29</v>
      </c>
      <c r="V195">
        <v>3.79</v>
      </c>
      <c r="W195">
        <v>119904.609</v>
      </c>
      <c r="X195">
        <v>3949575</v>
      </c>
      <c r="Z195">
        <v>119904.609</v>
      </c>
      <c r="AA195">
        <v>100</v>
      </c>
      <c r="AB195">
        <v>92.6</v>
      </c>
      <c r="AC195">
        <v>-7.4</v>
      </c>
    </row>
    <row r="196" spans="19:29" x14ac:dyDescent="0.35">
      <c r="S196" t="s">
        <v>104</v>
      </c>
      <c r="T196" t="s">
        <v>50</v>
      </c>
      <c r="U196" t="s">
        <v>29</v>
      </c>
      <c r="V196">
        <v>3.79</v>
      </c>
      <c r="W196">
        <v>134633.641</v>
      </c>
      <c r="X196">
        <v>4370997</v>
      </c>
      <c r="Z196">
        <v>134633.641</v>
      </c>
      <c r="AA196">
        <v>100</v>
      </c>
      <c r="AB196">
        <v>103.98</v>
      </c>
      <c r="AC196">
        <v>4</v>
      </c>
    </row>
    <row r="197" spans="19:29" x14ac:dyDescent="0.35">
      <c r="S197" t="s">
        <v>51</v>
      </c>
      <c r="T197" t="s">
        <v>52</v>
      </c>
      <c r="U197" t="s">
        <v>29</v>
      </c>
      <c r="V197">
        <v>3.79</v>
      </c>
      <c r="W197">
        <v>114519.43799999999</v>
      </c>
      <c r="X197">
        <v>3692099</v>
      </c>
      <c r="Z197">
        <v>114519.43799999999</v>
      </c>
      <c r="AA197">
        <v>100</v>
      </c>
      <c r="AB197">
        <v>88.44</v>
      </c>
      <c r="AC197">
        <v>-11.6</v>
      </c>
    </row>
    <row r="198" spans="19:29" x14ac:dyDescent="0.35">
      <c r="S198" t="s">
        <v>105</v>
      </c>
      <c r="T198" t="s">
        <v>52</v>
      </c>
      <c r="U198" t="s">
        <v>29</v>
      </c>
      <c r="V198">
        <v>3.79</v>
      </c>
      <c r="W198">
        <v>130157.56299999999</v>
      </c>
      <c r="X198">
        <v>4261513</v>
      </c>
      <c r="Z198">
        <v>130157.56299999999</v>
      </c>
      <c r="AA198">
        <v>100</v>
      </c>
      <c r="AB198">
        <v>100.52</v>
      </c>
      <c r="AC198">
        <v>0.5</v>
      </c>
    </row>
    <row r="199" spans="19:29" x14ac:dyDescent="0.35">
      <c r="S199" t="s">
        <v>167</v>
      </c>
      <c r="T199" t="s">
        <v>52</v>
      </c>
      <c r="U199" t="s">
        <v>29</v>
      </c>
      <c r="V199">
        <v>3.78</v>
      </c>
      <c r="W199">
        <v>116307.844</v>
      </c>
      <c r="X199">
        <v>3760237</v>
      </c>
      <c r="Z199">
        <v>116307.844</v>
      </c>
      <c r="AA199">
        <v>100</v>
      </c>
      <c r="AB199">
        <v>89.82</v>
      </c>
      <c r="AC199">
        <v>-10.199999999999999</v>
      </c>
    </row>
    <row r="200" spans="19:29" x14ac:dyDescent="0.35">
      <c r="S200" t="s">
        <v>182</v>
      </c>
      <c r="T200" t="s">
        <v>52</v>
      </c>
      <c r="U200" t="s">
        <v>29</v>
      </c>
      <c r="V200">
        <v>3.78</v>
      </c>
      <c r="W200">
        <v>136432.59400000001</v>
      </c>
      <c r="X200">
        <v>4517728</v>
      </c>
      <c r="Z200">
        <v>136432.59400000001</v>
      </c>
      <c r="AA200">
        <v>100</v>
      </c>
      <c r="AB200">
        <v>105.37</v>
      </c>
      <c r="AC200">
        <v>5.4</v>
      </c>
    </row>
    <row r="201" spans="19:29" x14ac:dyDescent="0.35">
      <c r="S201" t="s">
        <v>210</v>
      </c>
      <c r="T201" t="s">
        <v>52</v>
      </c>
      <c r="U201" t="s">
        <v>29</v>
      </c>
      <c r="V201">
        <v>3.78</v>
      </c>
      <c r="W201">
        <v>125093.54700000001</v>
      </c>
      <c r="X201">
        <v>4092294</v>
      </c>
      <c r="Z201">
        <v>125093.54700000001</v>
      </c>
      <c r="AA201">
        <v>100</v>
      </c>
      <c r="AB201">
        <v>96.61</v>
      </c>
      <c r="AC201">
        <v>-3.4</v>
      </c>
    </row>
    <row r="202" spans="19:29" x14ac:dyDescent="0.35">
      <c r="S202" t="s">
        <v>225</v>
      </c>
      <c r="T202" t="s">
        <v>52</v>
      </c>
      <c r="U202" t="s">
        <v>29</v>
      </c>
      <c r="V202">
        <v>3.79</v>
      </c>
      <c r="W202">
        <v>142639.484</v>
      </c>
      <c r="X202">
        <v>4738849</v>
      </c>
      <c r="Z202">
        <v>142639.484</v>
      </c>
      <c r="AA202">
        <v>100</v>
      </c>
      <c r="AB202">
        <v>110.16</v>
      </c>
      <c r="AC202">
        <v>10.199999999999999</v>
      </c>
    </row>
    <row r="203" spans="19:29" x14ac:dyDescent="0.35">
      <c r="S203" t="s">
        <v>54</v>
      </c>
      <c r="T203" t="s">
        <v>55</v>
      </c>
      <c r="U203" t="s">
        <v>29</v>
      </c>
      <c r="V203">
        <v>3.79</v>
      </c>
      <c r="W203">
        <v>119743.57</v>
      </c>
      <c r="X203">
        <v>3841606</v>
      </c>
      <c r="Z203">
        <v>119743.57</v>
      </c>
      <c r="AA203">
        <v>100</v>
      </c>
      <c r="AB203">
        <v>92.48</v>
      </c>
      <c r="AC203">
        <v>-7.5</v>
      </c>
    </row>
    <row r="204" spans="19:29" x14ac:dyDescent="0.35">
      <c r="S204" t="s">
        <v>80</v>
      </c>
      <c r="T204" t="s">
        <v>55</v>
      </c>
      <c r="U204" t="s">
        <v>29</v>
      </c>
      <c r="V204">
        <v>3.79</v>
      </c>
      <c r="W204">
        <v>135464.54699999999</v>
      </c>
      <c r="X204">
        <v>4472643</v>
      </c>
      <c r="Z204">
        <v>135464.54699999999</v>
      </c>
      <c r="AA204">
        <v>100</v>
      </c>
      <c r="AB204">
        <v>104.62</v>
      </c>
      <c r="AC204">
        <v>4.5999999999999996</v>
      </c>
    </row>
    <row r="205" spans="19:29" x14ac:dyDescent="0.35">
      <c r="S205" t="s">
        <v>85</v>
      </c>
      <c r="T205" t="s">
        <v>55</v>
      </c>
      <c r="U205" t="s">
        <v>29</v>
      </c>
      <c r="V205">
        <v>3.78</v>
      </c>
      <c r="W205">
        <v>116004.852</v>
      </c>
      <c r="X205">
        <v>3779762</v>
      </c>
      <c r="Z205">
        <v>116004.852</v>
      </c>
      <c r="AA205">
        <v>100</v>
      </c>
      <c r="AB205">
        <v>89.59</v>
      </c>
      <c r="AC205">
        <v>-10.4</v>
      </c>
    </row>
    <row r="206" spans="19:29" x14ac:dyDescent="0.35">
      <c r="S206" t="s">
        <v>90</v>
      </c>
      <c r="T206" t="s">
        <v>55</v>
      </c>
      <c r="U206" t="s">
        <v>29</v>
      </c>
      <c r="V206">
        <v>3.79</v>
      </c>
      <c r="W206">
        <v>140587.42199999999</v>
      </c>
      <c r="X206">
        <v>4566574</v>
      </c>
      <c r="Z206">
        <v>140587.42199999999</v>
      </c>
      <c r="AA206">
        <v>100</v>
      </c>
      <c r="AB206">
        <v>108.57</v>
      </c>
      <c r="AC206">
        <v>8.6</v>
      </c>
    </row>
    <row r="207" spans="19:29" x14ac:dyDescent="0.35">
      <c r="S207" t="s">
        <v>107</v>
      </c>
      <c r="T207" t="s">
        <v>55</v>
      </c>
      <c r="U207" t="s">
        <v>29</v>
      </c>
      <c r="V207">
        <v>3.79</v>
      </c>
      <c r="W207">
        <v>130902.141</v>
      </c>
      <c r="X207">
        <v>4297562</v>
      </c>
      <c r="Z207">
        <v>130902.141</v>
      </c>
      <c r="AA207">
        <v>100</v>
      </c>
      <c r="AB207">
        <v>101.09</v>
      </c>
      <c r="AC207">
        <v>1.1000000000000001</v>
      </c>
    </row>
    <row r="208" spans="19:29" x14ac:dyDescent="0.35">
      <c r="S208" t="s">
        <v>127</v>
      </c>
      <c r="T208" t="s">
        <v>55</v>
      </c>
      <c r="U208" t="s">
        <v>29</v>
      </c>
      <c r="V208">
        <v>3.78</v>
      </c>
      <c r="W208">
        <v>138754.016</v>
      </c>
      <c r="X208">
        <v>4544742</v>
      </c>
      <c r="Z208">
        <v>138754.016</v>
      </c>
      <c r="AA208">
        <v>100</v>
      </c>
      <c r="AB208">
        <v>107.16</v>
      </c>
      <c r="AC208">
        <v>7.2</v>
      </c>
    </row>
    <row r="209" spans="19:29" x14ac:dyDescent="0.35">
      <c r="S209" t="s">
        <v>132</v>
      </c>
      <c r="T209" t="s">
        <v>55</v>
      </c>
      <c r="U209" t="s">
        <v>29</v>
      </c>
      <c r="V209">
        <v>3.78</v>
      </c>
      <c r="W209">
        <v>142142.09400000001</v>
      </c>
      <c r="X209">
        <v>4720642</v>
      </c>
      <c r="Z209">
        <v>142142.09400000001</v>
      </c>
      <c r="AA209">
        <v>100</v>
      </c>
      <c r="AB209">
        <v>109.77</v>
      </c>
      <c r="AC209">
        <v>9.8000000000000007</v>
      </c>
    </row>
    <row r="210" spans="19:29" x14ac:dyDescent="0.35">
      <c r="S210" t="s">
        <v>137</v>
      </c>
      <c r="T210" t="s">
        <v>55</v>
      </c>
      <c r="U210" t="s">
        <v>29</v>
      </c>
      <c r="V210">
        <v>3.78</v>
      </c>
      <c r="W210">
        <v>125548.43799999999</v>
      </c>
      <c r="X210">
        <v>4030725</v>
      </c>
      <c r="Z210">
        <v>125548.43799999999</v>
      </c>
      <c r="AA210">
        <v>100</v>
      </c>
      <c r="AB210">
        <v>96.96</v>
      </c>
      <c r="AC210">
        <v>-3</v>
      </c>
    </row>
    <row r="211" spans="19:29" x14ac:dyDescent="0.35">
      <c r="S211" t="s">
        <v>56</v>
      </c>
      <c r="T211" t="s">
        <v>57</v>
      </c>
      <c r="U211" t="s">
        <v>29</v>
      </c>
      <c r="V211">
        <v>3.79</v>
      </c>
      <c r="W211">
        <v>111885.367</v>
      </c>
      <c r="X211">
        <v>3616760</v>
      </c>
      <c r="Z211">
        <v>111885.367</v>
      </c>
      <c r="AA211">
        <v>100</v>
      </c>
      <c r="AB211">
        <v>86.41</v>
      </c>
      <c r="AC211">
        <v>-13.6</v>
      </c>
    </row>
    <row r="212" spans="19:29" x14ac:dyDescent="0.35">
      <c r="S212" t="s">
        <v>108</v>
      </c>
      <c r="T212" t="s">
        <v>57</v>
      </c>
      <c r="U212" t="s">
        <v>29</v>
      </c>
      <c r="V212">
        <v>3.79</v>
      </c>
      <c r="W212">
        <v>122410.234</v>
      </c>
      <c r="X212">
        <v>3944801</v>
      </c>
      <c r="Z212">
        <v>122410.234</v>
      </c>
      <c r="AA212">
        <v>100</v>
      </c>
      <c r="AB212">
        <v>94.54</v>
      </c>
      <c r="AC212">
        <v>-5.5</v>
      </c>
    </row>
    <row r="213" spans="19:29" x14ac:dyDescent="0.35">
      <c r="S213" t="s">
        <v>58</v>
      </c>
      <c r="T213" t="s">
        <v>59</v>
      </c>
      <c r="U213" t="s">
        <v>29</v>
      </c>
      <c r="V213">
        <v>3.79</v>
      </c>
      <c r="W213">
        <v>89403.023000000001</v>
      </c>
      <c r="X213">
        <v>2825222</v>
      </c>
      <c r="Z213">
        <v>89403.023000000001</v>
      </c>
      <c r="AA213">
        <v>100</v>
      </c>
      <c r="AB213">
        <v>69.040000000000006</v>
      </c>
      <c r="AC213">
        <v>-31</v>
      </c>
    </row>
    <row r="214" spans="19:29" x14ac:dyDescent="0.35">
      <c r="S214" t="s">
        <v>109</v>
      </c>
      <c r="T214" t="s">
        <v>59</v>
      </c>
      <c r="U214" t="s">
        <v>29</v>
      </c>
      <c r="V214">
        <v>3.79</v>
      </c>
      <c r="W214">
        <v>116367.969</v>
      </c>
      <c r="X214">
        <v>3750585</v>
      </c>
      <c r="Z214">
        <v>116367.969</v>
      </c>
      <c r="AA214">
        <v>100</v>
      </c>
      <c r="AB214">
        <v>89.87</v>
      </c>
      <c r="AC214">
        <v>-10.1</v>
      </c>
    </row>
    <row r="215" spans="19:29" x14ac:dyDescent="0.35">
      <c r="S215" t="s">
        <v>60</v>
      </c>
      <c r="T215" t="s">
        <v>61</v>
      </c>
      <c r="U215" t="s">
        <v>29</v>
      </c>
      <c r="V215">
        <v>3.78</v>
      </c>
      <c r="W215">
        <v>133968.5</v>
      </c>
      <c r="X215">
        <v>4275505</v>
      </c>
      <c r="Z215">
        <v>133968.5</v>
      </c>
      <c r="AA215">
        <v>100</v>
      </c>
      <c r="AB215">
        <v>103.46</v>
      </c>
      <c r="AC215">
        <v>3.5</v>
      </c>
    </row>
    <row r="216" spans="19:29" x14ac:dyDescent="0.35">
      <c r="S216" t="s">
        <v>110</v>
      </c>
      <c r="T216" t="s">
        <v>61</v>
      </c>
      <c r="U216" t="s">
        <v>29</v>
      </c>
      <c r="V216">
        <v>3.79</v>
      </c>
      <c r="W216">
        <v>132073.734</v>
      </c>
      <c r="X216">
        <v>4259799</v>
      </c>
      <c r="Z216">
        <v>132073.734</v>
      </c>
      <c r="AA216">
        <v>100</v>
      </c>
      <c r="AB216">
        <v>102</v>
      </c>
      <c r="AC216">
        <v>2</v>
      </c>
    </row>
    <row r="217" spans="19:29" x14ac:dyDescent="0.35">
      <c r="S217" t="s">
        <v>62</v>
      </c>
      <c r="T217" t="s">
        <v>63</v>
      </c>
      <c r="U217" t="s">
        <v>29</v>
      </c>
      <c r="V217">
        <v>3.79</v>
      </c>
      <c r="W217">
        <v>90058.108999999997</v>
      </c>
      <c r="X217">
        <v>2840044</v>
      </c>
      <c r="Z217">
        <v>90058.108999999997</v>
      </c>
      <c r="AA217">
        <v>100</v>
      </c>
      <c r="AB217">
        <v>69.55</v>
      </c>
      <c r="AC217">
        <v>-30.4</v>
      </c>
    </row>
    <row r="218" spans="19:29" x14ac:dyDescent="0.35">
      <c r="S218" t="s">
        <v>111</v>
      </c>
      <c r="T218" t="s">
        <v>63</v>
      </c>
      <c r="U218" t="s">
        <v>29</v>
      </c>
      <c r="V218">
        <v>3.78</v>
      </c>
      <c r="W218">
        <v>98631.766000000003</v>
      </c>
      <c r="X218">
        <v>3073554</v>
      </c>
      <c r="Z218">
        <v>98631.766000000003</v>
      </c>
      <c r="AA218">
        <v>100</v>
      </c>
      <c r="AB218">
        <v>76.17</v>
      </c>
      <c r="AC218">
        <v>-23.8</v>
      </c>
    </row>
    <row r="219" spans="19:29" x14ac:dyDescent="0.35">
      <c r="S219" t="s">
        <v>66</v>
      </c>
      <c r="T219" t="s">
        <v>67</v>
      </c>
      <c r="U219" t="s">
        <v>68</v>
      </c>
      <c r="V219">
        <v>3.79</v>
      </c>
      <c r="W219">
        <v>144180.359</v>
      </c>
      <c r="X219">
        <v>4730226</v>
      </c>
      <c r="Z219">
        <v>144180.359</v>
      </c>
      <c r="AA219">
        <v>100</v>
      </c>
      <c r="AB219">
        <v>111.35</v>
      </c>
      <c r="AC219">
        <v>11.3</v>
      </c>
    </row>
    <row r="220" spans="19:29" x14ac:dyDescent="0.35">
      <c r="S220" t="s">
        <v>114</v>
      </c>
      <c r="T220" t="s">
        <v>67</v>
      </c>
      <c r="U220" t="s">
        <v>68</v>
      </c>
      <c r="V220">
        <v>3.79</v>
      </c>
      <c r="W220">
        <v>167490.78099999999</v>
      </c>
      <c r="X220">
        <v>5517542</v>
      </c>
      <c r="Z220">
        <v>167490.78099999999</v>
      </c>
      <c r="AA220">
        <v>100</v>
      </c>
      <c r="AB220">
        <v>129.35</v>
      </c>
      <c r="AC220">
        <v>29.4</v>
      </c>
    </row>
    <row r="221" spans="19:29" x14ac:dyDescent="0.35">
      <c r="S221" t="s">
        <v>69</v>
      </c>
      <c r="T221" t="s">
        <v>70</v>
      </c>
      <c r="U221" t="s">
        <v>68</v>
      </c>
      <c r="V221">
        <v>3.79</v>
      </c>
      <c r="W221">
        <v>177202.609</v>
      </c>
      <c r="X221">
        <v>5804371</v>
      </c>
      <c r="Z221">
        <v>177202.609</v>
      </c>
      <c r="AA221">
        <v>100</v>
      </c>
      <c r="AB221">
        <v>136.85</v>
      </c>
      <c r="AC221">
        <v>36.9</v>
      </c>
    </row>
    <row r="222" spans="19:29" x14ac:dyDescent="0.35">
      <c r="S222" t="s">
        <v>116</v>
      </c>
      <c r="T222" t="s">
        <v>70</v>
      </c>
      <c r="U222" t="s">
        <v>68</v>
      </c>
      <c r="V222">
        <v>3.79</v>
      </c>
      <c r="W222">
        <v>132315.68799999999</v>
      </c>
      <c r="X222">
        <v>4281620</v>
      </c>
      <c r="Z222">
        <v>132315.68799999999</v>
      </c>
      <c r="AA222">
        <v>100</v>
      </c>
      <c r="AB222">
        <v>102.19</v>
      </c>
      <c r="AC222">
        <v>2.2000000000000002</v>
      </c>
    </row>
    <row r="223" spans="19:29" x14ac:dyDescent="0.35">
      <c r="S223" t="s">
        <v>71</v>
      </c>
      <c r="T223" t="s">
        <v>72</v>
      </c>
      <c r="U223" t="s">
        <v>68</v>
      </c>
      <c r="V223">
        <v>3.78</v>
      </c>
      <c r="W223">
        <v>138244.625</v>
      </c>
      <c r="X223">
        <v>4529511</v>
      </c>
      <c r="Z223">
        <v>138244.625</v>
      </c>
      <c r="AA223">
        <v>100</v>
      </c>
      <c r="AB223">
        <v>106.76</v>
      </c>
      <c r="AC223">
        <v>6.8</v>
      </c>
    </row>
    <row r="224" spans="19:29" x14ac:dyDescent="0.35">
      <c r="S224" t="s">
        <v>118</v>
      </c>
      <c r="T224" t="s">
        <v>72</v>
      </c>
      <c r="U224" t="s">
        <v>68</v>
      </c>
      <c r="V224">
        <v>3.79</v>
      </c>
      <c r="W224">
        <v>156897.484</v>
      </c>
      <c r="X224">
        <v>5229336</v>
      </c>
      <c r="Z224">
        <v>156897.484</v>
      </c>
      <c r="AA224">
        <v>100</v>
      </c>
      <c r="AB224">
        <v>121.17</v>
      </c>
      <c r="AC224">
        <v>21.2</v>
      </c>
    </row>
    <row r="225" spans="19:29" x14ac:dyDescent="0.35">
      <c r="S225" t="s">
        <v>73</v>
      </c>
      <c r="T225" t="s">
        <v>74</v>
      </c>
      <c r="U225" t="s">
        <v>68</v>
      </c>
      <c r="V225">
        <v>3.79</v>
      </c>
      <c r="W225">
        <v>142977.109</v>
      </c>
      <c r="X225">
        <v>4675255</v>
      </c>
      <c r="Z225">
        <v>142977.109</v>
      </c>
      <c r="AA225">
        <v>100</v>
      </c>
      <c r="AB225">
        <v>110.42</v>
      </c>
      <c r="AC225">
        <v>10.4</v>
      </c>
    </row>
    <row r="226" spans="19:29" x14ac:dyDescent="0.35">
      <c r="S226" t="s">
        <v>120</v>
      </c>
      <c r="T226" t="s">
        <v>74</v>
      </c>
      <c r="U226" t="s">
        <v>68</v>
      </c>
      <c r="V226">
        <v>3.78</v>
      </c>
      <c r="W226">
        <v>166386.391</v>
      </c>
      <c r="X226">
        <v>5484595</v>
      </c>
      <c r="Z226">
        <v>166386.391</v>
      </c>
      <c r="AA226">
        <v>100</v>
      </c>
      <c r="AB226">
        <v>128.5</v>
      </c>
      <c r="AC226">
        <v>28.5</v>
      </c>
    </row>
    <row r="227" spans="19:29" x14ac:dyDescent="0.35">
      <c r="S227" t="s">
        <v>140</v>
      </c>
      <c r="T227" t="s">
        <v>141</v>
      </c>
      <c r="U227" t="s">
        <v>142</v>
      </c>
      <c r="V227">
        <v>3.79</v>
      </c>
      <c r="W227">
        <v>483745.03100000002</v>
      </c>
      <c r="X227">
        <v>15100567</v>
      </c>
      <c r="Z227">
        <v>483745.03100000002</v>
      </c>
      <c r="AA227">
        <v>100</v>
      </c>
      <c r="AB227">
        <v>373.59</v>
      </c>
      <c r="AC227">
        <v>273.60000000000002</v>
      </c>
    </row>
    <row r="228" spans="19:29" x14ac:dyDescent="0.35">
      <c r="S228" t="s">
        <v>143</v>
      </c>
      <c r="T228" t="s">
        <v>144</v>
      </c>
      <c r="U228" t="s">
        <v>142</v>
      </c>
      <c r="V228">
        <v>3.78</v>
      </c>
      <c r="W228">
        <v>459075.18800000002</v>
      </c>
      <c r="X228">
        <v>14633644</v>
      </c>
      <c r="Z228">
        <v>459075.18800000002</v>
      </c>
      <c r="AA228">
        <v>100</v>
      </c>
      <c r="AB228">
        <v>354.54</v>
      </c>
      <c r="AC228">
        <v>254.5</v>
      </c>
    </row>
    <row r="229" spans="19:29" x14ac:dyDescent="0.35">
      <c r="S229" t="s">
        <v>145</v>
      </c>
      <c r="T229" t="s">
        <v>146</v>
      </c>
      <c r="U229" t="s">
        <v>142</v>
      </c>
      <c r="V229">
        <v>3.79</v>
      </c>
      <c r="W229">
        <v>528794.375</v>
      </c>
      <c r="X229">
        <v>17161112</v>
      </c>
      <c r="Z229">
        <v>528794.375</v>
      </c>
      <c r="AA229">
        <v>100</v>
      </c>
      <c r="AB229">
        <v>408.38</v>
      </c>
      <c r="AC229">
        <v>308.39999999999998</v>
      </c>
    </row>
    <row r="230" spans="19:29" x14ac:dyDescent="0.35">
      <c r="S230" t="s">
        <v>147</v>
      </c>
      <c r="T230" t="s">
        <v>148</v>
      </c>
      <c r="U230" t="s">
        <v>142</v>
      </c>
      <c r="V230">
        <v>3.79</v>
      </c>
      <c r="W230">
        <v>551724.25</v>
      </c>
      <c r="X230">
        <v>17942246</v>
      </c>
      <c r="Z230">
        <v>551724.25</v>
      </c>
      <c r="AA230">
        <v>100</v>
      </c>
      <c r="AB230">
        <v>426.09</v>
      </c>
      <c r="AC230">
        <v>326.10000000000002</v>
      </c>
    </row>
    <row r="231" spans="19:29" x14ac:dyDescent="0.35">
      <c r="S231" t="s">
        <v>149</v>
      </c>
      <c r="T231" t="s">
        <v>150</v>
      </c>
      <c r="U231" t="s">
        <v>142</v>
      </c>
      <c r="V231">
        <v>3.79</v>
      </c>
      <c r="W231">
        <v>583719.56299999997</v>
      </c>
      <c r="X231">
        <v>19246358</v>
      </c>
      <c r="Z231">
        <v>583719.56299999997</v>
      </c>
      <c r="AA231">
        <v>100</v>
      </c>
      <c r="AB231">
        <v>450.8</v>
      </c>
      <c r="AC231">
        <v>350.8</v>
      </c>
    </row>
    <row r="232" spans="19:29" x14ac:dyDescent="0.35">
      <c r="S232" t="s">
        <v>151</v>
      </c>
      <c r="T232" t="s">
        <v>152</v>
      </c>
      <c r="U232" t="s">
        <v>142</v>
      </c>
      <c r="V232">
        <v>3.78</v>
      </c>
      <c r="W232">
        <v>514480.375</v>
      </c>
      <c r="X232">
        <v>16539207</v>
      </c>
      <c r="Z232">
        <v>514480.375</v>
      </c>
      <c r="AA232">
        <v>100</v>
      </c>
      <c r="AB232">
        <v>397.33</v>
      </c>
      <c r="AC232">
        <v>297.3</v>
      </c>
    </row>
    <row r="233" spans="19:29" x14ac:dyDescent="0.35">
      <c r="S233" t="s">
        <v>154</v>
      </c>
      <c r="T233" t="s">
        <v>155</v>
      </c>
      <c r="U233" t="s">
        <v>142</v>
      </c>
      <c r="V233">
        <v>3.78</v>
      </c>
      <c r="W233">
        <v>487161.46899999998</v>
      </c>
      <c r="X233">
        <v>16129338</v>
      </c>
      <c r="Z233">
        <v>487161.46899999998</v>
      </c>
      <c r="AA233">
        <v>100</v>
      </c>
      <c r="AB233">
        <v>376.23</v>
      </c>
      <c r="AC233">
        <v>276.2</v>
      </c>
    </row>
    <row r="234" spans="19:29" x14ac:dyDescent="0.35">
      <c r="S234" t="s">
        <v>156</v>
      </c>
      <c r="T234" t="s">
        <v>157</v>
      </c>
      <c r="U234" t="s">
        <v>142</v>
      </c>
      <c r="V234">
        <v>3.78</v>
      </c>
      <c r="W234">
        <v>572075.31299999997</v>
      </c>
      <c r="X234">
        <v>19031012</v>
      </c>
      <c r="Z234">
        <v>572075.31299999997</v>
      </c>
      <c r="AA234">
        <v>100</v>
      </c>
      <c r="AB234">
        <v>441.81</v>
      </c>
      <c r="AC234">
        <v>341.8</v>
      </c>
    </row>
    <row r="235" spans="19:29" x14ac:dyDescent="0.35">
      <c r="S235" t="s">
        <v>158</v>
      </c>
      <c r="T235" t="s">
        <v>159</v>
      </c>
      <c r="U235" t="s">
        <v>142</v>
      </c>
      <c r="V235">
        <v>3.79</v>
      </c>
      <c r="W235">
        <v>481638.96899999998</v>
      </c>
      <c r="X235">
        <v>15452899</v>
      </c>
      <c r="Z235">
        <v>481638.96899999998</v>
      </c>
      <c r="AA235">
        <v>100</v>
      </c>
      <c r="AB235">
        <v>371.96</v>
      </c>
      <c r="AC235">
        <v>272</v>
      </c>
    </row>
    <row r="236" spans="19:29" x14ac:dyDescent="0.35">
      <c r="S236" t="s">
        <v>160</v>
      </c>
      <c r="T236" t="s">
        <v>161</v>
      </c>
      <c r="U236" t="s">
        <v>142</v>
      </c>
      <c r="V236">
        <v>3.79</v>
      </c>
      <c r="W236">
        <v>530218.81299999997</v>
      </c>
      <c r="X236">
        <v>17092980</v>
      </c>
      <c r="Z236">
        <v>530218.81299999997</v>
      </c>
      <c r="AA236">
        <v>100</v>
      </c>
      <c r="AB236">
        <v>409.48</v>
      </c>
      <c r="AC236">
        <v>309.5</v>
      </c>
    </row>
    <row r="237" spans="19:29" x14ac:dyDescent="0.35">
      <c r="S237" t="s">
        <v>162</v>
      </c>
      <c r="T237" t="s">
        <v>163</v>
      </c>
      <c r="U237" t="s">
        <v>142</v>
      </c>
      <c r="V237">
        <v>3.78</v>
      </c>
      <c r="W237">
        <v>598683.31299999997</v>
      </c>
      <c r="X237">
        <v>19767818</v>
      </c>
      <c r="Z237">
        <v>598683.31299999997</v>
      </c>
      <c r="AA237">
        <v>100</v>
      </c>
      <c r="AB237">
        <v>462.36</v>
      </c>
      <c r="AC237">
        <v>362.4</v>
      </c>
    </row>
    <row r="238" spans="19:29" x14ac:dyDescent="0.35">
      <c r="S238" t="s">
        <v>164</v>
      </c>
      <c r="T238" t="s">
        <v>165</v>
      </c>
      <c r="U238" t="s">
        <v>142</v>
      </c>
      <c r="V238">
        <v>3.79</v>
      </c>
      <c r="W238">
        <v>600279.68799999997</v>
      </c>
      <c r="X238">
        <v>19534292</v>
      </c>
      <c r="Z238">
        <v>600279.68799999997</v>
      </c>
      <c r="AA238">
        <v>100</v>
      </c>
      <c r="AB238">
        <v>463.59</v>
      </c>
      <c r="AC238">
        <v>363.6</v>
      </c>
    </row>
    <row r="239" spans="19:29" x14ac:dyDescent="0.35">
      <c r="S239" t="s">
        <v>169</v>
      </c>
      <c r="T239" t="s">
        <v>170</v>
      </c>
      <c r="U239" t="s">
        <v>142</v>
      </c>
      <c r="V239">
        <v>3.78</v>
      </c>
      <c r="W239">
        <v>748670.625</v>
      </c>
      <c r="X239">
        <v>24375130</v>
      </c>
      <c r="Z239">
        <v>748670.625</v>
      </c>
      <c r="AA239">
        <v>100</v>
      </c>
      <c r="AB239">
        <v>578.19000000000005</v>
      </c>
      <c r="AC239">
        <v>478.2</v>
      </c>
    </row>
    <row r="240" spans="19:29" x14ac:dyDescent="0.35">
      <c r="S240" t="s">
        <v>171</v>
      </c>
      <c r="T240" t="s">
        <v>172</v>
      </c>
      <c r="U240" t="s">
        <v>142</v>
      </c>
      <c r="V240">
        <v>3.78</v>
      </c>
      <c r="W240">
        <v>611171.31299999997</v>
      </c>
      <c r="X240">
        <v>19885652</v>
      </c>
      <c r="Z240">
        <v>611171.31299999997</v>
      </c>
      <c r="AA240">
        <v>100</v>
      </c>
      <c r="AB240">
        <v>472</v>
      </c>
      <c r="AC240">
        <v>372</v>
      </c>
    </row>
    <row r="241" spans="19:29" x14ac:dyDescent="0.35">
      <c r="S241" t="s">
        <v>173</v>
      </c>
      <c r="T241" t="s">
        <v>174</v>
      </c>
      <c r="U241" t="s">
        <v>142</v>
      </c>
      <c r="V241">
        <v>3.78</v>
      </c>
      <c r="W241">
        <v>630458.31299999997</v>
      </c>
      <c r="X241">
        <v>20525438</v>
      </c>
      <c r="Z241">
        <v>630458.31299999997</v>
      </c>
      <c r="AA241">
        <v>100</v>
      </c>
      <c r="AB241">
        <v>486.9</v>
      </c>
      <c r="AC241">
        <v>386.9</v>
      </c>
    </row>
    <row r="242" spans="19:29" x14ac:dyDescent="0.35">
      <c r="S242" t="s">
        <v>175</v>
      </c>
      <c r="T242" t="s">
        <v>176</v>
      </c>
      <c r="U242" t="s">
        <v>142</v>
      </c>
      <c r="V242">
        <v>3.78</v>
      </c>
      <c r="W242">
        <v>530024</v>
      </c>
      <c r="X242">
        <v>16970868</v>
      </c>
      <c r="Z242">
        <v>530024</v>
      </c>
      <c r="AA242">
        <v>100</v>
      </c>
      <c r="AB242">
        <v>409.33</v>
      </c>
      <c r="AC242">
        <v>309.3</v>
      </c>
    </row>
    <row r="243" spans="19:29" x14ac:dyDescent="0.35">
      <c r="S243" t="s">
        <v>177</v>
      </c>
      <c r="T243" t="s">
        <v>178</v>
      </c>
      <c r="U243" t="s">
        <v>142</v>
      </c>
      <c r="V243">
        <v>3.78</v>
      </c>
      <c r="W243">
        <v>553846.31299999997</v>
      </c>
      <c r="X243">
        <v>17926820</v>
      </c>
      <c r="Z243">
        <v>553846.31299999997</v>
      </c>
      <c r="AA243">
        <v>100</v>
      </c>
      <c r="AB243">
        <v>427.73</v>
      </c>
      <c r="AC243">
        <v>327.7</v>
      </c>
    </row>
    <row r="244" spans="19:29" x14ac:dyDescent="0.35">
      <c r="S244" t="s">
        <v>179</v>
      </c>
      <c r="T244" t="s">
        <v>180</v>
      </c>
      <c r="U244" t="s">
        <v>142</v>
      </c>
      <c r="V244">
        <v>3.78</v>
      </c>
      <c r="W244">
        <v>517922.81300000002</v>
      </c>
      <c r="X244">
        <v>16951756</v>
      </c>
      <c r="Z244">
        <v>517922.81300000002</v>
      </c>
      <c r="AA244">
        <v>100</v>
      </c>
      <c r="AB244">
        <v>399.99</v>
      </c>
      <c r="AC244">
        <v>300</v>
      </c>
    </row>
    <row r="245" spans="19:29" x14ac:dyDescent="0.35">
      <c r="S245" t="s">
        <v>184</v>
      </c>
      <c r="T245" t="s">
        <v>185</v>
      </c>
      <c r="U245" t="s">
        <v>142</v>
      </c>
      <c r="V245">
        <v>3.78</v>
      </c>
      <c r="W245">
        <v>483696.71899999998</v>
      </c>
      <c r="X245">
        <v>15596621</v>
      </c>
      <c r="Z245">
        <v>483696.71899999998</v>
      </c>
      <c r="AA245">
        <v>100</v>
      </c>
      <c r="AB245">
        <v>373.55</v>
      </c>
      <c r="AC245">
        <v>273.60000000000002</v>
      </c>
    </row>
    <row r="246" spans="19:29" x14ac:dyDescent="0.35">
      <c r="S246" t="s">
        <v>186</v>
      </c>
      <c r="T246" t="s">
        <v>187</v>
      </c>
      <c r="U246" t="s">
        <v>142</v>
      </c>
      <c r="V246">
        <v>3.78</v>
      </c>
      <c r="W246">
        <v>554689.25</v>
      </c>
      <c r="X246">
        <v>18180086</v>
      </c>
      <c r="Z246">
        <v>554689.25</v>
      </c>
      <c r="AA246">
        <v>100</v>
      </c>
      <c r="AB246">
        <v>428.38</v>
      </c>
      <c r="AC246">
        <v>328.4</v>
      </c>
    </row>
    <row r="247" spans="19:29" x14ac:dyDescent="0.35">
      <c r="S247" t="s">
        <v>188</v>
      </c>
      <c r="T247" t="s">
        <v>189</v>
      </c>
      <c r="U247" t="s">
        <v>142</v>
      </c>
      <c r="V247">
        <v>3.78</v>
      </c>
      <c r="W247">
        <v>605034.56299999997</v>
      </c>
      <c r="X247">
        <v>20058984</v>
      </c>
      <c r="Z247">
        <v>605034.56299999997</v>
      </c>
      <c r="AA247">
        <v>100</v>
      </c>
      <c r="AB247">
        <v>467.26</v>
      </c>
      <c r="AC247">
        <v>367.3</v>
      </c>
    </row>
    <row r="248" spans="19:29" x14ac:dyDescent="0.35">
      <c r="S248" t="s">
        <v>190</v>
      </c>
      <c r="T248" t="s">
        <v>191</v>
      </c>
      <c r="U248" t="s">
        <v>142</v>
      </c>
      <c r="V248">
        <v>3.79</v>
      </c>
      <c r="W248">
        <v>436108.25</v>
      </c>
      <c r="X248">
        <v>14171177</v>
      </c>
      <c r="Z248">
        <v>436108.25</v>
      </c>
      <c r="AA248">
        <v>100</v>
      </c>
      <c r="AB248">
        <v>336.8</v>
      </c>
      <c r="AC248">
        <v>236.8</v>
      </c>
    </row>
    <row r="249" spans="19:29" x14ac:dyDescent="0.35">
      <c r="S249" t="s">
        <v>192</v>
      </c>
      <c r="T249" t="s">
        <v>193</v>
      </c>
      <c r="U249" t="s">
        <v>142</v>
      </c>
      <c r="V249">
        <v>3.78</v>
      </c>
      <c r="W249">
        <v>497355.65600000002</v>
      </c>
      <c r="X249">
        <v>16241408</v>
      </c>
      <c r="Z249">
        <v>497355.65600000002</v>
      </c>
      <c r="AA249">
        <v>100</v>
      </c>
      <c r="AB249">
        <v>384.1</v>
      </c>
      <c r="AC249">
        <v>284.10000000000002</v>
      </c>
    </row>
    <row r="250" spans="19:29" x14ac:dyDescent="0.35">
      <c r="S250" t="s">
        <v>194</v>
      </c>
      <c r="T250" t="s">
        <v>195</v>
      </c>
      <c r="U250" t="s">
        <v>142</v>
      </c>
      <c r="V250">
        <v>3.79</v>
      </c>
      <c r="W250">
        <v>458635.21899999998</v>
      </c>
      <c r="X250">
        <v>14618891</v>
      </c>
      <c r="Z250">
        <v>458635.21899999998</v>
      </c>
      <c r="AA250">
        <v>100</v>
      </c>
      <c r="AB250">
        <v>354.2</v>
      </c>
      <c r="AC250">
        <v>254.2</v>
      </c>
    </row>
    <row r="251" spans="19:29" x14ac:dyDescent="0.35">
      <c r="S251" t="s">
        <v>197</v>
      </c>
      <c r="T251" t="s">
        <v>198</v>
      </c>
      <c r="U251" t="s">
        <v>142</v>
      </c>
      <c r="V251">
        <v>3.79</v>
      </c>
      <c r="W251">
        <v>549553.5</v>
      </c>
      <c r="X251">
        <v>18123876</v>
      </c>
      <c r="Z251">
        <v>549553.5</v>
      </c>
      <c r="AA251">
        <v>100</v>
      </c>
      <c r="AB251">
        <v>424.41</v>
      </c>
      <c r="AC251">
        <v>324.39999999999998</v>
      </c>
    </row>
    <row r="252" spans="19:29" x14ac:dyDescent="0.35">
      <c r="S252" t="s">
        <v>199</v>
      </c>
      <c r="T252" t="s">
        <v>200</v>
      </c>
      <c r="U252" t="s">
        <v>142</v>
      </c>
      <c r="V252">
        <v>3.79</v>
      </c>
      <c r="W252">
        <v>542602.625</v>
      </c>
      <c r="X252">
        <v>17445314</v>
      </c>
      <c r="Z252">
        <v>542602.625</v>
      </c>
      <c r="AA252">
        <v>100</v>
      </c>
      <c r="AB252">
        <v>419.05</v>
      </c>
      <c r="AC252">
        <v>319</v>
      </c>
    </row>
    <row r="253" spans="19:29" x14ac:dyDescent="0.35">
      <c r="S253" t="s">
        <v>201</v>
      </c>
      <c r="T253" t="s">
        <v>202</v>
      </c>
      <c r="U253" t="s">
        <v>142</v>
      </c>
      <c r="V253">
        <v>3.79</v>
      </c>
      <c r="W253">
        <v>572704.68799999997</v>
      </c>
      <c r="X253">
        <v>18743662</v>
      </c>
      <c r="Z253">
        <v>572704.68799999997</v>
      </c>
      <c r="AA253">
        <v>100</v>
      </c>
      <c r="AB253">
        <v>442.29</v>
      </c>
      <c r="AC253">
        <v>342.3</v>
      </c>
    </row>
    <row r="254" spans="19:29" x14ac:dyDescent="0.35">
      <c r="S254" t="s">
        <v>203</v>
      </c>
      <c r="T254" t="s">
        <v>204</v>
      </c>
      <c r="U254" t="s">
        <v>142</v>
      </c>
      <c r="V254">
        <v>3.78</v>
      </c>
      <c r="W254">
        <v>517056.78100000002</v>
      </c>
      <c r="X254">
        <v>16824996</v>
      </c>
      <c r="Z254">
        <v>517056.78100000002</v>
      </c>
      <c r="AA254">
        <v>100</v>
      </c>
      <c r="AB254">
        <v>399.32</v>
      </c>
      <c r="AC254">
        <v>299.3</v>
      </c>
    </row>
    <row r="255" spans="19:29" x14ac:dyDescent="0.35">
      <c r="S255" t="s">
        <v>205</v>
      </c>
      <c r="T255" t="s">
        <v>206</v>
      </c>
      <c r="U255" t="s">
        <v>142</v>
      </c>
      <c r="V255">
        <v>3.78</v>
      </c>
      <c r="W255">
        <v>545332.43799999997</v>
      </c>
      <c r="X255">
        <v>17639016</v>
      </c>
      <c r="Z255">
        <v>545332.43799999997</v>
      </c>
      <c r="AA255">
        <v>100</v>
      </c>
      <c r="AB255">
        <v>421.15</v>
      </c>
      <c r="AC255">
        <v>321.2</v>
      </c>
    </row>
    <row r="256" spans="19:29" x14ac:dyDescent="0.35">
      <c r="S256" t="s">
        <v>207</v>
      </c>
      <c r="T256" t="s">
        <v>208</v>
      </c>
      <c r="U256" t="s">
        <v>142</v>
      </c>
      <c r="V256">
        <v>3.79</v>
      </c>
      <c r="W256">
        <v>564425.18799999997</v>
      </c>
      <c r="X256">
        <v>17941832</v>
      </c>
      <c r="Z256">
        <v>564425.18799999997</v>
      </c>
      <c r="AA256">
        <v>100</v>
      </c>
      <c r="AB256">
        <v>435.9</v>
      </c>
      <c r="AC256">
        <v>335.9</v>
      </c>
    </row>
    <row r="257" spans="19:29" x14ac:dyDescent="0.35">
      <c r="S257" t="s">
        <v>212</v>
      </c>
      <c r="T257" t="s">
        <v>213</v>
      </c>
      <c r="U257" t="s">
        <v>142</v>
      </c>
      <c r="V257">
        <v>3.79</v>
      </c>
      <c r="W257">
        <v>646892.625</v>
      </c>
      <c r="X257">
        <v>21053214</v>
      </c>
      <c r="Z257">
        <v>646892.625</v>
      </c>
      <c r="AA257">
        <v>100</v>
      </c>
      <c r="AB257">
        <v>499.59</v>
      </c>
      <c r="AC257">
        <v>399.6</v>
      </c>
    </row>
    <row r="258" spans="19:29" x14ac:dyDescent="0.35">
      <c r="S258" t="s">
        <v>214</v>
      </c>
      <c r="T258" t="s">
        <v>215</v>
      </c>
      <c r="U258" t="s">
        <v>142</v>
      </c>
      <c r="V258">
        <v>3.78</v>
      </c>
      <c r="W258">
        <v>527762.875</v>
      </c>
      <c r="X258">
        <v>16439441</v>
      </c>
      <c r="Z258">
        <v>527762.875</v>
      </c>
      <c r="AA258">
        <v>100</v>
      </c>
      <c r="AB258">
        <v>407.58</v>
      </c>
      <c r="AC258">
        <v>307.60000000000002</v>
      </c>
    </row>
    <row r="259" spans="19:29" x14ac:dyDescent="0.35">
      <c r="S259" t="s">
        <v>216</v>
      </c>
      <c r="T259" t="s">
        <v>217</v>
      </c>
      <c r="U259" t="s">
        <v>142</v>
      </c>
      <c r="V259">
        <v>3.79</v>
      </c>
      <c r="W259">
        <v>616629.18799999997</v>
      </c>
      <c r="X259">
        <v>19846670</v>
      </c>
      <c r="Z259">
        <v>616629.18799999997</v>
      </c>
      <c r="AA259">
        <v>100</v>
      </c>
      <c r="AB259">
        <v>476.22</v>
      </c>
      <c r="AC259">
        <v>376.2</v>
      </c>
    </row>
    <row r="260" spans="19:29" x14ac:dyDescent="0.35">
      <c r="S260" t="s">
        <v>218</v>
      </c>
      <c r="T260" t="s">
        <v>219</v>
      </c>
      <c r="U260" t="s">
        <v>142</v>
      </c>
      <c r="V260">
        <v>3.79</v>
      </c>
      <c r="W260">
        <v>554051.31299999997</v>
      </c>
      <c r="X260">
        <v>17937966</v>
      </c>
      <c r="Z260">
        <v>554051.31299999997</v>
      </c>
      <c r="AA260">
        <v>100</v>
      </c>
      <c r="AB260">
        <v>427.89</v>
      </c>
      <c r="AC260">
        <v>327.9</v>
      </c>
    </row>
    <row r="261" spans="19:29" x14ac:dyDescent="0.35">
      <c r="S261" t="s">
        <v>220</v>
      </c>
      <c r="T261" t="s">
        <v>221</v>
      </c>
      <c r="U261" t="s">
        <v>142</v>
      </c>
      <c r="V261">
        <v>3.78</v>
      </c>
      <c r="W261">
        <v>507204.15600000002</v>
      </c>
      <c r="X261">
        <v>16314303</v>
      </c>
      <c r="Z261">
        <v>507204.15600000002</v>
      </c>
      <c r="AA261">
        <v>100</v>
      </c>
      <c r="AB261">
        <v>391.71</v>
      </c>
      <c r="AC261">
        <v>291.7</v>
      </c>
    </row>
    <row r="262" spans="19:29" x14ac:dyDescent="0.35">
      <c r="S262" t="s">
        <v>222</v>
      </c>
      <c r="T262" t="s">
        <v>223</v>
      </c>
      <c r="U262" t="s">
        <v>142</v>
      </c>
      <c r="V262">
        <v>3.78</v>
      </c>
      <c r="W262">
        <v>631669</v>
      </c>
      <c r="X262">
        <v>20682628</v>
      </c>
      <c r="Z262">
        <v>631669</v>
      </c>
      <c r="AA262">
        <v>100</v>
      </c>
      <c r="AB262">
        <v>487.83</v>
      </c>
      <c r="AC262">
        <v>387.8</v>
      </c>
    </row>
    <row r="263" spans="19:29" x14ac:dyDescent="0.35">
      <c r="S263" t="s">
        <v>227</v>
      </c>
      <c r="T263" t="s">
        <v>228</v>
      </c>
      <c r="U263" t="s">
        <v>142</v>
      </c>
      <c r="V263">
        <v>3.78</v>
      </c>
      <c r="W263">
        <v>525006.81299999997</v>
      </c>
      <c r="X263">
        <v>16898870</v>
      </c>
      <c r="Z263">
        <v>525006.81299999997</v>
      </c>
      <c r="AA263">
        <v>100</v>
      </c>
      <c r="AB263">
        <v>405.46</v>
      </c>
      <c r="AC263">
        <v>305.5</v>
      </c>
    </row>
    <row r="264" spans="19:29" x14ac:dyDescent="0.35">
      <c r="S264" t="s">
        <v>229</v>
      </c>
      <c r="T264" t="s">
        <v>230</v>
      </c>
      <c r="U264" t="s">
        <v>142</v>
      </c>
      <c r="V264">
        <v>3.79</v>
      </c>
      <c r="W264">
        <v>551036.875</v>
      </c>
      <c r="X264">
        <v>18172490</v>
      </c>
      <c r="Z264">
        <v>551036.875</v>
      </c>
      <c r="AA264">
        <v>100</v>
      </c>
      <c r="AB264">
        <v>425.56</v>
      </c>
      <c r="AC264">
        <v>325.60000000000002</v>
      </c>
    </row>
    <row r="265" spans="19:29" x14ac:dyDescent="0.35">
      <c r="S265" t="s">
        <v>231</v>
      </c>
      <c r="T265" t="s">
        <v>232</v>
      </c>
      <c r="U265" t="s">
        <v>142</v>
      </c>
      <c r="V265">
        <v>3.79</v>
      </c>
      <c r="W265">
        <v>475163.78100000002</v>
      </c>
      <c r="X265">
        <v>15171547</v>
      </c>
      <c r="Z265">
        <v>475163.78100000002</v>
      </c>
      <c r="AA265">
        <v>100</v>
      </c>
      <c r="AB265">
        <v>366.96</v>
      </c>
      <c r="AC265">
        <v>267</v>
      </c>
    </row>
    <row r="266" spans="19:29" x14ac:dyDescent="0.35">
      <c r="S266" t="s">
        <v>233</v>
      </c>
      <c r="T266" t="s">
        <v>234</v>
      </c>
      <c r="U266" t="s">
        <v>142</v>
      </c>
      <c r="V266">
        <v>3.79</v>
      </c>
      <c r="W266">
        <v>448450.65600000002</v>
      </c>
      <c r="X266">
        <v>14187672</v>
      </c>
      <c r="Z266">
        <v>448450.65600000002</v>
      </c>
      <c r="AA266">
        <v>100</v>
      </c>
      <c r="AB266">
        <v>346.33</v>
      </c>
      <c r="AC266">
        <v>246.3</v>
      </c>
    </row>
    <row r="267" spans="19:29" x14ac:dyDescent="0.35">
      <c r="S267" t="s">
        <v>235</v>
      </c>
      <c r="T267" t="s">
        <v>236</v>
      </c>
      <c r="U267" t="s">
        <v>142</v>
      </c>
      <c r="V267">
        <v>3.79</v>
      </c>
      <c r="W267">
        <v>490642.68800000002</v>
      </c>
      <c r="X267">
        <v>15946417</v>
      </c>
      <c r="Z267">
        <v>490642.68800000002</v>
      </c>
      <c r="AA267">
        <v>100</v>
      </c>
      <c r="AB267">
        <v>378.92</v>
      </c>
      <c r="AC267">
        <v>278.89999999999998</v>
      </c>
    </row>
    <row r="268" spans="19:29" x14ac:dyDescent="0.35">
      <c r="S268" t="s">
        <v>237</v>
      </c>
      <c r="T268" t="s">
        <v>238</v>
      </c>
      <c r="U268" t="s">
        <v>142</v>
      </c>
      <c r="V268">
        <v>3.79</v>
      </c>
      <c r="W268">
        <v>618428.68799999997</v>
      </c>
      <c r="X268">
        <v>20617388</v>
      </c>
      <c r="Z268">
        <v>618428.68799999997</v>
      </c>
      <c r="AA268">
        <v>100</v>
      </c>
      <c r="AB268">
        <v>477.61</v>
      </c>
      <c r="AC268">
        <v>377.6</v>
      </c>
    </row>
    <row r="269" spans="19:29" x14ac:dyDescent="0.35">
      <c r="S269" t="s">
        <v>23</v>
      </c>
      <c r="T269" t="s">
        <v>24</v>
      </c>
      <c r="U269" t="s">
        <v>18</v>
      </c>
      <c r="V269">
        <v>3.9</v>
      </c>
      <c r="W269">
        <v>7.8339999999999996</v>
      </c>
      <c r="X269">
        <v>292</v>
      </c>
      <c r="Z269">
        <v>7.8339999999999996</v>
      </c>
      <c r="AA269">
        <v>100</v>
      </c>
      <c r="AB269">
        <v>0.01</v>
      </c>
      <c r="AC269">
        <v>-100</v>
      </c>
    </row>
    <row r="270" spans="19:29" x14ac:dyDescent="0.35">
      <c r="S270" t="s">
        <v>21</v>
      </c>
      <c r="T270" t="s">
        <v>22</v>
      </c>
      <c r="U270" t="s">
        <v>18</v>
      </c>
      <c r="V270">
        <v>3.88</v>
      </c>
      <c r="W270">
        <v>77.174999999999997</v>
      </c>
      <c r="X270">
        <v>526</v>
      </c>
      <c r="Z270">
        <v>77.174999999999997</v>
      </c>
      <c r="AA270">
        <v>100</v>
      </c>
      <c r="AB270">
        <v>0.06</v>
      </c>
      <c r="AC270">
        <v>-99.9</v>
      </c>
    </row>
    <row r="271" spans="19:29" x14ac:dyDescent="0.35">
      <c r="S271" t="s">
        <v>17</v>
      </c>
      <c r="T271" t="s">
        <v>18</v>
      </c>
      <c r="U271" t="s">
        <v>18</v>
      </c>
      <c r="V271">
        <v>3.77</v>
      </c>
      <c r="W271">
        <v>51.652000000000001</v>
      </c>
      <c r="X271">
        <v>463</v>
      </c>
      <c r="Z271">
        <v>51.652000000000001</v>
      </c>
      <c r="AA271">
        <v>100</v>
      </c>
      <c r="AB271">
        <v>0.04</v>
      </c>
      <c r="AC271">
        <v>-100</v>
      </c>
    </row>
    <row r="272" spans="19:29" x14ac:dyDescent="0.35">
      <c r="S272" t="s">
        <v>20</v>
      </c>
      <c r="T272" t="s">
        <v>18</v>
      </c>
      <c r="U272" t="s">
        <v>18</v>
      </c>
      <c r="V272">
        <v>3.86</v>
      </c>
      <c r="W272">
        <v>2.5390000000000001</v>
      </c>
      <c r="X272">
        <v>144</v>
      </c>
      <c r="Z272">
        <v>2.5390000000000001</v>
      </c>
      <c r="AA272">
        <v>100</v>
      </c>
      <c r="AB272">
        <v>0</v>
      </c>
      <c r="AC272">
        <v>-100</v>
      </c>
    </row>
    <row r="273" spans="19:29" x14ac:dyDescent="0.35">
      <c r="S273" t="s">
        <v>25</v>
      </c>
      <c r="T273" t="s">
        <v>18</v>
      </c>
      <c r="U273" t="s">
        <v>18</v>
      </c>
      <c r="V273">
        <v>3.86</v>
      </c>
      <c r="W273">
        <v>12.388999999999999</v>
      </c>
      <c r="X273">
        <v>310</v>
      </c>
      <c r="Z273">
        <v>12.388999999999999</v>
      </c>
      <c r="AA273">
        <v>100</v>
      </c>
      <c r="AB273">
        <v>0.01</v>
      </c>
      <c r="AC273">
        <v>-100</v>
      </c>
    </row>
    <row r="274" spans="19:29" x14ac:dyDescent="0.35">
      <c r="S274" t="s">
        <v>26</v>
      </c>
      <c r="T274" t="s">
        <v>18</v>
      </c>
      <c r="U274" t="s">
        <v>18</v>
      </c>
      <c r="V274">
        <v>3.8</v>
      </c>
      <c r="W274">
        <v>7.742</v>
      </c>
      <c r="X274">
        <v>287</v>
      </c>
      <c r="Z274">
        <v>7.742</v>
      </c>
      <c r="AA274">
        <v>100</v>
      </c>
      <c r="AB274">
        <v>0.01</v>
      </c>
      <c r="AC274">
        <v>-100</v>
      </c>
    </row>
    <row r="275" spans="19:29" x14ac:dyDescent="0.35">
      <c r="S275" t="s">
        <v>40</v>
      </c>
      <c r="T275" t="s">
        <v>18</v>
      </c>
      <c r="U275" t="s">
        <v>18</v>
      </c>
      <c r="V275">
        <v>3.64</v>
      </c>
      <c r="W275">
        <v>27.52</v>
      </c>
      <c r="X275">
        <v>389</v>
      </c>
      <c r="Z275">
        <v>27.52</v>
      </c>
      <c r="AA275">
        <v>100</v>
      </c>
      <c r="AB275">
        <v>0.02</v>
      </c>
      <c r="AC275">
        <v>-100</v>
      </c>
    </row>
    <row r="276" spans="19:29" x14ac:dyDescent="0.35">
      <c r="S276" t="s">
        <v>53</v>
      </c>
      <c r="T276" t="s">
        <v>18</v>
      </c>
      <c r="U276" t="s">
        <v>18</v>
      </c>
      <c r="AA276">
        <v>100</v>
      </c>
    </row>
    <row r="277" spans="19:29" x14ac:dyDescent="0.35">
      <c r="S277" t="s">
        <v>64</v>
      </c>
      <c r="T277" t="s">
        <v>18</v>
      </c>
      <c r="U277" t="s">
        <v>18</v>
      </c>
      <c r="V277">
        <v>3.77</v>
      </c>
      <c r="W277">
        <v>14.134</v>
      </c>
      <c r="X277">
        <v>366</v>
      </c>
      <c r="Z277">
        <v>14.134</v>
      </c>
      <c r="AA277">
        <v>100</v>
      </c>
      <c r="AB277">
        <v>0.01</v>
      </c>
      <c r="AC277">
        <v>-100</v>
      </c>
    </row>
    <row r="278" spans="19:29" x14ac:dyDescent="0.35">
      <c r="S278" t="s">
        <v>65</v>
      </c>
      <c r="T278" t="s">
        <v>18</v>
      </c>
      <c r="U278" t="s">
        <v>18</v>
      </c>
      <c r="V278">
        <v>3.68</v>
      </c>
      <c r="W278">
        <v>12.725</v>
      </c>
      <c r="X278">
        <v>262</v>
      </c>
      <c r="Z278">
        <v>12.725</v>
      </c>
      <c r="AA278">
        <v>100</v>
      </c>
      <c r="AB278">
        <v>0.01</v>
      </c>
      <c r="AC278">
        <v>-100</v>
      </c>
    </row>
    <row r="279" spans="19:29" x14ac:dyDescent="0.35">
      <c r="S279" t="s">
        <v>75</v>
      </c>
      <c r="T279" t="s">
        <v>18</v>
      </c>
      <c r="U279" t="s">
        <v>18</v>
      </c>
      <c r="V279">
        <v>3.8</v>
      </c>
      <c r="W279">
        <v>66.006</v>
      </c>
      <c r="X279">
        <v>444</v>
      </c>
      <c r="Z279">
        <v>66.006</v>
      </c>
      <c r="AA279">
        <v>100</v>
      </c>
      <c r="AB279">
        <v>0.05</v>
      </c>
      <c r="AC279">
        <v>-99.9</v>
      </c>
    </row>
    <row r="280" spans="19:29" x14ac:dyDescent="0.35">
      <c r="S280" t="s">
        <v>76</v>
      </c>
      <c r="T280" t="s">
        <v>18</v>
      </c>
      <c r="U280" t="s">
        <v>18</v>
      </c>
      <c r="V280">
        <v>3.69</v>
      </c>
      <c r="W280">
        <v>0.97299999999999998</v>
      </c>
      <c r="X280">
        <v>51</v>
      </c>
      <c r="Z280">
        <v>0.97299999999999998</v>
      </c>
      <c r="AA280">
        <v>100</v>
      </c>
      <c r="AB280">
        <v>0</v>
      </c>
      <c r="AC280">
        <v>-100</v>
      </c>
    </row>
    <row r="281" spans="19:29" x14ac:dyDescent="0.35">
      <c r="S281" t="s">
        <v>81</v>
      </c>
      <c r="T281" t="s">
        <v>18</v>
      </c>
      <c r="U281" t="s">
        <v>18</v>
      </c>
      <c r="V281">
        <v>3.84</v>
      </c>
      <c r="W281">
        <v>25.41</v>
      </c>
      <c r="X281">
        <v>427</v>
      </c>
      <c r="Z281">
        <v>25.41</v>
      </c>
      <c r="AA281">
        <v>100</v>
      </c>
      <c r="AB281">
        <v>0.02</v>
      </c>
      <c r="AC281">
        <v>-100</v>
      </c>
    </row>
    <row r="282" spans="19:29" x14ac:dyDescent="0.35">
      <c r="S282" t="s">
        <v>86</v>
      </c>
      <c r="T282" t="s">
        <v>18</v>
      </c>
      <c r="U282" t="s">
        <v>18</v>
      </c>
      <c r="V282">
        <v>3.96</v>
      </c>
      <c r="W282">
        <v>12.584</v>
      </c>
      <c r="X282">
        <v>294</v>
      </c>
      <c r="Z282">
        <v>12.584</v>
      </c>
      <c r="AA282">
        <v>100</v>
      </c>
      <c r="AB282">
        <v>0.01</v>
      </c>
      <c r="AC282">
        <v>-100</v>
      </c>
    </row>
    <row r="283" spans="19:29" x14ac:dyDescent="0.35">
      <c r="S283" t="s">
        <v>91</v>
      </c>
      <c r="T283" t="s">
        <v>18</v>
      </c>
      <c r="U283" t="s">
        <v>18</v>
      </c>
      <c r="V283">
        <v>3.83</v>
      </c>
      <c r="W283">
        <v>13.116</v>
      </c>
      <c r="X283">
        <v>293</v>
      </c>
      <c r="Z283">
        <v>13.116</v>
      </c>
      <c r="AA283">
        <v>100</v>
      </c>
      <c r="AB283">
        <v>0.01</v>
      </c>
      <c r="AC283">
        <v>-100</v>
      </c>
    </row>
    <row r="284" spans="19:29" x14ac:dyDescent="0.35">
      <c r="S284" t="s">
        <v>92</v>
      </c>
      <c r="T284" t="s">
        <v>18</v>
      </c>
      <c r="U284" t="s">
        <v>18</v>
      </c>
      <c r="V284">
        <v>3.72</v>
      </c>
      <c r="W284">
        <v>8.0440000000000005</v>
      </c>
      <c r="X284">
        <v>271</v>
      </c>
      <c r="Z284">
        <v>8.0440000000000005</v>
      </c>
      <c r="AA284">
        <v>100</v>
      </c>
      <c r="AB284">
        <v>0.01</v>
      </c>
      <c r="AC284">
        <v>-100</v>
      </c>
    </row>
    <row r="285" spans="19:29" x14ac:dyDescent="0.35">
      <c r="S285" t="s">
        <v>99</v>
      </c>
      <c r="T285" t="s">
        <v>18</v>
      </c>
      <c r="U285" t="s">
        <v>18</v>
      </c>
      <c r="V285">
        <v>3.86</v>
      </c>
      <c r="W285">
        <v>61.414000000000001</v>
      </c>
      <c r="X285">
        <v>389</v>
      </c>
      <c r="Z285">
        <v>61.414000000000001</v>
      </c>
      <c r="AA285">
        <v>100</v>
      </c>
      <c r="AB285">
        <v>0.05</v>
      </c>
      <c r="AC285">
        <v>-100</v>
      </c>
    </row>
    <row r="286" spans="19:29" x14ac:dyDescent="0.35">
      <c r="S286" t="s">
        <v>106</v>
      </c>
      <c r="T286" t="s">
        <v>18</v>
      </c>
      <c r="U286" t="s">
        <v>18</v>
      </c>
      <c r="AA286">
        <v>100</v>
      </c>
    </row>
    <row r="287" spans="19:29" x14ac:dyDescent="0.35">
      <c r="S287" t="s">
        <v>112</v>
      </c>
      <c r="T287" t="s">
        <v>18</v>
      </c>
      <c r="U287" t="s">
        <v>18</v>
      </c>
      <c r="V287">
        <v>3.89</v>
      </c>
      <c r="W287">
        <v>70.644999999999996</v>
      </c>
      <c r="X287">
        <v>511</v>
      </c>
      <c r="Z287">
        <v>70.644999999999996</v>
      </c>
      <c r="AA287">
        <v>100</v>
      </c>
      <c r="AB287">
        <v>0.05</v>
      </c>
      <c r="AC287">
        <v>-99.9</v>
      </c>
    </row>
    <row r="288" spans="19:29" x14ac:dyDescent="0.35">
      <c r="S288" t="s">
        <v>113</v>
      </c>
      <c r="T288" t="s">
        <v>18</v>
      </c>
      <c r="U288" t="s">
        <v>18</v>
      </c>
      <c r="AA288">
        <v>100</v>
      </c>
    </row>
    <row r="289" spans="19:29" x14ac:dyDescent="0.35">
      <c r="S289" t="s">
        <v>122</v>
      </c>
      <c r="T289" t="s">
        <v>18</v>
      </c>
      <c r="U289" t="s">
        <v>18</v>
      </c>
      <c r="V289">
        <v>3.79</v>
      </c>
      <c r="W289">
        <v>79.722999999999999</v>
      </c>
      <c r="X289">
        <v>480</v>
      </c>
      <c r="Z289">
        <v>79.722999999999999</v>
      </c>
      <c r="AA289">
        <v>100</v>
      </c>
      <c r="AB289">
        <v>0.06</v>
      </c>
      <c r="AC289">
        <v>-99.9</v>
      </c>
    </row>
    <row r="290" spans="19:29" x14ac:dyDescent="0.35">
      <c r="S290" t="s">
        <v>123</v>
      </c>
      <c r="T290" t="s">
        <v>18</v>
      </c>
      <c r="U290" t="s">
        <v>18</v>
      </c>
      <c r="V290">
        <v>3.83</v>
      </c>
      <c r="W290">
        <v>99.62</v>
      </c>
      <c r="X290">
        <v>430</v>
      </c>
      <c r="Z290">
        <v>99.62</v>
      </c>
      <c r="AA290">
        <v>100</v>
      </c>
      <c r="AB290">
        <v>0.08</v>
      </c>
      <c r="AC290">
        <v>-99.9</v>
      </c>
    </row>
    <row r="291" spans="19:29" x14ac:dyDescent="0.35">
      <c r="S291" t="s">
        <v>128</v>
      </c>
      <c r="T291" t="s">
        <v>18</v>
      </c>
      <c r="U291" t="s">
        <v>18</v>
      </c>
      <c r="V291">
        <v>3.8</v>
      </c>
      <c r="W291">
        <v>14.27</v>
      </c>
      <c r="X291">
        <v>304</v>
      </c>
      <c r="Z291">
        <v>14.27</v>
      </c>
      <c r="AA291">
        <v>100</v>
      </c>
      <c r="AB291">
        <v>0.01</v>
      </c>
      <c r="AC291">
        <v>-100</v>
      </c>
    </row>
    <row r="292" spans="19:29" x14ac:dyDescent="0.35">
      <c r="S292" t="s">
        <v>133</v>
      </c>
      <c r="T292" t="s">
        <v>18</v>
      </c>
      <c r="U292" t="s">
        <v>18</v>
      </c>
      <c r="V292">
        <v>3.75</v>
      </c>
      <c r="W292">
        <v>10.153</v>
      </c>
      <c r="X292">
        <v>372</v>
      </c>
      <c r="Z292">
        <v>10.153</v>
      </c>
      <c r="AA292">
        <v>100</v>
      </c>
      <c r="AB292">
        <v>0.01</v>
      </c>
      <c r="AC292">
        <v>-100</v>
      </c>
    </row>
    <row r="293" spans="19:29" x14ac:dyDescent="0.35">
      <c r="S293" t="s">
        <v>138</v>
      </c>
      <c r="T293" t="s">
        <v>18</v>
      </c>
      <c r="U293" t="s">
        <v>18</v>
      </c>
      <c r="V293">
        <v>3.78</v>
      </c>
      <c r="W293">
        <v>8.0370000000000008</v>
      </c>
      <c r="X293">
        <v>275</v>
      </c>
      <c r="Z293">
        <v>8.0370000000000008</v>
      </c>
      <c r="AA293">
        <v>100</v>
      </c>
      <c r="AB293">
        <v>0.01</v>
      </c>
      <c r="AC293">
        <v>-100</v>
      </c>
    </row>
    <row r="294" spans="19:29" x14ac:dyDescent="0.35">
      <c r="S294" t="s">
        <v>139</v>
      </c>
      <c r="T294" t="s">
        <v>18</v>
      </c>
      <c r="U294" t="s">
        <v>18</v>
      </c>
      <c r="V294">
        <v>3.83</v>
      </c>
      <c r="W294">
        <v>40.381</v>
      </c>
      <c r="X294">
        <v>290</v>
      </c>
      <c r="Z294">
        <v>40.381</v>
      </c>
      <c r="AA294">
        <v>100</v>
      </c>
      <c r="AB294">
        <v>0.03</v>
      </c>
      <c r="AC294">
        <v>-100</v>
      </c>
    </row>
    <row r="295" spans="19:29" x14ac:dyDescent="0.35">
      <c r="S295" t="s">
        <v>153</v>
      </c>
      <c r="T295" t="s">
        <v>18</v>
      </c>
      <c r="U295" t="s">
        <v>18</v>
      </c>
      <c r="V295">
        <v>3.66</v>
      </c>
      <c r="W295">
        <v>5.7249999999999996</v>
      </c>
      <c r="X295">
        <v>214</v>
      </c>
      <c r="Z295">
        <v>5.7249999999999996</v>
      </c>
      <c r="AA295">
        <v>100</v>
      </c>
      <c r="AB295">
        <v>0</v>
      </c>
      <c r="AC295">
        <v>-100</v>
      </c>
    </row>
    <row r="296" spans="19:29" x14ac:dyDescent="0.35">
      <c r="S296" t="s">
        <v>166</v>
      </c>
      <c r="T296" t="s">
        <v>18</v>
      </c>
      <c r="U296" t="s">
        <v>18</v>
      </c>
      <c r="AA296">
        <v>100</v>
      </c>
    </row>
    <row r="297" spans="19:29" x14ac:dyDescent="0.35">
      <c r="S297" t="s">
        <v>168</v>
      </c>
      <c r="T297" t="s">
        <v>18</v>
      </c>
      <c r="U297" t="s">
        <v>18</v>
      </c>
      <c r="V297">
        <v>3.84</v>
      </c>
      <c r="W297">
        <v>12.753</v>
      </c>
      <c r="X297">
        <v>406</v>
      </c>
      <c r="Z297">
        <v>12.753</v>
      </c>
      <c r="AA297">
        <v>100</v>
      </c>
      <c r="AB297">
        <v>0.01</v>
      </c>
      <c r="AC297">
        <v>-100</v>
      </c>
    </row>
    <row r="298" spans="19:29" x14ac:dyDescent="0.35">
      <c r="S298" t="s">
        <v>181</v>
      </c>
      <c r="T298" t="s">
        <v>18</v>
      </c>
      <c r="U298" t="s">
        <v>18</v>
      </c>
      <c r="V298">
        <v>3.86</v>
      </c>
      <c r="W298">
        <v>0.54400000000000004</v>
      </c>
      <c r="X298">
        <v>62</v>
      </c>
      <c r="Z298">
        <v>0.54400000000000004</v>
      </c>
      <c r="AA298">
        <v>100</v>
      </c>
      <c r="AB298">
        <v>0</v>
      </c>
      <c r="AC298">
        <v>-100</v>
      </c>
    </row>
    <row r="299" spans="19:29" x14ac:dyDescent="0.35">
      <c r="S299" t="s">
        <v>183</v>
      </c>
      <c r="T299" t="s">
        <v>18</v>
      </c>
      <c r="U299" t="s">
        <v>18</v>
      </c>
      <c r="V299">
        <v>3.78</v>
      </c>
      <c r="W299">
        <v>1.556</v>
      </c>
      <c r="X299">
        <v>170</v>
      </c>
      <c r="Z299">
        <v>1.556</v>
      </c>
      <c r="AA299">
        <v>100</v>
      </c>
      <c r="AB299">
        <v>0</v>
      </c>
      <c r="AC299">
        <v>-100</v>
      </c>
    </row>
    <row r="300" spans="19:29" x14ac:dyDescent="0.35">
      <c r="S300" t="s">
        <v>196</v>
      </c>
      <c r="T300" t="s">
        <v>18</v>
      </c>
      <c r="U300" t="s">
        <v>18</v>
      </c>
      <c r="V300">
        <v>3.83</v>
      </c>
      <c r="W300">
        <v>121.379</v>
      </c>
      <c r="X300">
        <v>853</v>
      </c>
      <c r="Z300">
        <v>121.379</v>
      </c>
      <c r="AA300">
        <v>100</v>
      </c>
      <c r="AB300">
        <v>0.09</v>
      </c>
      <c r="AC300">
        <v>-99.9</v>
      </c>
    </row>
    <row r="301" spans="19:29" x14ac:dyDescent="0.35">
      <c r="S301" t="s">
        <v>209</v>
      </c>
      <c r="T301" t="s">
        <v>18</v>
      </c>
      <c r="U301" t="s">
        <v>18</v>
      </c>
      <c r="V301">
        <v>3.78</v>
      </c>
      <c r="W301">
        <v>9.2309999999999999</v>
      </c>
      <c r="X301">
        <v>356</v>
      </c>
      <c r="Z301">
        <v>9.2309999999999999</v>
      </c>
      <c r="AA301">
        <v>100</v>
      </c>
      <c r="AB301">
        <v>0.01</v>
      </c>
      <c r="AC301">
        <v>-100</v>
      </c>
    </row>
    <row r="302" spans="19:29" x14ac:dyDescent="0.35">
      <c r="S302" t="s">
        <v>211</v>
      </c>
      <c r="T302" t="s">
        <v>18</v>
      </c>
      <c r="U302" t="s">
        <v>18</v>
      </c>
      <c r="V302">
        <v>3.86</v>
      </c>
      <c r="W302">
        <v>101.07299999999999</v>
      </c>
      <c r="X302">
        <v>831</v>
      </c>
      <c r="Z302">
        <v>101.07299999999999</v>
      </c>
      <c r="AA302">
        <v>100</v>
      </c>
      <c r="AB302">
        <v>0.08</v>
      </c>
      <c r="AC302">
        <v>-99.9</v>
      </c>
    </row>
    <row r="303" spans="19:29" x14ac:dyDescent="0.35">
      <c r="S303" t="s">
        <v>224</v>
      </c>
      <c r="T303" t="s">
        <v>18</v>
      </c>
      <c r="U303" t="s">
        <v>18</v>
      </c>
      <c r="V303">
        <v>3.86</v>
      </c>
      <c r="W303">
        <v>16.475999999999999</v>
      </c>
      <c r="X303">
        <v>597</v>
      </c>
      <c r="Z303">
        <v>16.475999999999999</v>
      </c>
      <c r="AA303">
        <v>100</v>
      </c>
      <c r="AB303">
        <v>0.01</v>
      </c>
      <c r="AC303">
        <v>-100</v>
      </c>
    </row>
    <row r="304" spans="19:29" x14ac:dyDescent="0.35">
      <c r="S304" t="s">
        <v>226</v>
      </c>
      <c r="T304" t="s">
        <v>18</v>
      </c>
      <c r="U304" t="s">
        <v>18</v>
      </c>
      <c r="V304">
        <v>3.81</v>
      </c>
      <c r="W304">
        <v>99.921999999999997</v>
      </c>
      <c r="X304">
        <v>601</v>
      </c>
      <c r="Z304">
        <v>99.921999999999997</v>
      </c>
      <c r="AA304">
        <v>100</v>
      </c>
      <c r="AB304">
        <v>0.08</v>
      </c>
      <c r="AC304">
        <v>-99.9</v>
      </c>
    </row>
    <row r="305" spans="19:29" x14ac:dyDescent="0.35">
      <c r="S305" t="s">
        <v>239</v>
      </c>
      <c r="T305" t="s">
        <v>18</v>
      </c>
      <c r="U305" t="s">
        <v>18</v>
      </c>
      <c r="V305">
        <v>3.84</v>
      </c>
      <c r="W305">
        <v>104.15600000000001</v>
      </c>
      <c r="X305">
        <v>560</v>
      </c>
      <c r="Z305">
        <v>104.15600000000001</v>
      </c>
      <c r="AA305">
        <v>100</v>
      </c>
      <c r="AB305">
        <v>0.08</v>
      </c>
      <c r="AC305">
        <v>-99.9</v>
      </c>
    </row>
    <row r="306" spans="19:29" x14ac:dyDescent="0.35">
      <c r="S306" t="s">
        <v>240</v>
      </c>
      <c r="T306" t="s">
        <v>18</v>
      </c>
      <c r="U306" t="s">
        <v>18</v>
      </c>
      <c r="V306">
        <v>3.78</v>
      </c>
      <c r="W306">
        <v>107.154</v>
      </c>
      <c r="X306">
        <v>666</v>
      </c>
      <c r="Z306">
        <v>107.154</v>
      </c>
      <c r="AA306">
        <v>100</v>
      </c>
      <c r="AB306">
        <v>0.08</v>
      </c>
      <c r="AC306">
        <v>-99.9</v>
      </c>
    </row>
    <row r="307" spans="19:29" x14ac:dyDescent="0.35">
      <c r="S307" t="s">
        <v>241</v>
      </c>
      <c r="T307" t="s">
        <v>18</v>
      </c>
      <c r="U307" t="s">
        <v>18</v>
      </c>
      <c r="V307">
        <v>3.87</v>
      </c>
      <c r="W307">
        <v>108.747</v>
      </c>
      <c r="X307">
        <v>553</v>
      </c>
      <c r="Z307">
        <v>108.747</v>
      </c>
      <c r="AA307">
        <v>100</v>
      </c>
      <c r="AB307">
        <v>0.08</v>
      </c>
      <c r="AC307">
        <v>-99.9</v>
      </c>
    </row>
  </sheetData>
  <mergeCells count="78">
    <mergeCell ref="Q4:Q6"/>
    <mergeCell ref="S1:AC1"/>
    <mergeCell ref="S155:AC155"/>
    <mergeCell ref="A1:G1"/>
    <mergeCell ref="J1:P1"/>
    <mergeCell ref="A2:A3"/>
    <mergeCell ref="B2:B3"/>
    <mergeCell ref="J2:J3"/>
    <mergeCell ref="K2:K3"/>
    <mergeCell ref="A4:A6"/>
    <mergeCell ref="F4:F6"/>
    <mergeCell ref="G4:G6"/>
    <mergeCell ref="H4:H6"/>
    <mergeCell ref="J4:J6"/>
    <mergeCell ref="O4:O6"/>
    <mergeCell ref="P4:P6"/>
    <mergeCell ref="P7:P9"/>
    <mergeCell ref="Q7:Q9"/>
    <mergeCell ref="A10:A12"/>
    <mergeCell ref="F10:F12"/>
    <mergeCell ref="G10:G12"/>
    <mergeCell ref="H10:H12"/>
    <mergeCell ref="J10:J12"/>
    <mergeCell ref="O10:O12"/>
    <mergeCell ref="P10:P12"/>
    <mergeCell ref="Q10:Q12"/>
    <mergeCell ref="A7:A9"/>
    <mergeCell ref="F7:F9"/>
    <mergeCell ref="G7:G9"/>
    <mergeCell ref="H7:H9"/>
    <mergeCell ref="J7:J9"/>
    <mergeCell ref="O7:O9"/>
    <mergeCell ref="P13:P15"/>
    <mergeCell ref="Q13:Q15"/>
    <mergeCell ref="A16:A18"/>
    <mergeCell ref="F16:F18"/>
    <mergeCell ref="G16:G18"/>
    <mergeCell ref="H16:H18"/>
    <mergeCell ref="J16:J18"/>
    <mergeCell ref="O16:O18"/>
    <mergeCell ref="P16:P18"/>
    <mergeCell ref="Q16:Q18"/>
    <mergeCell ref="A13:A15"/>
    <mergeCell ref="F13:F15"/>
    <mergeCell ref="G13:G15"/>
    <mergeCell ref="H13:H15"/>
    <mergeCell ref="J13:J15"/>
    <mergeCell ref="O13:O15"/>
    <mergeCell ref="A26:A28"/>
    <mergeCell ref="F26:F28"/>
    <mergeCell ref="G26:G28"/>
    <mergeCell ref="H26:H28"/>
    <mergeCell ref="A19:A21"/>
    <mergeCell ref="F19:F21"/>
    <mergeCell ref="G19:G21"/>
    <mergeCell ref="H19:H21"/>
    <mergeCell ref="P19:P21"/>
    <mergeCell ref="Q19:Q21"/>
    <mergeCell ref="A23:G23"/>
    <mergeCell ref="A24:A25"/>
    <mergeCell ref="B24:B25"/>
    <mergeCell ref="J19:J21"/>
    <mergeCell ref="O19:O21"/>
    <mergeCell ref="F35:F42"/>
    <mergeCell ref="G35:G42"/>
    <mergeCell ref="H35:H42"/>
    <mergeCell ref="I35:I42"/>
    <mergeCell ref="J35:J42"/>
    <mergeCell ref="A29:A31"/>
    <mergeCell ref="F29:F31"/>
    <mergeCell ref="G29:G31"/>
    <mergeCell ref="H29:H31"/>
    <mergeCell ref="B33:L33"/>
    <mergeCell ref="B47:E47"/>
    <mergeCell ref="A62:A64"/>
    <mergeCell ref="F62:F64"/>
    <mergeCell ref="G62:G64"/>
    <mergeCell ref="H62:H6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C307"/>
  <sheetViews>
    <sheetView workbookViewId="0">
      <selection sqref="A1:G1"/>
    </sheetView>
  </sheetViews>
  <sheetFormatPr defaultRowHeight="14.5" x14ac:dyDescent="0.35"/>
  <cols>
    <col min="1" max="1" width="5.1796875" style="4" bestFit="1" customWidth="1"/>
    <col min="2" max="2" width="28.7265625" style="4" bestFit="1" customWidth="1"/>
    <col min="3" max="3" width="15.54296875" style="4" bestFit="1" customWidth="1"/>
    <col min="4" max="4" width="17.453125" style="4" bestFit="1" customWidth="1"/>
    <col min="5" max="5" width="30.54296875" style="4" bestFit="1" customWidth="1"/>
    <col min="6" max="6" width="17.26953125" style="4" bestFit="1" customWidth="1"/>
    <col min="7" max="7" width="10.453125" style="4" bestFit="1" customWidth="1"/>
    <col min="8" max="8" width="7.81640625" style="4" bestFit="1" customWidth="1"/>
    <col min="9" max="9" width="10.1796875" style="4" bestFit="1" customWidth="1"/>
    <col min="10" max="10" width="17" style="4" bestFit="1" customWidth="1"/>
    <col min="11" max="11" width="17.453125" style="4" bestFit="1" customWidth="1"/>
    <col min="12" max="12" width="15.54296875" style="4" bestFit="1" customWidth="1"/>
    <col min="13" max="13" width="17.453125" style="4" bestFit="1" customWidth="1"/>
    <col min="14" max="14" width="14.453125" style="4" bestFit="1" customWidth="1"/>
    <col min="15" max="15" width="8.81640625" style="4" bestFit="1" customWidth="1"/>
    <col min="16" max="16" width="7.453125" style="4" bestFit="1" customWidth="1"/>
    <col min="17" max="17" width="6.81640625" style="4" bestFit="1" customWidth="1"/>
  </cols>
  <sheetData>
    <row r="1" spans="1:29" x14ac:dyDescent="0.35">
      <c r="A1" s="113" t="s">
        <v>247</v>
      </c>
      <c r="B1" s="113"/>
      <c r="C1" s="113"/>
      <c r="D1" s="113"/>
      <c r="E1" s="113"/>
      <c r="F1" s="113"/>
      <c r="G1" s="113"/>
      <c r="H1" s="3"/>
      <c r="J1" s="113" t="s">
        <v>248</v>
      </c>
      <c r="K1" s="113"/>
      <c r="L1" s="113"/>
      <c r="M1" s="113"/>
      <c r="N1" s="113"/>
      <c r="O1" s="113"/>
      <c r="P1" s="113"/>
      <c r="Q1" s="3"/>
      <c r="S1" s="131" t="s">
        <v>245</v>
      </c>
      <c r="T1" s="131"/>
      <c r="U1" s="131"/>
      <c r="V1" s="131"/>
      <c r="W1" s="131"/>
      <c r="X1" s="131"/>
      <c r="Y1" s="131"/>
      <c r="Z1" s="131"/>
      <c r="AA1" s="131"/>
      <c r="AB1" s="131"/>
      <c r="AC1" s="131"/>
    </row>
    <row r="2" spans="1:29" x14ac:dyDescent="0.35">
      <c r="A2" s="113" t="s">
        <v>249</v>
      </c>
      <c r="B2" s="113" t="s">
        <v>5</v>
      </c>
      <c r="C2" s="3" t="s">
        <v>250</v>
      </c>
      <c r="D2" s="3" t="s">
        <v>251</v>
      </c>
      <c r="E2" s="3" t="s">
        <v>252</v>
      </c>
      <c r="F2" s="3" t="s">
        <v>253</v>
      </c>
      <c r="G2" s="3" t="s">
        <v>254</v>
      </c>
      <c r="H2" s="3" t="s">
        <v>255</v>
      </c>
      <c r="J2" s="113" t="s">
        <v>249</v>
      </c>
      <c r="K2" s="113" t="s">
        <v>5</v>
      </c>
      <c r="L2" s="3" t="s">
        <v>250</v>
      </c>
      <c r="M2" s="3" t="s">
        <v>251</v>
      </c>
      <c r="N2" s="3" t="s">
        <v>252</v>
      </c>
      <c r="O2" s="3" t="s">
        <v>253</v>
      </c>
      <c r="P2" s="3" t="s">
        <v>254</v>
      </c>
      <c r="Q2" s="3" t="s">
        <v>255</v>
      </c>
      <c r="S2" t="s">
        <v>4</v>
      </c>
      <c r="T2" t="s">
        <v>5</v>
      </c>
      <c r="U2" t="s">
        <v>6</v>
      </c>
      <c r="V2" t="s">
        <v>7</v>
      </c>
      <c r="W2" t="s">
        <v>8</v>
      </c>
      <c r="X2" t="s">
        <v>9</v>
      </c>
      <c r="Y2" t="s">
        <v>10</v>
      </c>
      <c r="Z2" t="s">
        <v>11</v>
      </c>
      <c r="AA2" t="s">
        <v>12</v>
      </c>
      <c r="AB2" t="s">
        <v>13</v>
      </c>
      <c r="AC2" t="s">
        <v>14</v>
      </c>
    </row>
    <row r="3" spans="1:29" x14ac:dyDescent="0.35">
      <c r="A3" s="113"/>
      <c r="B3" s="113"/>
      <c r="C3" s="4" t="s">
        <v>256</v>
      </c>
      <c r="E3" s="4" t="s">
        <v>256</v>
      </c>
      <c r="F3" s="4" t="s">
        <v>256</v>
      </c>
      <c r="G3" s="4" t="s">
        <v>256</v>
      </c>
      <c r="J3" s="113"/>
      <c r="K3" s="113"/>
      <c r="L3" s="4" t="s">
        <v>256</v>
      </c>
      <c r="N3" s="4" t="s">
        <v>256</v>
      </c>
      <c r="O3" s="4" t="s">
        <v>256</v>
      </c>
      <c r="P3" s="4" t="s">
        <v>256</v>
      </c>
      <c r="S3" t="s">
        <v>27</v>
      </c>
      <c r="T3" t="s">
        <v>28</v>
      </c>
      <c r="U3" t="s">
        <v>29</v>
      </c>
      <c r="V3">
        <v>5.16</v>
      </c>
      <c r="W3">
        <v>1261.8530000000001</v>
      </c>
      <c r="X3">
        <v>31157</v>
      </c>
      <c r="Y3">
        <v>28015.162</v>
      </c>
      <c r="Z3">
        <v>4.5039999999999996</v>
      </c>
      <c r="AA3">
        <v>0.17499999999999999</v>
      </c>
      <c r="AB3">
        <v>0.3</v>
      </c>
      <c r="AC3">
        <v>72.099999999999994</v>
      </c>
    </row>
    <row r="4" spans="1:29" x14ac:dyDescent="0.35">
      <c r="A4" s="113">
        <v>0</v>
      </c>
      <c r="B4" t="s">
        <v>141</v>
      </c>
      <c r="C4">
        <v>53.68</v>
      </c>
      <c r="D4" s="4">
        <f t="shared" ref="D4:D21" si="0">LN(E4)</f>
        <v>6.8734122505595909</v>
      </c>
      <c r="E4" s="4">
        <f>C4*18</f>
        <v>966.24</v>
      </c>
      <c r="F4" s="125">
        <f>AVERAGE(E4:E6)</f>
        <v>973.19999999999993</v>
      </c>
      <c r="G4" s="126">
        <f>STDEV(E4:E6)</f>
        <v>64.362858855088135</v>
      </c>
      <c r="H4" s="127">
        <f>G4/F4</f>
        <v>6.6135284479128795E-2</v>
      </c>
      <c r="J4" s="113">
        <v>0</v>
      </c>
      <c r="K4" t="s">
        <v>185</v>
      </c>
      <c r="L4">
        <v>52.65</v>
      </c>
      <c r="M4" s="4">
        <f t="shared" ref="M4:M21" si="1">LN(N4)</f>
        <v>6.8540379964761495</v>
      </c>
      <c r="N4" s="4">
        <f>L4*18</f>
        <v>947.69999999999993</v>
      </c>
      <c r="O4" s="125">
        <f>AVERAGE(N4:N6)</f>
        <v>949.25999999999988</v>
      </c>
      <c r="P4" s="126">
        <f>STDEV(N4:N6)</f>
        <v>19.48688789930296</v>
      </c>
      <c r="Q4" s="127">
        <f>P4/O4</f>
        <v>2.0528504202539835E-2</v>
      </c>
      <c r="S4" t="s">
        <v>93</v>
      </c>
      <c r="T4" t="s">
        <v>28</v>
      </c>
      <c r="U4" t="s">
        <v>29</v>
      </c>
      <c r="V4">
        <v>5.17</v>
      </c>
      <c r="W4">
        <v>1132.1400000000001</v>
      </c>
      <c r="X4">
        <v>28317</v>
      </c>
      <c r="Y4">
        <v>24507.627</v>
      </c>
      <c r="Z4">
        <v>4.62</v>
      </c>
      <c r="AA4">
        <v>0.17499999999999999</v>
      </c>
      <c r="AB4">
        <v>0.31</v>
      </c>
      <c r="AC4">
        <v>78.599999999999994</v>
      </c>
    </row>
    <row r="5" spans="1:29" x14ac:dyDescent="0.35">
      <c r="A5" s="113"/>
      <c r="B5" t="s">
        <v>144</v>
      </c>
      <c r="C5">
        <v>57.82</v>
      </c>
      <c r="D5" s="4">
        <f t="shared" si="0"/>
        <v>6.9477064944843647</v>
      </c>
      <c r="E5" s="4">
        <f t="shared" ref="E5:E21" si="2">C5*18</f>
        <v>1040.76</v>
      </c>
      <c r="F5" s="125"/>
      <c r="G5" s="126"/>
      <c r="H5" s="127"/>
      <c r="J5" s="113"/>
      <c r="K5" t="s">
        <v>187</v>
      </c>
      <c r="L5">
        <v>51.7</v>
      </c>
      <c r="M5" s="4">
        <f t="shared" si="1"/>
        <v>6.8358295394105486</v>
      </c>
      <c r="N5" s="4">
        <f t="shared" ref="N5:N21" si="3">L5*18</f>
        <v>930.6</v>
      </c>
      <c r="O5" s="125"/>
      <c r="P5" s="126"/>
      <c r="Q5" s="127"/>
      <c r="S5" t="s">
        <v>30</v>
      </c>
      <c r="T5" t="s">
        <v>31</v>
      </c>
      <c r="U5" t="s">
        <v>29</v>
      </c>
      <c r="V5">
        <v>5.16</v>
      </c>
      <c r="W5">
        <v>1216.3240000000001</v>
      </c>
      <c r="X5">
        <v>29260</v>
      </c>
      <c r="Y5">
        <v>29313.949000000001</v>
      </c>
      <c r="Z5">
        <v>4.149</v>
      </c>
      <c r="AA5">
        <v>0.28100000000000003</v>
      </c>
      <c r="AB5">
        <v>0.27</v>
      </c>
      <c r="AC5">
        <v>-5.3</v>
      </c>
    </row>
    <row r="6" spans="1:29" x14ac:dyDescent="0.35">
      <c r="A6" s="113"/>
      <c r="B6" t="s">
        <v>146</v>
      </c>
      <c r="C6">
        <v>50.7</v>
      </c>
      <c r="D6" s="4">
        <f t="shared" si="0"/>
        <v>6.8162976684933021</v>
      </c>
      <c r="E6" s="4">
        <f t="shared" si="2"/>
        <v>912.6</v>
      </c>
      <c r="F6" s="125"/>
      <c r="G6" s="126"/>
      <c r="H6" s="127"/>
      <c r="J6" s="113"/>
      <c r="K6" t="s">
        <v>189</v>
      </c>
      <c r="L6">
        <v>53.86</v>
      </c>
      <c r="M6" s="4">
        <f t="shared" si="1"/>
        <v>6.8767598452796177</v>
      </c>
      <c r="N6" s="4">
        <f t="shared" si="3"/>
        <v>969.48</v>
      </c>
      <c r="O6" s="125"/>
      <c r="P6" s="126"/>
      <c r="Q6" s="127"/>
      <c r="S6" t="s">
        <v>94</v>
      </c>
      <c r="T6" t="s">
        <v>31</v>
      </c>
      <c r="U6" t="s">
        <v>29</v>
      </c>
      <c r="V6">
        <v>5.17</v>
      </c>
      <c r="W6">
        <v>989.43299999999999</v>
      </c>
      <c r="X6">
        <v>24612</v>
      </c>
      <c r="Y6">
        <v>23632.778999999999</v>
      </c>
      <c r="Z6">
        <v>4.1870000000000003</v>
      </c>
      <c r="AA6">
        <v>0.28100000000000003</v>
      </c>
      <c r="AB6">
        <v>0.27</v>
      </c>
      <c r="AC6">
        <v>-4</v>
      </c>
    </row>
    <row r="7" spans="1:29" x14ac:dyDescent="0.35">
      <c r="A7" s="113">
        <v>15</v>
      </c>
      <c r="B7" t="s">
        <v>148</v>
      </c>
      <c r="C7">
        <v>46.55</v>
      </c>
      <c r="D7" s="4">
        <f t="shared" si="0"/>
        <v>6.7308987616192404</v>
      </c>
      <c r="E7" s="4">
        <f t="shared" si="2"/>
        <v>837.9</v>
      </c>
      <c r="F7" s="125">
        <f>AVERAGE(E7:E9)</f>
        <v>865.62</v>
      </c>
      <c r="G7" s="126">
        <f>STDEV(E7:E9)</f>
        <v>40.759568201834512</v>
      </c>
      <c r="H7" s="127">
        <f>G7/F7</f>
        <v>4.7087137776200307E-2</v>
      </c>
      <c r="J7" s="113">
        <v>15</v>
      </c>
      <c r="K7" t="s">
        <v>191</v>
      </c>
      <c r="L7">
        <v>65.48</v>
      </c>
      <c r="M7" s="4">
        <f t="shared" si="1"/>
        <v>7.0721165103990993</v>
      </c>
      <c r="N7" s="4">
        <f t="shared" si="3"/>
        <v>1178.6400000000001</v>
      </c>
      <c r="O7" s="125">
        <f>AVERAGE(N7:N9)</f>
        <v>987.54</v>
      </c>
      <c r="P7" s="126">
        <f>STDEV(N7:N9)</f>
        <v>226.79530947530634</v>
      </c>
      <c r="Q7" s="127">
        <f>P7/O7</f>
        <v>0.22965683362223946</v>
      </c>
      <c r="S7" t="s">
        <v>32</v>
      </c>
      <c r="T7" t="s">
        <v>33</v>
      </c>
      <c r="U7" t="s">
        <v>29</v>
      </c>
      <c r="V7">
        <v>5.17</v>
      </c>
      <c r="W7">
        <v>1417.6379999999999</v>
      </c>
      <c r="X7">
        <v>35882</v>
      </c>
      <c r="Y7">
        <v>29950.835999999999</v>
      </c>
      <c r="Z7">
        <v>4.7329999999999997</v>
      </c>
      <c r="AA7">
        <v>0.44400000000000001</v>
      </c>
      <c r="AB7">
        <v>0.32</v>
      </c>
      <c r="AC7">
        <v>-27.1</v>
      </c>
    </row>
    <row r="8" spans="1:29" x14ac:dyDescent="0.35">
      <c r="A8" s="113"/>
      <c r="B8" t="s">
        <v>150</v>
      </c>
      <c r="C8">
        <v>47.03</v>
      </c>
      <c r="D8" s="4">
        <f t="shared" si="0"/>
        <v>6.7411574538531216</v>
      </c>
      <c r="E8" s="4">
        <f t="shared" si="2"/>
        <v>846.54</v>
      </c>
      <c r="F8" s="125"/>
      <c r="G8" s="126"/>
      <c r="H8" s="127"/>
      <c r="J8" s="113"/>
      <c r="K8" t="s">
        <v>193</v>
      </c>
      <c r="L8">
        <v>58.17</v>
      </c>
      <c r="M8" s="4">
        <f t="shared" si="1"/>
        <v>6.9537415158188347</v>
      </c>
      <c r="N8" s="4">
        <f t="shared" si="3"/>
        <v>1047.06</v>
      </c>
      <c r="O8" s="125"/>
      <c r="P8" s="126"/>
      <c r="Q8" s="127"/>
      <c r="S8" t="s">
        <v>95</v>
      </c>
      <c r="T8" t="s">
        <v>33</v>
      </c>
      <c r="U8" t="s">
        <v>29</v>
      </c>
      <c r="V8">
        <v>5.17</v>
      </c>
      <c r="W8">
        <v>1100.143</v>
      </c>
      <c r="X8">
        <v>26431</v>
      </c>
      <c r="Y8">
        <v>23528.35</v>
      </c>
      <c r="Z8">
        <v>4.6760000000000002</v>
      </c>
      <c r="AA8">
        <v>0.44400000000000001</v>
      </c>
      <c r="AB8">
        <v>0.32</v>
      </c>
      <c r="AC8">
        <v>-28.3</v>
      </c>
    </row>
    <row r="9" spans="1:29" x14ac:dyDescent="0.35">
      <c r="A9" s="113"/>
      <c r="B9" t="s">
        <v>152</v>
      </c>
      <c r="C9">
        <v>50.69</v>
      </c>
      <c r="D9" s="4">
        <f t="shared" si="0"/>
        <v>6.8161004103804226</v>
      </c>
      <c r="E9" s="4">
        <f t="shared" si="2"/>
        <v>912.42</v>
      </c>
      <c r="F9" s="125"/>
      <c r="G9" s="126"/>
      <c r="H9" s="127"/>
      <c r="J9" s="113"/>
      <c r="K9" t="s">
        <v>195</v>
      </c>
      <c r="L9">
        <v>40.94</v>
      </c>
      <c r="M9" s="4">
        <f t="shared" si="1"/>
        <v>6.6024793381293083</v>
      </c>
      <c r="N9" s="4">
        <f t="shared" si="3"/>
        <v>736.92</v>
      </c>
      <c r="O9" s="125"/>
      <c r="P9" s="126"/>
      <c r="Q9" s="127"/>
      <c r="S9" t="s">
        <v>34</v>
      </c>
      <c r="T9" t="s">
        <v>35</v>
      </c>
      <c r="U9" t="s">
        <v>29</v>
      </c>
      <c r="V9">
        <v>5.17</v>
      </c>
      <c r="W9">
        <v>2318.2710000000002</v>
      </c>
      <c r="X9">
        <v>56932</v>
      </c>
      <c r="Y9">
        <v>28339.805</v>
      </c>
      <c r="Z9">
        <v>8.18</v>
      </c>
      <c r="AA9">
        <v>0.71299999999999997</v>
      </c>
      <c r="AB9">
        <v>0.66</v>
      </c>
      <c r="AC9">
        <v>-7.1</v>
      </c>
    </row>
    <row r="10" spans="1:29" x14ac:dyDescent="0.35">
      <c r="A10" s="113">
        <v>30</v>
      </c>
      <c r="B10" t="s">
        <v>155</v>
      </c>
      <c r="C10">
        <v>48.4</v>
      </c>
      <c r="D10" s="4">
        <f t="shared" si="0"/>
        <v>6.7698715716187507</v>
      </c>
      <c r="E10" s="4">
        <f t="shared" si="2"/>
        <v>871.19999999999993</v>
      </c>
      <c r="F10" s="125">
        <f>AVERAGE(E10:E12)</f>
        <v>766.14</v>
      </c>
      <c r="G10" s="126">
        <f>STDEV(E10:E12)</f>
        <v>96.611607998210786</v>
      </c>
      <c r="H10" s="127">
        <f>G10/F10</f>
        <v>0.12610176729868011</v>
      </c>
      <c r="J10" s="113">
        <v>30</v>
      </c>
      <c r="K10" t="s">
        <v>198</v>
      </c>
      <c r="L10">
        <v>39.11</v>
      </c>
      <c r="M10" s="4">
        <f t="shared" si="1"/>
        <v>6.5567499466635875</v>
      </c>
      <c r="N10" s="4">
        <f t="shared" si="3"/>
        <v>703.98</v>
      </c>
      <c r="O10" s="125">
        <f>AVERAGE(N10:N12)</f>
        <v>625.98</v>
      </c>
      <c r="P10" s="126">
        <f>STDEV(N10:N12)</f>
        <v>70.341626367322505</v>
      </c>
      <c r="Q10" s="127">
        <f>P10/O10</f>
        <v>0.11237040539206125</v>
      </c>
      <c r="S10" t="s">
        <v>77</v>
      </c>
      <c r="T10" t="s">
        <v>35</v>
      </c>
      <c r="U10" t="s">
        <v>29</v>
      </c>
      <c r="V10">
        <v>5.16</v>
      </c>
      <c r="W10">
        <v>2133.6379999999999</v>
      </c>
      <c r="X10">
        <v>50852</v>
      </c>
      <c r="Y10">
        <v>24535.77</v>
      </c>
      <c r="Z10">
        <v>8.6959999999999997</v>
      </c>
      <c r="AA10">
        <v>0.71299999999999997</v>
      </c>
      <c r="AB10">
        <v>0.71</v>
      </c>
      <c r="AC10">
        <v>0</v>
      </c>
    </row>
    <row r="11" spans="1:29" x14ac:dyDescent="0.35">
      <c r="A11" s="113"/>
      <c r="B11" t="s">
        <v>157</v>
      </c>
      <c r="C11">
        <v>41.45</v>
      </c>
      <c r="D11" s="4">
        <f t="shared" si="0"/>
        <v>6.6148596394774684</v>
      </c>
      <c r="E11" s="4">
        <f t="shared" si="2"/>
        <v>746.1</v>
      </c>
      <c r="F11" s="125"/>
      <c r="G11" s="126"/>
      <c r="H11" s="127"/>
      <c r="J11" s="113"/>
      <c r="K11" t="s">
        <v>200</v>
      </c>
      <c r="L11">
        <v>33.700000000000003</v>
      </c>
      <c r="M11" s="4">
        <f t="shared" si="1"/>
        <v>6.4078695952544811</v>
      </c>
      <c r="N11" s="4">
        <f t="shared" si="3"/>
        <v>606.6</v>
      </c>
      <c r="O11" s="125"/>
      <c r="P11" s="126"/>
      <c r="Q11" s="127"/>
      <c r="S11" t="s">
        <v>82</v>
      </c>
      <c r="T11" t="s">
        <v>35</v>
      </c>
      <c r="U11" t="s">
        <v>29</v>
      </c>
      <c r="V11">
        <v>5.16</v>
      </c>
      <c r="W11">
        <v>2245.1640000000002</v>
      </c>
      <c r="X11">
        <v>54945</v>
      </c>
      <c r="Y11">
        <v>26556.42</v>
      </c>
      <c r="Z11">
        <v>8.4540000000000006</v>
      </c>
      <c r="AA11">
        <v>0.71299999999999997</v>
      </c>
      <c r="AB11">
        <v>0.69</v>
      </c>
      <c r="AC11">
        <v>-3.4</v>
      </c>
    </row>
    <row r="12" spans="1:29" x14ac:dyDescent="0.35">
      <c r="A12" s="113"/>
      <c r="B12" t="s">
        <v>159</v>
      </c>
      <c r="C12">
        <v>37.840000000000003</v>
      </c>
      <c r="D12" s="4">
        <f t="shared" si="0"/>
        <v>6.5237385020798424</v>
      </c>
      <c r="E12" s="4">
        <f t="shared" si="2"/>
        <v>681.12000000000012</v>
      </c>
      <c r="F12" s="125"/>
      <c r="G12" s="126"/>
      <c r="H12" s="127"/>
      <c r="J12" s="113"/>
      <c r="K12" t="s">
        <v>202</v>
      </c>
      <c r="L12">
        <v>31.52</v>
      </c>
      <c r="M12" s="4">
        <f t="shared" si="1"/>
        <v>6.3409940228858428</v>
      </c>
      <c r="N12" s="4">
        <f t="shared" si="3"/>
        <v>567.36</v>
      </c>
      <c r="O12" s="125"/>
      <c r="P12" s="126"/>
      <c r="Q12" s="127"/>
      <c r="S12" t="s">
        <v>87</v>
      </c>
      <c r="T12" t="s">
        <v>35</v>
      </c>
      <c r="U12" t="s">
        <v>29</v>
      </c>
      <c r="V12">
        <v>5.16</v>
      </c>
      <c r="W12">
        <v>2043.82</v>
      </c>
      <c r="X12">
        <v>51768</v>
      </c>
      <c r="Y12">
        <v>25185.447</v>
      </c>
      <c r="Z12">
        <v>8.1150000000000002</v>
      </c>
      <c r="AA12">
        <v>0.71299999999999997</v>
      </c>
      <c r="AB12">
        <v>0.66</v>
      </c>
      <c r="AC12">
        <v>-8</v>
      </c>
    </row>
    <row r="13" spans="1:29" x14ac:dyDescent="0.35">
      <c r="A13" s="113">
        <v>60</v>
      </c>
      <c r="B13" t="s">
        <v>161</v>
      </c>
      <c r="C13">
        <v>36.89</v>
      </c>
      <c r="D13" s="4">
        <f t="shared" si="0"/>
        <v>6.4983122695047486</v>
      </c>
      <c r="E13" s="4">
        <f t="shared" si="2"/>
        <v>664.02</v>
      </c>
      <c r="F13" s="125">
        <f>AVERAGE(E13:E15)</f>
        <v>691.07999999999993</v>
      </c>
      <c r="G13" s="126">
        <f>STDEV(E13:E15)</f>
        <v>23.463836003518249</v>
      </c>
      <c r="H13" s="127">
        <f>G13/F13</f>
        <v>3.3952416512586459E-2</v>
      </c>
      <c r="J13" s="113">
        <v>60</v>
      </c>
      <c r="K13" t="s">
        <v>204</v>
      </c>
      <c r="L13">
        <v>53.56</v>
      </c>
      <c r="M13" s="4">
        <f t="shared" si="1"/>
        <v>6.8711742787191366</v>
      </c>
      <c r="N13" s="4">
        <f t="shared" si="3"/>
        <v>964.08</v>
      </c>
      <c r="O13" s="125">
        <f>AVERAGE(N13:N15)</f>
        <v>945.36</v>
      </c>
      <c r="P13" s="126">
        <f>STDEV(N13:N15)</f>
        <v>52.600669197263997</v>
      </c>
      <c r="Q13" s="127">
        <f>P13/O13</f>
        <v>5.5640887278141656E-2</v>
      </c>
      <c r="S13" t="s">
        <v>96</v>
      </c>
      <c r="T13" t="s">
        <v>35</v>
      </c>
      <c r="U13" t="s">
        <v>29</v>
      </c>
      <c r="V13">
        <v>5.17</v>
      </c>
      <c r="W13">
        <v>1953.5650000000001</v>
      </c>
      <c r="X13">
        <v>45869</v>
      </c>
      <c r="Y13">
        <v>23608.605</v>
      </c>
      <c r="Z13">
        <v>8.2750000000000004</v>
      </c>
      <c r="AA13">
        <v>0.71299999999999997</v>
      </c>
      <c r="AB13">
        <v>0.67</v>
      </c>
      <c r="AC13">
        <v>-5.8</v>
      </c>
    </row>
    <row r="14" spans="1:29" x14ac:dyDescent="0.35">
      <c r="A14" s="113"/>
      <c r="B14" t="s">
        <v>163</v>
      </c>
      <c r="C14">
        <v>39.08</v>
      </c>
      <c r="D14" s="4">
        <f t="shared" si="0"/>
        <v>6.5559825850707467</v>
      </c>
      <c r="E14" s="4">
        <f t="shared" si="2"/>
        <v>703.43999999999994</v>
      </c>
      <c r="F14" s="125"/>
      <c r="G14" s="126"/>
      <c r="H14" s="127"/>
      <c r="J14" s="113"/>
      <c r="K14" t="s">
        <v>206</v>
      </c>
      <c r="L14">
        <v>54.78</v>
      </c>
      <c r="M14" s="4">
        <f t="shared" si="1"/>
        <v>6.893696921731097</v>
      </c>
      <c r="N14" s="4">
        <f t="shared" si="3"/>
        <v>986.04</v>
      </c>
      <c r="O14" s="125"/>
      <c r="P14" s="126"/>
      <c r="Q14" s="127"/>
      <c r="S14" t="s">
        <v>124</v>
      </c>
      <c r="T14" t="s">
        <v>35</v>
      </c>
      <c r="U14" t="s">
        <v>29</v>
      </c>
      <c r="V14">
        <v>5.18</v>
      </c>
      <c r="W14">
        <v>1691.6949999999999</v>
      </c>
      <c r="X14">
        <v>39901</v>
      </c>
      <c r="Y14">
        <v>20045.84</v>
      </c>
      <c r="Z14">
        <v>8.4390000000000001</v>
      </c>
      <c r="AA14">
        <v>0.71299999999999997</v>
      </c>
      <c r="AB14">
        <v>0.69</v>
      </c>
      <c r="AC14">
        <v>-3.6</v>
      </c>
    </row>
    <row r="15" spans="1:29" x14ac:dyDescent="0.35">
      <c r="A15" s="113"/>
      <c r="B15" t="s">
        <v>165</v>
      </c>
      <c r="C15">
        <v>39.21</v>
      </c>
      <c r="D15" s="4">
        <f t="shared" si="0"/>
        <v>6.5593035742004053</v>
      </c>
      <c r="E15" s="4">
        <f t="shared" si="2"/>
        <v>705.78</v>
      </c>
      <c r="F15" s="125"/>
      <c r="G15" s="126"/>
      <c r="H15" s="127"/>
      <c r="J15" s="113"/>
      <c r="K15" t="s">
        <v>208</v>
      </c>
      <c r="L15">
        <v>49.22</v>
      </c>
      <c r="M15" s="4">
        <f t="shared" si="1"/>
        <v>6.7866718028590745</v>
      </c>
      <c r="N15" s="4">
        <f t="shared" si="3"/>
        <v>885.96</v>
      </c>
      <c r="O15" s="125"/>
      <c r="P15" s="126"/>
      <c r="Q15" s="127"/>
      <c r="S15" t="s">
        <v>129</v>
      </c>
      <c r="T15" t="s">
        <v>35</v>
      </c>
      <c r="U15" t="s">
        <v>29</v>
      </c>
      <c r="V15">
        <v>5.19</v>
      </c>
      <c r="W15">
        <v>1678.866</v>
      </c>
      <c r="X15">
        <v>41565</v>
      </c>
      <c r="Y15">
        <v>20375.537</v>
      </c>
      <c r="Z15">
        <v>8.24</v>
      </c>
      <c r="AA15">
        <v>0.71299999999999997</v>
      </c>
      <c r="AB15">
        <v>0.67</v>
      </c>
      <c r="AC15">
        <v>-6.3</v>
      </c>
    </row>
    <row r="16" spans="1:29" x14ac:dyDescent="0.35">
      <c r="A16" s="113">
        <v>120</v>
      </c>
      <c r="B16" t="s">
        <v>170</v>
      </c>
      <c r="C16">
        <v>30.42</v>
      </c>
      <c r="D16" s="4">
        <f t="shared" si="0"/>
        <v>6.3054720447273116</v>
      </c>
      <c r="E16" s="4">
        <f t="shared" si="2"/>
        <v>547.56000000000006</v>
      </c>
      <c r="F16" s="125">
        <f>AVERAGE(E16:E18)</f>
        <v>538.02</v>
      </c>
      <c r="G16" s="126">
        <f>STDEV(E16:E18)</f>
        <v>8.2623725406205555</v>
      </c>
      <c r="H16" s="127">
        <f>G16/F16</f>
        <v>1.5356998885953228E-2</v>
      </c>
      <c r="J16" s="113">
        <v>120</v>
      </c>
      <c r="K16" t="s">
        <v>213</v>
      </c>
      <c r="L16">
        <v>45.34</v>
      </c>
      <c r="M16" s="4">
        <f t="shared" si="1"/>
        <v>6.704561402975548</v>
      </c>
      <c r="N16" s="4">
        <f t="shared" si="3"/>
        <v>816.12000000000012</v>
      </c>
      <c r="O16" s="125">
        <f>AVERAGE(N16:N18)</f>
        <v>790.2600000000001</v>
      </c>
      <c r="P16" s="126">
        <f>STDEV(N16:N18)</f>
        <v>36.553888985988969</v>
      </c>
      <c r="Q16" s="127">
        <f>P16/O16</f>
        <v>4.6255522215459421E-2</v>
      </c>
      <c r="S16" t="s">
        <v>134</v>
      </c>
      <c r="T16" t="s">
        <v>35</v>
      </c>
      <c r="U16" t="s">
        <v>29</v>
      </c>
      <c r="V16">
        <v>5.19</v>
      </c>
      <c r="W16">
        <v>1601.046</v>
      </c>
      <c r="X16">
        <v>38244</v>
      </c>
      <c r="Y16">
        <v>19531.541000000001</v>
      </c>
      <c r="Z16">
        <v>8.1969999999999992</v>
      </c>
      <c r="AA16">
        <v>0.71299999999999997</v>
      </c>
      <c r="AB16">
        <v>0.66</v>
      </c>
      <c r="AC16">
        <v>-6.9</v>
      </c>
    </row>
    <row r="17" spans="1:29" x14ac:dyDescent="0.35">
      <c r="A17" s="113"/>
      <c r="B17" t="s">
        <v>172</v>
      </c>
      <c r="C17">
        <v>29.62</v>
      </c>
      <c r="D17" s="4">
        <f t="shared" si="0"/>
        <v>6.2788215667358172</v>
      </c>
      <c r="E17" s="4">
        <f t="shared" si="2"/>
        <v>533.16</v>
      </c>
      <c r="F17" s="125"/>
      <c r="G17" s="126"/>
      <c r="H17" s="127"/>
      <c r="J17" s="113"/>
      <c r="K17" t="s">
        <v>215</v>
      </c>
      <c r="L17">
        <v>44.79</v>
      </c>
      <c r="M17" s="4">
        <f t="shared" si="1"/>
        <v>6.6923566581153731</v>
      </c>
      <c r="N17" s="4">
        <f t="shared" si="3"/>
        <v>806.22</v>
      </c>
      <c r="O17" s="125"/>
      <c r="P17" s="126"/>
      <c r="Q17" s="127"/>
      <c r="S17" t="s">
        <v>36</v>
      </c>
      <c r="T17" t="s">
        <v>37</v>
      </c>
      <c r="U17" t="s">
        <v>29</v>
      </c>
      <c r="V17">
        <v>5.17</v>
      </c>
      <c r="W17">
        <v>3038.386</v>
      </c>
      <c r="X17">
        <v>74959</v>
      </c>
      <c r="Y17">
        <v>25832.488000000001</v>
      </c>
      <c r="Z17">
        <v>11.762</v>
      </c>
      <c r="AA17">
        <v>1.1379999999999999</v>
      </c>
      <c r="AB17">
        <v>1.01</v>
      </c>
      <c r="AC17">
        <v>-11</v>
      </c>
    </row>
    <row r="18" spans="1:29" x14ac:dyDescent="0.35">
      <c r="A18" s="113"/>
      <c r="B18" t="s">
        <v>174</v>
      </c>
      <c r="C18">
        <v>29.63</v>
      </c>
      <c r="D18" s="4">
        <f t="shared" si="0"/>
        <v>6.2791591194816387</v>
      </c>
      <c r="E18" s="4">
        <f t="shared" si="2"/>
        <v>533.34</v>
      </c>
      <c r="F18" s="125"/>
      <c r="G18" s="126"/>
      <c r="H18" s="127"/>
      <c r="J18" s="113"/>
      <c r="K18" t="s">
        <v>217</v>
      </c>
      <c r="L18">
        <v>41.58</v>
      </c>
      <c r="M18" s="4">
        <f t="shared" si="1"/>
        <v>6.6179910403260314</v>
      </c>
      <c r="N18" s="4">
        <f t="shared" si="3"/>
        <v>748.43999999999994</v>
      </c>
      <c r="O18" s="125"/>
      <c r="P18" s="126"/>
      <c r="Q18" s="127"/>
      <c r="S18" t="s">
        <v>78</v>
      </c>
      <c r="T18" t="s">
        <v>37</v>
      </c>
      <c r="U18" t="s">
        <v>29</v>
      </c>
      <c r="V18">
        <v>5.16</v>
      </c>
      <c r="W18">
        <v>2891.4360000000001</v>
      </c>
      <c r="X18">
        <v>68256</v>
      </c>
      <c r="Y18">
        <v>23397</v>
      </c>
      <c r="Z18">
        <v>12.358000000000001</v>
      </c>
      <c r="AA18">
        <v>1.1379999999999999</v>
      </c>
      <c r="AB18">
        <v>1.07</v>
      </c>
      <c r="AC18">
        <v>-5.8</v>
      </c>
    </row>
    <row r="19" spans="1:29" x14ac:dyDescent="0.35">
      <c r="A19" s="113">
        <v>240</v>
      </c>
      <c r="B19" t="s">
        <v>176</v>
      </c>
      <c r="C19">
        <v>17.579999999999998</v>
      </c>
      <c r="D19" s="4">
        <f t="shared" si="0"/>
        <v>5.7571336501531958</v>
      </c>
      <c r="E19" s="4">
        <f t="shared" si="2"/>
        <v>316.43999999999994</v>
      </c>
      <c r="F19" s="125">
        <f>AVERAGE(E19:E21)</f>
        <v>320.03999999999996</v>
      </c>
      <c r="G19" s="126">
        <f>STDEV(E19:E21)</f>
        <v>31.47478991192795</v>
      </c>
      <c r="H19" s="127">
        <f>G19/F19</f>
        <v>9.8346425171628393E-2</v>
      </c>
      <c r="J19" s="113">
        <v>240</v>
      </c>
      <c r="K19" t="s">
        <v>219</v>
      </c>
      <c r="L19">
        <v>47.41</v>
      </c>
      <c r="M19" s="4">
        <f t="shared" si="1"/>
        <v>6.7492049348101917</v>
      </c>
      <c r="N19" s="4">
        <f t="shared" si="3"/>
        <v>853.37999999999988</v>
      </c>
      <c r="O19" s="125">
        <f>AVERAGE(N19:N21)</f>
        <v>843.78000000000009</v>
      </c>
      <c r="P19" s="126">
        <f>STDEV(N19:N21)</f>
        <v>30.322031594205505</v>
      </c>
      <c r="Q19" s="127">
        <f>P19/O19</f>
        <v>3.5935944907683877E-2</v>
      </c>
      <c r="S19" t="s">
        <v>83</v>
      </c>
      <c r="T19" t="s">
        <v>37</v>
      </c>
      <c r="U19" t="s">
        <v>29</v>
      </c>
      <c r="V19">
        <v>5.16</v>
      </c>
      <c r="W19">
        <v>2739.3470000000002</v>
      </c>
      <c r="X19">
        <v>66732</v>
      </c>
      <c r="Y19">
        <v>23445.710999999999</v>
      </c>
      <c r="Z19">
        <v>11.683999999999999</v>
      </c>
      <c r="AA19">
        <v>1.1379999999999999</v>
      </c>
      <c r="AB19">
        <v>1.01</v>
      </c>
      <c r="AC19">
        <v>-11.6</v>
      </c>
    </row>
    <row r="20" spans="1:29" x14ac:dyDescent="0.35">
      <c r="A20" s="113"/>
      <c r="B20" t="s">
        <v>178</v>
      </c>
      <c r="C20">
        <v>16.14</v>
      </c>
      <c r="D20" s="4">
        <f t="shared" si="0"/>
        <v>5.6716724207379672</v>
      </c>
      <c r="E20" s="4">
        <f t="shared" si="2"/>
        <v>290.52</v>
      </c>
      <c r="F20" s="125"/>
      <c r="G20" s="126"/>
      <c r="H20" s="127"/>
      <c r="J20" s="113"/>
      <c r="K20" t="s">
        <v>221</v>
      </c>
      <c r="L20">
        <v>48.23</v>
      </c>
      <c r="M20" s="4">
        <f t="shared" si="1"/>
        <v>6.7663529919770449</v>
      </c>
      <c r="N20" s="4">
        <f t="shared" si="3"/>
        <v>868.14</v>
      </c>
      <c r="O20" s="125"/>
      <c r="P20" s="126"/>
      <c r="Q20" s="127"/>
      <c r="S20" t="s">
        <v>88</v>
      </c>
      <c r="T20" t="s">
        <v>37</v>
      </c>
      <c r="U20" t="s">
        <v>29</v>
      </c>
      <c r="V20">
        <v>5.16</v>
      </c>
      <c r="W20">
        <v>2716.9650000000001</v>
      </c>
      <c r="X20">
        <v>65917</v>
      </c>
      <c r="Y20">
        <v>22468.701000000001</v>
      </c>
      <c r="Z20">
        <v>12.092000000000001</v>
      </c>
      <c r="AA20">
        <v>1.1379999999999999</v>
      </c>
      <c r="AB20">
        <v>1.05</v>
      </c>
      <c r="AC20">
        <v>-8.1</v>
      </c>
    </row>
    <row r="21" spans="1:29" x14ac:dyDescent="0.35">
      <c r="A21" s="113"/>
      <c r="B21" t="s">
        <v>180</v>
      </c>
      <c r="C21">
        <v>19.62</v>
      </c>
      <c r="D21" s="4">
        <f t="shared" si="0"/>
        <v>5.8669212120333816</v>
      </c>
      <c r="E21" s="4">
        <f t="shared" si="2"/>
        <v>353.16</v>
      </c>
      <c r="F21" s="125"/>
      <c r="G21" s="126"/>
      <c r="H21" s="127"/>
      <c r="J21" s="113"/>
      <c r="K21" t="s">
        <v>223</v>
      </c>
      <c r="L21">
        <v>44.99</v>
      </c>
      <c r="M21" s="4">
        <f t="shared" si="1"/>
        <v>6.6968120007492455</v>
      </c>
      <c r="N21" s="4">
        <f t="shared" si="3"/>
        <v>809.82</v>
      </c>
      <c r="O21" s="125"/>
      <c r="P21" s="126"/>
      <c r="Q21" s="127"/>
      <c r="S21" t="s">
        <v>97</v>
      </c>
      <c r="T21" t="s">
        <v>37</v>
      </c>
      <c r="U21" t="s">
        <v>29</v>
      </c>
      <c r="V21">
        <v>5.17</v>
      </c>
      <c r="W21">
        <v>2599.1489999999999</v>
      </c>
      <c r="X21">
        <v>62042</v>
      </c>
      <c r="Y21">
        <v>22096.361000000001</v>
      </c>
      <c r="Z21">
        <v>11.763</v>
      </c>
      <c r="AA21">
        <v>1.1379999999999999</v>
      </c>
      <c r="AB21">
        <v>1.01</v>
      </c>
      <c r="AC21">
        <v>-11</v>
      </c>
    </row>
    <row r="22" spans="1:29" x14ac:dyDescent="0.35">
      <c r="S22" t="s">
        <v>125</v>
      </c>
      <c r="T22" t="s">
        <v>37</v>
      </c>
      <c r="U22" t="s">
        <v>29</v>
      </c>
      <c r="V22">
        <v>5.18</v>
      </c>
      <c r="W22">
        <v>2125.962</v>
      </c>
      <c r="X22">
        <v>50142</v>
      </c>
      <c r="Y22">
        <v>17964.745999999999</v>
      </c>
      <c r="Z22">
        <v>11.834</v>
      </c>
      <c r="AA22">
        <v>1.1379999999999999</v>
      </c>
      <c r="AB22">
        <v>1.02</v>
      </c>
      <c r="AC22">
        <v>-10.3</v>
      </c>
    </row>
    <row r="23" spans="1:29" x14ac:dyDescent="0.35">
      <c r="A23" s="113" t="s">
        <v>257</v>
      </c>
      <c r="B23" s="113"/>
      <c r="C23" s="113"/>
      <c r="D23" s="113"/>
      <c r="E23" s="113"/>
      <c r="F23" s="113"/>
      <c r="G23" s="113"/>
      <c r="H23" s="3"/>
      <c r="S23" t="s">
        <v>130</v>
      </c>
      <c r="T23" t="s">
        <v>37</v>
      </c>
      <c r="U23" t="s">
        <v>29</v>
      </c>
      <c r="V23">
        <v>5.19</v>
      </c>
      <c r="W23">
        <v>1908.9290000000001</v>
      </c>
      <c r="X23">
        <v>45048</v>
      </c>
      <c r="Y23">
        <v>16582.210999999999</v>
      </c>
      <c r="Z23">
        <v>11.512</v>
      </c>
      <c r="AA23">
        <v>1.1379999999999999</v>
      </c>
      <c r="AB23">
        <v>0.99</v>
      </c>
      <c r="AC23">
        <v>-13.1</v>
      </c>
    </row>
    <row r="24" spans="1:29" x14ac:dyDescent="0.35">
      <c r="A24" s="113" t="s">
        <v>249</v>
      </c>
      <c r="B24" s="113" t="s">
        <v>5</v>
      </c>
      <c r="C24" s="3" t="s">
        <v>250</v>
      </c>
      <c r="D24" s="3" t="s">
        <v>251</v>
      </c>
      <c r="E24" s="3" t="s">
        <v>252</v>
      </c>
      <c r="F24" s="3" t="s">
        <v>253</v>
      </c>
      <c r="G24" s="3" t="s">
        <v>254</v>
      </c>
      <c r="H24" s="3" t="s">
        <v>255</v>
      </c>
      <c r="S24" t="s">
        <v>135</v>
      </c>
      <c r="T24" t="s">
        <v>37</v>
      </c>
      <c r="U24" t="s">
        <v>29</v>
      </c>
      <c r="V24">
        <v>5.2</v>
      </c>
      <c r="W24">
        <v>2017.5309999999999</v>
      </c>
      <c r="X24">
        <v>48224</v>
      </c>
      <c r="Y24">
        <v>17208.271000000001</v>
      </c>
      <c r="Z24">
        <v>11.724</v>
      </c>
      <c r="AA24">
        <v>1.1379999999999999</v>
      </c>
      <c r="AB24">
        <v>1.01</v>
      </c>
      <c r="AC24">
        <v>-11.3</v>
      </c>
    </row>
    <row r="25" spans="1:29" x14ac:dyDescent="0.35">
      <c r="A25" s="113"/>
      <c r="B25" s="113"/>
      <c r="C25" s="4" t="s">
        <v>256</v>
      </c>
      <c r="E25" s="4" t="s">
        <v>256</v>
      </c>
      <c r="F25" s="4" t="s">
        <v>256</v>
      </c>
      <c r="G25" s="4" t="s">
        <v>256</v>
      </c>
      <c r="S25" t="s">
        <v>38</v>
      </c>
      <c r="T25" t="s">
        <v>39</v>
      </c>
      <c r="U25" t="s">
        <v>29</v>
      </c>
      <c r="V25">
        <v>5.17</v>
      </c>
      <c r="W25">
        <v>5194.8739999999998</v>
      </c>
      <c r="X25">
        <v>130056</v>
      </c>
      <c r="Y25">
        <v>26238.695</v>
      </c>
      <c r="Z25">
        <v>19.798999999999999</v>
      </c>
      <c r="AA25">
        <v>1.825</v>
      </c>
      <c r="AB25">
        <v>1.8</v>
      </c>
      <c r="AC25">
        <v>-1.3</v>
      </c>
    </row>
    <row r="26" spans="1:29" x14ac:dyDescent="0.35">
      <c r="A26" s="113">
        <v>0</v>
      </c>
      <c r="B26" t="s">
        <v>228</v>
      </c>
      <c r="C26">
        <v>43.8</v>
      </c>
      <c r="D26" s="4">
        <f t="shared" ref="D26:D31" si="4">LN(E26)</f>
        <v>6.670005575278565</v>
      </c>
      <c r="E26" s="4">
        <f t="shared" ref="E26:E31" si="5">C26*18</f>
        <v>788.4</v>
      </c>
      <c r="F26" s="125">
        <f>AVERAGE(E26:E28)</f>
        <v>720.06000000000006</v>
      </c>
      <c r="G26" s="126">
        <f>STDEV(E26:E28)</f>
        <v>60.684386789354612</v>
      </c>
      <c r="H26" s="127">
        <f>G26/F26</f>
        <v>8.427684747014777E-2</v>
      </c>
      <c r="S26" t="s">
        <v>79</v>
      </c>
      <c r="T26" t="s">
        <v>39</v>
      </c>
      <c r="U26" t="s">
        <v>29</v>
      </c>
      <c r="V26">
        <v>5.16</v>
      </c>
      <c r="W26">
        <v>4643.1189999999997</v>
      </c>
      <c r="X26">
        <v>112331</v>
      </c>
      <c r="Y26">
        <v>23039.303</v>
      </c>
      <c r="Z26">
        <v>20.152999999999999</v>
      </c>
      <c r="AA26">
        <v>1.825</v>
      </c>
      <c r="AB26">
        <v>1.84</v>
      </c>
      <c r="AC26">
        <v>0.6</v>
      </c>
    </row>
    <row r="27" spans="1:29" x14ac:dyDescent="0.35">
      <c r="A27" s="113"/>
      <c r="B27" t="s">
        <v>230</v>
      </c>
      <c r="C27">
        <v>38.85</v>
      </c>
      <c r="D27" s="4">
        <f t="shared" si="4"/>
        <v>6.5500798347098215</v>
      </c>
      <c r="E27" s="4">
        <f t="shared" si="5"/>
        <v>699.30000000000007</v>
      </c>
      <c r="F27" s="125"/>
      <c r="G27" s="126"/>
      <c r="H27" s="127"/>
      <c r="S27" t="s">
        <v>84</v>
      </c>
      <c r="T27" t="s">
        <v>39</v>
      </c>
      <c r="U27" t="s">
        <v>29</v>
      </c>
      <c r="V27">
        <v>5.16</v>
      </c>
      <c r="W27">
        <v>4788.4549999999999</v>
      </c>
      <c r="X27">
        <v>119334</v>
      </c>
      <c r="Y27">
        <v>24264.488000000001</v>
      </c>
      <c r="Z27">
        <v>19.734000000000002</v>
      </c>
      <c r="AA27">
        <v>1.825</v>
      </c>
      <c r="AB27">
        <v>1.79</v>
      </c>
      <c r="AC27">
        <v>-1.7</v>
      </c>
    </row>
    <row r="28" spans="1:29" x14ac:dyDescent="0.35">
      <c r="A28" s="113"/>
      <c r="B28" t="s">
        <v>232</v>
      </c>
      <c r="C28">
        <v>37.36</v>
      </c>
      <c r="D28" s="4">
        <f t="shared" si="4"/>
        <v>6.5109723712568064</v>
      </c>
      <c r="E28" s="4">
        <f t="shared" si="5"/>
        <v>672.48</v>
      </c>
      <c r="F28" s="125"/>
      <c r="G28" s="126"/>
      <c r="H28" s="127"/>
      <c r="S28" t="s">
        <v>89</v>
      </c>
      <c r="T28" t="s">
        <v>39</v>
      </c>
      <c r="U28" t="s">
        <v>29</v>
      </c>
      <c r="V28">
        <v>5.16</v>
      </c>
      <c r="W28">
        <v>4706.0879999999997</v>
      </c>
      <c r="X28">
        <v>116252</v>
      </c>
      <c r="Y28">
        <v>22817.016</v>
      </c>
      <c r="Z28">
        <v>20.625</v>
      </c>
      <c r="AA28">
        <v>1.825</v>
      </c>
      <c r="AB28">
        <v>1.88</v>
      </c>
      <c r="AC28">
        <v>3.1</v>
      </c>
    </row>
    <row r="29" spans="1:29" x14ac:dyDescent="0.35">
      <c r="A29" s="113">
        <v>240</v>
      </c>
      <c r="B29" t="s">
        <v>234</v>
      </c>
      <c r="C29">
        <v>37.43</v>
      </c>
      <c r="D29" s="4">
        <f t="shared" si="4"/>
        <v>6.5128442798125024</v>
      </c>
      <c r="E29" s="4">
        <f t="shared" si="5"/>
        <v>673.74</v>
      </c>
      <c r="F29" s="125">
        <f>AVERAGE(E29:E30)</f>
        <v>644.76</v>
      </c>
      <c r="G29" s="126">
        <f>STDEV(E29:E30)</f>
        <v>40.983909037572317</v>
      </c>
      <c r="H29" s="127">
        <f>G29/F29</f>
        <v>6.3564596187065447E-2</v>
      </c>
      <c r="S29" t="s">
        <v>98</v>
      </c>
      <c r="T29" t="s">
        <v>39</v>
      </c>
      <c r="U29" t="s">
        <v>29</v>
      </c>
      <c r="V29">
        <v>5.17</v>
      </c>
      <c r="W29">
        <v>4287.8540000000003</v>
      </c>
      <c r="X29">
        <v>104165</v>
      </c>
      <c r="Y29">
        <v>21123.363000000001</v>
      </c>
      <c r="Z29">
        <v>20.298999999999999</v>
      </c>
      <c r="AA29">
        <v>1.825</v>
      </c>
      <c r="AB29">
        <v>1.85</v>
      </c>
      <c r="AC29">
        <v>1.4</v>
      </c>
    </row>
    <row r="30" spans="1:29" x14ac:dyDescent="0.35">
      <c r="A30" s="113"/>
      <c r="B30" t="s">
        <v>236</v>
      </c>
      <c r="C30">
        <v>34.21</v>
      </c>
      <c r="D30" s="4">
        <f t="shared" si="4"/>
        <v>6.4228897568856782</v>
      </c>
      <c r="E30" s="4">
        <f t="shared" si="5"/>
        <v>615.78</v>
      </c>
      <c r="F30" s="125"/>
      <c r="G30" s="126"/>
      <c r="H30" s="127"/>
      <c r="S30" t="s">
        <v>126</v>
      </c>
      <c r="T30" t="s">
        <v>39</v>
      </c>
      <c r="U30" t="s">
        <v>29</v>
      </c>
      <c r="V30">
        <v>5.19</v>
      </c>
      <c r="W30">
        <v>3641.6750000000002</v>
      </c>
      <c r="X30">
        <v>90102</v>
      </c>
      <c r="Y30">
        <v>18868.226999999999</v>
      </c>
      <c r="Z30">
        <v>19.300999999999998</v>
      </c>
      <c r="AA30">
        <v>1.825</v>
      </c>
      <c r="AB30">
        <v>1.75</v>
      </c>
      <c r="AC30">
        <v>-4</v>
      </c>
    </row>
    <row r="31" spans="1:29" x14ac:dyDescent="0.35">
      <c r="A31" s="113"/>
      <c r="B31" t="s">
        <v>238</v>
      </c>
      <c r="C31">
        <v>32.020000000000003</v>
      </c>
      <c r="D31" s="4">
        <f t="shared" si="4"/>
        <v>6.3567324654647335</v>
      </c>
      <c r="E31" s="4">
        <f t="shared" si="5"/>
        <v>576.36</v>
      </c>
      <c r="F31" s="125"/>
      <c r="G31" s="126"/>
      <c r="H31" s="127"/>
      <c r="S31" t="s">
        <v>131</v>
      </c>
      <c r="T31" t="s">
        <v>39</v>
      </c>
      <c r="U31" t="s">
        <v>29</v>
      </c>
      <c r="V31">
        <v>5.19</v>
      </c>
      <c r="W31">
        <v>3367.3719999999998</v>
      </c>
      <c r="X31">
        <v>79964</v>
      </c>
      <c r="Y31">
        <v>16807.938999999998</v>
      </c>
      <c r="Z31">
        <v>20.033999999999999</v>
      </c>
      <c r="AA31">
        <v>1.825</v>
      </c>
      <c r="AB31">
        <v>1.82</v>
      </c>
      <c r="AC31">
        <v>-0.1</v>
      </c>
    </row>
    <row r="32" spans="1:29" x14ac:dyDescent="0.35">
      <c r="B32" s="3"/>
      <c r="S32" t="s">
        <v>136</v>
      </c>
      <c r="T32" t="s">
        <v>39</v>
      </c>
      <c r="U32" t="s">
        <v>29</v>
      </c>
      <c r="V32">
        <v>5.2</v>
      </c>
      <c r="W32">
        <v>3380.7089999999998</v>
      </c>
      <c r="X32">
        <v>82340</v>
      </c>
      <c r="Y32">
        <v>16733.023000000001</v>
      </c>
      <c r="Z32">
        <v>20.204000000000001</v>
      </c>
      <c r="AA32">
        <v>1.825</v>
      </c>
      <c r="AB32">
        <v>1.84</v>
      </c>
      <c r="AC32">
        <v>0.8</v>
      </c>
    </row>
    <row r="33" spans="1:29" x14ac:dyDescent="0.35">
      <c r="B33" s="130" t="s">
        <v>258</v>
      </c>
      <c r="C33" s="130"/>
      <c r="D33" s="130"/>
      <c r="E33" s="130"/>
      <c r="F33" s="130"/>
      <c r="G33" s="130"/>
      <c r="H33" s="130"/>
      <c r="I33" s="130"/>
      <c r="J33" s="130"/>
      <c r="K33" s="113"/>
      <c r="L33" s="113"/>
      <c r="S33" t="s">
        <v>41</v>
      </c>
      <c r="T33" t="s">
        <v>42</v>
      </c>
      <c r="U33" t="s">
        <v>29</v>
      </c>
      <c r="V33">
        <v>5.17</v>
      </c>
      <c r="W33">
        <v>7565.6459999999997</v>
      </c>
      <c r="X33">
        <v>184579</v>
      </c>
      <c r="Y33">
        <v>27822.641</v>
      </c>
      <c r="Z33">
        <v>27.192</v>
      </c>
      <c r="AA33">
        <v>2.919</v>
      </c>
      <c r="AB33">
        <v>2.5299999999999998</v>
      </c>
      <c r="AC33">
        <v>-13.5</v>
      </c>
    </row>
    <row r="34" spans="1:29" ht="15.5" x14ac:dyDescent="0.35">
      <c r="A34" s="3"/>
      <c r="B34" s="5" t="s">
        <v>259</v>
      </c>
      <c r="C34" s="5" t="s">
        <v>260</v>
      </c>
      <c r="D34" s="5" t="s">
        <v>261</v>
      </c>
      <c r="E34" s="5" t="s">
        <v>262</v>
      </c>
      <c r="F34" s="5" t="s">
        <v>263</v>
      </c>
      <c r="G34" s="5" t="s">
        <v>264</v>
      </c>
      <c r="H34" s="5" t="s">
        <v>255</v>
      </c>
      <c r="I34" s="6" t="s">
        <v>265</v>
      </c>
      <c r="J34" s="6" t="s">
        <v>266</v>
      </c>
      <c r="M34" s="3"/>
      <c r="N34" s="3"/>
      <c r="O34" s="3"/>
      <c r="P34" s="3"/>
      <c r="Q34" s="3"/>
      <c r="S34" t="s">
        <v>100</v>
      </c>
      <c r="T34" t="s">
        <v>42</v>
      </c>
      <c r="U34" t="s">
        <v>29</v>
      </c>
      <c r="V34">
        <v>5.17</v>
      </c>
      <c r="W34">
        <v>5888.268</v>
      </c>
      <c r="X34">
        <v>141624</v>
      </c>
      <c r="Y34">
        <v>22068.023000000001</v>
      </c>
      <c r="Z34">
        <v>26.681999999999999</v>
      </c>
      <c r="AA34">
        <v>2.919</v>
      </c>
      <c r="AB34">
        <v>2.48</v>
      </c>
      <c r="AC34">
        <v>-15.2</v>
      </c>
    </row>
    <row r="35" spans="1:29" x14ac:dyDescent="0.35">
      <c r="A35" s="3"/>
      <c r="B35" t="s">
        <v>38</v>
      </c>
      <c r="C35" t="s">
        <v>39</v>
      </c>
      <c r="D35">
        <v>1.825</v>
      </c>
      <c r="E35">
        <v>1.8</v>
      </c>
      <c r="F35" s="128">
        <f>AVERAGE(E35:E42)</f>
        <v>1.82125</v>
      </c>
      <c r="G35" s="128">
        <f>STDEV(E35:E42)</f>
        <v>4.0510139824140666E-2</v>
      </c>
      <c r="H35" s="128">
        <f>G35/F35</f>
        <v>2.224304177029E-2</v>
      </c>
      <c r="I35" s="128">
        <f>G35*3.143</f>
        <v>0.1273233694672741</v>
      </c>
      <c r="J35" s="128">
        <f>(F35-D35)/D35</f>
        <v>-2.0547945205479016E-3</v>
      </c>
      <c r="M35" s="3"/>
      <c r="N35" s="3"/>
      <c r="O35" s="3"/>
      <c r="P35" s="3"/>
      <c r="Q35" s="3"/>
      <c r="S35" t="s">
        <v>43</v>
      </c>
      <c r="T35" t="s">
        <v>44</v>
      </c>
      <c r="U35" t="s">
        <v>29</v>
      </c>
      <c r="V35">
        <v>5.17</v>
      </c>
      <c r="W35">
        <v>12126.696</v>
      </c>
      <c r="X35">
        <v>291778</v>
      </c>
      <c r="Y35">
        <v>27143.525000000001</v>
      </c>
      <c r="Z35">
        <v>44.676000000000002</v>
      </c>
      <c r="AA35">
        <v>4.6689999999999996</v>
      </c>
      <c r="AB35">
        <v>4.24</v>
      </c>
      <c r="AC35">
        <v>-9.1999999999999993</v>
      </c>
    </row>
    <row r="36" spans="1:29" x14ac:dyDescent="0.35">
      <c r="A36" s="3"/>
      <c r="B36" t="s">
        <v>79</v>
      </c>
      <c r="C36" t="s">
        <v>39</v>
      </c>
      <c r="D36">
        <v>1.825</v>
      </c>
      <c r="E36">
        <v>1.84</v>
      </c>
      <c r="F36" s="129"/>
      <c r="G36" s="129"/>
      <c r="H36" s="129"/>
      <c r="I36" s="129"/>
      <c r="J36" s="129"/>
      <c r="S36" t="s">
        <v>101</v>
      </c>
      <c r="T36" t="s">
        <v>44</v>
      </c>
      <c r="U36" t="s">
        <v>29</v>
      </c>
      <c r="V36">
        <v>5.17</v>
      </c>
      <c r="W36">
        <v>9765.7829999999994</v>
      </c>
      <c r="X36">
        <v>237113</v>
      </c>
      <c r="Y36">
        <v>22590.502</v>
      </c>
      <c r="Z36">
        <v>43.23</v>
      </c>
      <c r="AA36">
        <v>4.6689999999999996</v>
      </c>
      <c r="AB36">
        <v>4.0999999999999996</v>
      </c>
      <c r="AC36">
        <v>-12.2</v>
      </c>
    </row>
    <row r="37" spans="1:29" x14ac:dyDescent="0.35">
      <c r="A37" s="3"/>
      <c r="B37" t="s">
        <v>84</v>
      </c>
      <c r="C37" t="s">
        <v>39</v>
      </c>
      <c r="D37">
        <v>1.825</v>
      </c>
      <c r="E37">
        <v>1.79</v>
      </c>
      <c r="F37" s="129"/>
      <c r="G37" s="129"/>
      <c r="H37" s="129"/>
      <c r="I37" s="129"/>
      <c r="J37" s="129"/>
      <c r="P37" s="7"/>
      <c r="Q37" s="8"/>
      <c r="S37" t="s">
        <v>45</v>
      </c>
      <c r="T37" t="s">
        <v>46</v>
      </c>
      <c r="U37" t="s">
        <v>29</v>
      </c>
      <c r="V37">
        <v>5.17</v>
      </c>
      <c r="W37">
        <v>13285.316000000001</v>
      </c>
      <c r="X37">
        <v>318537</v>
      </c>
      <c r="Y37">
        <v>17637.495999999999</v>
      </c>
      <c r="Z37">
        <v>75.323999999999998</v>
      </c>
      <c r="AA37">
        <v>7.45</v>
      </c>
      <c r="AB37">
        <v>7.24</v>
      </c>
      <c r="AC37">
        <v>-2.8</v>
      </c>
    </row>
    <row r="38" spans="1:29" x14ac:dyDescent="0.35">
      <c r="A38" s="3"/>
      <c r="B38" t="s">
        <v>89</v>
      </c>
      <c r="C38" t="s">
        <v>39</v>
      </c>
      <c r="D38">
        <v>1.825</v>
      </c>
      <c r="E38">
        <v>1.88</v>
      </c>
      <c r="F38" s="129"/>
      <c r="G38" s="129"/>
      <c r="H38" s="129"/>
      <c r="I38" s="129"/>
      <c r="J38" s="129"/>
      <c r="P38" s="7"/>
      <c r="Q38" s="8"/>
      <c r="S38" t="s">
        <v>102</v>
      </c>
      <c r="T38" t="s">
        <v>46</v>
      </c>
      <c r="U38" t="s">
        <v>29</v>
      </c>
      <c r="V38">
        <v>5.17</v>
      </c>
      <c r="W38">
        <v>10607.894</v>
      </c>
      <c r="X38">
        <v>255942</v>
      </c>
      <c r="Y38">
        <v>14474.795</v>
      </c>
      <c r="Z38">
        <v>73.284999999999997</v>
      </c>
      <c r="AA38">
        <v>7.45</v>
      </c>
      <c r="AB38">
        <v>7.04</v>
      </c>
      <c r="AC38">
        <v>-5.4</v>
      </c>
    </row>
    <row r="39" spans="1:29" x14ac:dyDescent="0.35">
      <c r="A39" s="3"/>
      <c r="B39" t="s">
        <v>98</v>
      </c>
      <c r="C39" t="s">
        <v>39</v>
      </c>
      <c r="D39">
        <v>1.825</v>
      </c>
      <c r="E39">
        <v>1.85</v>
      </c>
      <c r="F39" s="129"/>
      <c r="G39" s="129"/>
      <c r="H39" s="129"/>
      <c r="I39" s="129"/>
      <c r="J39" s="129"/>
      <c r="P39" s="7"/>
      <c r="Q39" s="8"/>
      <c r="S39" t="s">
        <v>47</v>
      </c>
      <c r="T39" t="s">
        <v>48</v>
      </c>
      <c r="U39" t="s">
        <v>29</v>
      </c>
      <c r="V39">
        <v>5.17</v>
      </c>
      <c r="W39">
        <v>32425.984</v>
      </c>
      <c r="X39">
        <v>802510</v>
      </c>
      <c r="Y39">
        <v>26663.059000000001</v>
      </c>
      <c r="Z39">
        <v>121.614</v>
      </c>
      <c r="AA39">
        <v>11.875</v>
      </c>
      <c r="AB39">
        <v>11.78</v>
      </c>
      <c r="AC39">
        <v>-0.8</v>
      </c>
    </row>
    <row r="40" spans="1:29" x14ac:dyDescent="0.35">
      <c r="A40" s="3"/>
      <c r="B40" t="s">
        <v>126</v>
      </c>
      <c r="C40" t="s">
        <v>39</v>
      </c>
      <c r="D40">
        <v>1.825</v>
      </c>
      <c r="E40">
        <v>1.75</v>
      </c>
      <c r="F40" s="129"/>
      <c r="G40" s="129"/>
      <c r="H40" s="129"/>
      <c r="I40" s="129"/>
      <c r="J40" s="129"/>
      <c r="P40" s="7"/>
      <c r="Q40" s="8"/>
      <c r="S40" t="s">
        <v>103</v>
      </c>
      <c r="T40" t="s">
        <v>48</v>
      </c>
      <c r="U40" t="s">
        <v>29</v>
      </c>
      <c r="V40">
        <v>5.17</v>
      </c>
      <c r="W40">
        <v>27365.682000000001</v>
      </c>
      <c r="X40">
        <v>683191</v>
      </c>
      <c r="Y40">
        <v>21487.776999999998</v>
      </c>
      <c r="Z40">
        <v>127.355</v>
      </c>
      <c r="AA40">
        <v>11.875</v>
      </c>
      <c r="AB40">
        <v>12.35</v>
      </c>
      <c r="AC40">
        <v>4</v>
      </c>
    </row>
    <row r="41" spans="1:29" x14ac:dyDescent="0.35">
      <c r="A41" s="3"/>
      <c r="B41" t="s">
        <v>131</v>
      </c>
      <c r="C41" t="s">
        <v>39</v>
      </c>
      <c r="D41">
        <v>1.825</v>
      </c>
      <c r="E41">
        <v>1.82</v>
      </c>
      <c r="F41" s="129"/>
      <c r="G41" s="129"/>
      <c r="H41" s="129"/>
      <c r="I41" s="129"/>
      <c r="J41" s="129"/>
      <c r="P41" s="7"/>
      <c r="Q41" s="8"/>
      <c r="S41" t="s">
        <v>49</v>
      </c>
      <c r="T41" t="s">
        <v>50</v>
      </c>
      <c r="U41" t="s">
        <v>29</v>
      </c>
      <c r="V41">
        <v>5.17</v>
      </c>
      <c r="W41">
        <v>61522.891000000003</v>
      </c>
      <c r="X41">
        <v>1515608</v>
      </c>
      <c r="Y41">
        <v>27305.921999999999</v>
      </c>
      <c r="Z41">
        <v>225.31</v>
      </c>
      <c r="AA41">
        <v>19.125</v>
      </c>
      <c r="AB41">
        <v>21.95</v>
      </c>
      <c r="AC41">
        <v>14.8</v>
      </c>
    </row>
    <row r="42" spans="1:29" x14ac:dyDescent="0.35">
      <c r="A42" s="3"/>
      <c r="B42" t="s">
        <v>136</v>
      </c>
      <c r="C42" t="s">
        <v>39</v>
      </c>
      <c r="D42">
        <v>1.825</v>
      </c>
      <c r="E42">
        <v>1.84</v>
      </c>
      <c r="F42" s="129"/>
      <c r="G42" s="129"/>
      <c r="H42" s="129"/>
      <c r="I42" s="129"/>
      <c r="J42" s="129"/>
      <c r="P42" s="7"/>
      <c r="Q42" s="8"/>
      <c r="S42" t="s">
        <v>104</v>
      </c>
      <c r="T42" t="s">
        <v>50</v>
      </c>
      <c r="U42" t="s">
        <v>29</v>
      </c>
      <c r="V42">
        <v>5.17</v>
      </c>
      <c r="W42">
        <v>52900.586000000003</v>
      </c>
      <c r="X42">
        <v>1319640</v>
      </c>
      <c r="Y42">
        <v>22796.053</v>
      </c>
      <c r="Z42">
        <v>232.06</v>
      </c>
      <c r="AA42">
        <v>19.125</v>
      </c>
      <c r="AB42">
        <v>22.61</v>
      </c>
      <c r="AC42">
        <v>18.2</v>
      </c>
    </row>
    <row r="43" spans="1:29" x14ac:dyDescent="0.35">
      <c r="A43" s="3"/>
      <c r="P43" s="7"/>
      <c r="Q43" s="8"/>
      <c r="S43" t="s">
        <v>51</v>
      </c>
      <c r="T43" t="s">
        <v>52</v>
      </c>
      <c r="U43" t="s">
        <v>29</v>
      </c>
      <c r="V43">
        <v>5.17</v>
      </c>
      <c r="W43">
        <v>87626.531000000003</v>
      </c>
      <c r="X43">
        <v>2146827</v>
      </c>
      <c r="Y43">
        <v>27131.458999999999</v>
      </c>
      <c r="Z43">
        <v>322.97000000000003</v>
      </c>
      <c r="AA43">
        <v>30.5</v>
      </c>
      <c r="AB43">
        <v>31.52</v>
      </c>
      <c r="AC43">
        <v>3.4</v>
      </c>
    </row>
    <row r="44" spans="1:29" x14ac:dyDescent="0.35">
      <c r="A44" s="3"/>
      <c r="B44" s="4" t="s">
        <v>267</v>
      </c>
      <c r="C44" s="9">
        <f>I35/2</f>
        <v>6.366168473363705E-2</v>
      </c>
      <c r="D44" s="9"/>
      <c r="E44" s="4" t="s">
        <v>13</v>
      </c>
      <c r="P44" s="7"/>
      <c r="Q44" s="8"/>
      <c r="S44" t="s">
        <v>105</v>
      </c>
      <c r="T44" t="s">
        <v>52</v>
      </c>
      <c r="U44" t="s">
        <v>29</v>
      </c>
      <c r="V44">
        <v>5.18</v>
      </c>
      <c r="W44">
        <v>67234.351999999999</v>
      </c>
      <c r="X44">
        <v>1651028</v>
      </c>
      <c r="Y44">
        <v>20643.157999999999</v>
      </c>
      <c r="Z44">
        <v>325.69799999999998</v>
      </c>
      <c r="AA44">
        <v>30.5</v>
      </c>
      <c r="AB44">
        <v>31.79</v>
      </c>
      <c r="AC44">
        <v>4.2</v>
      </c>
    </row>
    <row r="45" spans="1:29" x14ac:dyDescent="0.35">
      <c r="A45" s="3"/>
      <c r="B45" s="4" t="s">
        <v>268</v>
      </c>
      <c r="C45" s="4">
        <f>D35</f>
        <v>1.825</v>
      </c>
      <c r="E45" s="4" t="s">
        <v>13</v>
      </c>
      <c r="P45" s="7"/>
      <c r="Q45" s="8"/>
      <c r="S45" t="s">
        <v>167</v>
      </c>
      <c r="T45" t="s">
        <v>52</v>
      </c>
      <c r="U45" t="s">
        <v>29</v>
      </c>
      <c r="V45">
        <v>5.2</v>
      </c>
      <c r="W45">
        <v>45782.332000000002</v>
      </c>
      <c r="X45">
        <v>1091899</v>
      </c>
      <c r="Y45">
        <v>14109.446</v>
      </c>
      <c r="Z45">
        <v>324.48</v>
      </c>
      <c r="AA45">
        <v>30.5</v>
      </c>
      <c r="AB45">
        <v>31.67</v>
      </c>
      <c r="AC45">
        <v>3.8</v>
      </c>
    </row>
    <row r="46" spans="1:29" x14ac:dyDescent="0.35">
      <c r="A46" s="3"/>
      <c r="P46" s="7"/>
      <c r="Q46" s="8"/>
      <c r="S46" t="s">
        <v>182</v>
      </c>
      <c r="T46" t="s">
        <v>52</v>
      </c>
      <c r="U46" t="s">
        <v>29</v>
      </c>
      <c r="V46">
        <v>5.2</v>
      </c>
      <c r="W46">
        <v>40330.491999999998</v>
      </c>
      <c r="X46">
        <v>982018</v>
      </c>
      <c r="Y46">
        <v>12328.883</v>
      </c>
      <c r="Z46">
        <v>327.12200000000001</v>
      </c>
      <c r="AA46">
        <v>30.5</v>
      </c>
      <c r="AB46">
        <v>31.93</v>
      </c>
      <c r="AC46">
        <v>4.7</v>
      </c>
    </row>
    <row r="47" spans="1:29" x14ac:dyDescent="0.35">
      <c r="A47" s="3"/>
      <c r="B47" s="113" t="s">
        <v>269</v>
      </c>
      <c r="C47" s="113"/>
      <c r="D47" s="113"/>
      <c r="E47" s="113"/>
      <c r="P47" s="7"/>
      <c r="Q47" s="8"/>
      <c r="S47" t="s">
        <v>210</v>
      </c>
      <c r="T47" t="s">
        <v>52</v>
      </c>
      <c r="U47" t="s">
        <v>29</v>
      </c>
      <c r="V47">
        <v>5.21</v>
      </c>
      <c r="W47">
        <v>38098.008000000002</v>
      </c>
      <c r="X47">
        <v>909254</v>
      </c>
      <c r="Y47">
        <v>11270.036</v>
      </c>
      <c r="Z47">
        <v>338.04700000000003</v>
      </c>
      <c r="AA47">
        <v>30.5</v>
      </c>
      <c r="AB47">
        <v>33</v>
      </c>
      <c r="AC47">
        <v>8.1999999999999993</v>
      </c>
    </row>
    <row r="48" spans="1:29" ht="16.5" x14ac:dyDescent="0.35">
      <c r="A48" s="3"/>
      <c r="B48" s="4" t="s">
        <v>270</v>
      </c>
      <c r="C48" s="10"/>
      <c r="D48" s="10"/>
      <c r="E48" s="4" t="s">
        <v>271</v>
      </c>
      <c r="P48" s="7"/>
      <c r="Q48" s="8"/>
      <c r="S48" t="s">
        <v>225</v>
      </c>
      <c r="T48" t="s">
        <v>52</v>
      </c>
      <c r="U48" t="s">
        <v>29</v>
      </c>
      <c r="V48">
        <v>5.22</v>
      </c>
      <c r="W48">
        <v>33885.362999999998</v>
      </c>
      <c r="X48">
        <v>798328</v>
      </c>
      <c r="Y48">
        <v>10386.876</v>
      </c>
      <c r="Z48">
        <v>326.23200000000003</v>
      </c>
      <c r="AA48">
        <v>30.5</v>
      </c>
      <c r="AB48">
        <v>31.84</v>
      </c>
      <c r="AC48">
        <v>4.4000000000000004</v>
      </c>
    </row>
    <row r="49" spans="1:29" x14ac:dyDescent="0.35">
      <c r="A49" s="3"/>
      <c r="B49" s="4" t="s">
        <v>272</v>
      </c>
      <c r="C49" s="11"/>
      <c r="D49" s="11"/>
      <c r="E49" s="4" t="s">
        <v>273</v>
      </c>
      <c r="P49" s="7"/>
      <c r="Q49" s="8"/>
      <c r="S49" t="s">
        <v>54</v>
      </c>
      <c r="T49" t="s">
        <v>55</v>
      </c>
      <c r="U49" t="s">
        <v>29</v>
      </c>
      <c r="V49">
        <v>5.16</v>
      </c>
      <c r="W49">
        <v>141763.81299999999</v>
      </c>
      <c r="X49">
        <v>3414605</v>
      </c>
      <c r="Y49">
        <v>27395.945</v>
      </c>
      <c r="Z49">
        <v>517.46299999999997</v>
      </c>
      <c r="AA49">
        <v>48.75</v>
      </c>
      <c r="AB49">
        <v>50.59</v>
      </c>
      <c r="AC49">
        <v>3.8</v>
      </c>
    </row>
    <row r="50" spans="1:29" x14ac:dyDescent="0.35">
      <c r="A50" s="3"/>
      <c r="B50" s="4" t="s">
        <v>274</v>
      </c>
      <c r="C50" s="12"/>
      <c r="D50" s="12"/>
      <c r="E50" s="4" t="s">
        <v>275</v>
      </c>
      <c r="P50" s="7"/>
      <c r="Q50" s="8"/>
      <c r="S50" t="s">
        <v>80</v>
      </c>
      <c r="T50" t="s">
        <v>55</v>
      </c>
      <c r="U50" t="s">
        <v>29</v>
      </c>
      <c r="V50">
        <v>5.16</v>
      </c>
      <c r="W50">
        <v>133907.734</v>
      </c>
      <c r="X50">
        <v>3295336</v>
      </c>
      <c r="Y50">
        <v>26302.416000000001</v>
      </c>
      <c r="Z50">
        <v>509.108</v>
      </c>
      <c r="AA50">
        <v>48.75</v>
      </c>
      <c r="AB50">
        <v>49.77</v>
      </c>
      <c r="AC50">
        <v>2.1</v>
      </c>
    </row>
    <row r="51" spans="1:29" x14ac:dyDescent="0.35">
      <c r="A51" s="3"/>
      <c r="B51" s="4" t="s">
        <v>276</v>
      </c>
      <c r="C51" s="13"/>
      <c r="D51" s="13"/>
      <c r="E51" s="4" t="s">
        <v>277</v>
      </c>
      <c r="P51" s="7"/>
      <c r="Q51" s="8"/>
      <c r="S51" t="s">
        <v>85</v>
      </c>
      <c r="T51" t="s">
        <v>55</v>
      </c>
      <c r="U51" t="s">
        <v>29</v>
      </c>
      <c r="V51">
        <v>5.16</v>
      </c>
      <c r="W51">
        <v>134816.46900000001</v>
      </c>
      <c r="X51">
        <v>3379367</v>
      </c>
      <c r="Y51">
        <v>25713.629000000001</v>
      </c>
      <c r="Z51">
        <v>524.29999999999995</v>
      </c>
      <c r="AA51">
        <v>48.75</v>
      </c>
      <c r="AB51">
        <v>51.26</v>
      </c>
      <c r="AC51">
        <v>5.0999999999999996</v>
      </c>
    </row>
    <row r="52" spans="1:29" x14ac:dyDescent="0.35">
      <c r="A52" s="3"/>
      <c r="B52" s="14" t="s">
        <v>278</v>
      </c>
      <c r="C52" s="15"/>
      <c r="D52" s="15"/>
      <c r="P52" s="7"/>
      <c r="Q52" s="8"/>
      <c r="S52" t="s">
        <v>90</v>
      </c>
      <c r="T52" t="s">
        <v>55</v>
      </c>
      <c r="U52" t="s">
        <v>29</v>
      </c>
      <c r="V52">
        <v>5.17</v>
      </c>
      <c r="W52">
        <v>126875.133</v>
      </c>
      <c r="X52">
        <v>3033352</v>
      </c>
      <c r="Y52">
        <v>24279.835999999999</v>
      </c>
      <c r="Z52">
        <v>522.55399999999997</v>
      </c>
      <c r="AA52">
        <v>48.75</v>
      </c>
      <c r="AB52">
        <v>51.09</v>
      </c>
      <c r="AC52">
        <v>4.8</v>
      </c>
    </row>
    <row r="53" spans="1:29" x14ac:dyDescent="0.35">
      <c r="A53" s="3"/>
      <c r="G53" s="7"/>
      <c r="H53" s="8"/>
      <c r="J53" s="3"/>
      <c r="L53" s="7"/>
      <c r="P53" s="7"/>
      <c r="Q53" s="8"/>
      <c r="S53" t="s">
        <v>107</v>
      </c>
      <c r="T53" t="s">
        <v>55</v>
      </c>
      <c r="U53" t="s">
        <v>29</v>
      </c>
      <c r="V53">
        <v>5.18</v>
      </c>
      <c r="W53">
        <v>116863.461</v>
      </c>
      <c r="X53">
        <v>2871577</v>
      </c>
      <c r="Y53">
        <v>21099.599999999999</v>
      </c>
      <c r="Z53">
        <v>553.86599999999999</v>
      </c>
      <c r="AA53">
        <v>48.75</v>
      </c>
      <c r="AB53">
        <v>54.16</v>
      </c>
      <c r="AC53">
        <v>11.1</v>
      </c>
    </row>
    <row r="54" spans="1:29" x14ac:dyDescent="0.35">
      <c r="A54" s="3"/>
      <c r="G54" s="7"/>
      <c r="H54" s="8"/>
      <c r="J54" s="3"/>
      <c r="L54" s="7"/>
      <c r="P54" s="7"/>
      <c r="Q54" s="8"/>
      <c r="S54" t="s">
        <v>127</v>
      </c>
      <c r="T54" t="s">
        <v>55</v>
      </c>
      <c r="U54" t="s">
        <v>29</v>
      </c>
      <c r="V54">
        <v>5.19</v>
      </c>
      <c r="W54">
        <v>104348.242</v>
      </c>
      <c r="X54">
        <v>2556895</v>
      </c>
      <c r="Y54">
        <v>17471.68</v>
      </c>
      <c r="Z54">
        <v>597.24199999999996</v>
      </c>
      <c r="AA54">
        <v>48.75</v>
      </c>
      <c r="AB54">
        <v>58.41</v>
      </c>
      <c r="AC54">
        <v>19.8</v>
      </c>
    </row>
    <row r="55" spans="1:29" x14ac:dyDescent="0.35">
      <c r="B55" s="3"/>
      <c r="S55" t="s">
        <v>132</v>
      </c>
      <c r="T55" t="s">
        <v>55</v>
      </c>
      <c r="U55" t="s">
        <v>29</v>
      </c>
      <c r="V55">
        <v>5.19</v>
      </c>
      <c r="W55">
        <v>97814.875</v>
      </c>
      <c r="X55">
        <v>2321435</v>
      </c>
      <c r="Y55">
        <v>19143.831999999999</v>
      </c>
      <c r="Z55">
        <v>510.947</v>
      </c>
      <c r="AA55">
        <v>48.75</v>
      </c>
      <c r="AB55">
        <v>49.95</v>
      </c>
      <c r="AC55">
        <v>2.5</v>
      </c>
    </row>
    <row r="56" spans="1:29" x14ac:dyDescent="0.35">
      <c r="A56" s="3"/>
      <c r="B56" s="3"/>
      <c r="C56" s="3"/>
      <c r="D56" s="3"/>
      <c r="E56" s="3"/>
      <c r="F56" s="3"/>
      <c r="G56" s="3"/>
      <c r="H56" s="3"/>
      <c r="S56" t="s">
        <v>137</v>
      </c>
      <c r="T56" t="s">
        <v>55</v>
      </c>
      <c r="U56" t="s">
        <v>29</v>
      </c>
      <c r="V56">
        <v>5.2</v>
      </c>
      <c r="W56">
        <v>95417.172000000006</v>
      </c>
      <c r="X56">
        <v>2251454</v>
      </c>
      <c r="Y56">
        <v>17418.449000000001</v>
      </c>
      <c r="Z56">
        <v>547.79399999999998</v>
      </c>
      <c r="AA56">
        <v>48.75</v>
      </c>
      <c r="AB56">
        <v>53.56</v>
      </c>
      <c r="AC56">
        <v>9.9</v>
      </c>
    </row>
    <row r="57" spans="1:29" x14ac:dyDescent="0.35">
      <c r="A57" s="3"/>
      <c r="B57" s="3"/>
      <c r="C57" s="3"/>
      <c r="D57" s="3"/>
      <c r="E57" s="3"/>
      <c r="F57" s="3"/>
      <c r="G57" s="3"/>
      <c r="H57" s="3"/>
      <c r="S57" t="s">
        <v>56</v>
      </c>
      <c r="T57" t="s">
        <v>57</v>
      </c>
      <c r="U57" t="s">
        <v>29</v>
      </c>
      <c r="V57">
        <v>5.17</v>
      </c>
      <c r="W57">
        <v>205663.42199999999</v>
      </c>
      <c r="X57">
        <v>4891867</v>
      </c>
      <c r="Y57">
        <v>26067.559000000001</v>
      </c>
      <c r="Z57">
        <v>788.96299999999997</v>
      </c>
      <c r="AA57">
        <v>78.125</v>
      </c>
      <c r="AB57">
        <v>77.209999999999994</v>
      </c>
      <c r="AC57">
        <v>-1.2</v>
      </c>
    </row>
    <row r="58" spans="1:29" x14ac:dyDescent="0.35">
      <c r="A58" s="3"/>
      <c r="B58" s="3"/>
      <c r="S58" t="s">
        <v>108</v>
      </c>
      <c r="T58" t="s">
        <v>57</v>
      </c>
      <c r="U58" t="s">
        <v>29</v>
      </c>
      <c r="V58">
        <v>5.18</v>
      </c>
      <c r="W58">
        <v>160091.45300000001</v>
      </c>
      <c r="X58">
        <v>3896586</v>
      </c>
      <c r="Y58">
        <v>19912.988000000001</v>
      </c>
      <c r="Z58">
        <v>803.95500000000004</v>
      </c>
      <c r="AA58">
        <v>78.125</v>
      </c>
      <c r="AB58">
        <v>78.680000000000007</v>
      </c>
      <c r="AC58">
        <v>0.7</v>
      </c>
    </row>
    <row r="59" spans="1:29" x14ac:dyDescent="0.35">
      <c r="A59" s="3"/>
      <c r="C59" s="7"/>
      <c r="G59" s="7"/>
      <c r="H59" s="8"/>
      <c r="S59" t="s">
        <v>58</v>
      </c>
      <c r="T59" t="s">
        <v>59</v>
      </c>
      <c r="U59" t="s">
        <v>29</v>
      </c>
      <c r="V59">
        <v>5.16</v>
      </c>
      <c r="W59">
        <v>309681.5</v>
      </c>
      <c r="X59">
        <v>7288266</v>
      </c>
      <c r="Y59">
        <v>23888.445</v>
      </c>
      <c r="Z59">
        <v>1296.365</v>
      </c>
      <c r="AA59">
        <v>125</v>
      </c>
      <c r="AB59">
        <v>126.95</v>
      </c>
      <c r="AC59">
        <v>1.6</v>
      </c>
    </row>
    <row r="60" spans="1:29" x14ac:dyDescent="0.35">
      <c r="A60" s="3"/>
      <c r="C60" s="7"/>
      <c r="G60" s="7"/>
      <c r="H60" s="8"/>
      <c r="S60" t="s">
        <v>109</v>
      </c>
      <c r="T60" t="s">
        <v>59</v>
      </c>
      <c r="U60" t="s">
        <v>29</v>
      </c>
      <c r="V60">
        <v>5.18</v>
      </c>
      <c r="W60">
        <v>236571.45300000001</v>
      </c>
      <c r="X60">
        <v>5677405</v>
      </c>
      <c r="Y60">
        <v>18836.155999999999</v>
      </c>
      <c r="Z60">
        <v>1255.943</v>
      </c>
      <c r="AA60">
        <v>125</v>
      </c>
      <c r="AB60">
        <v>122.99</v>
      </c>
      <c r="AC60">
        <v>-1.6</v>
      </c>
    </row>
    <row r="61" spans="1:29" x14ac:dyDescent="0.35">
      <c r="A61" s="3"/>
      <c r="C61" s="7"/>
      <c r="G61" s="7"/>
      <c r="H61" s="8"/>
      <c r="S61" t="s">
        <v>60</v>
      </c>
      <c r="T61" t="s">
        <v>61</v>
      </c>
      <c r="U61" t="s">
        <v>29</v>
      </c>
      <c r="V61">
        <v>5.16</v>
      </c>
      <c r="W61">
        <v>749450.375</v>
      </c>
      <c r="X61">
        <v>18072108</v>
      </c>
      <c r="Y61">
        <v>45147.976999999999</v>
      </c>
      <c r="Z61">
        <v>1659.9870000000001</v>
      </c>
      <c r="AA61">
        <v>200</v>
      </c>
      <c r="AB61">
        <v>162.6</v>
      </c>
      <c r="AC61">
        <v>-18.7</v>
      </c>
    </row>
    <row r="62" spans="1:29" x14ac:dyDescent="0.35">
      <c r="A62" s="113"/>
      <c r="C62" s="7"/>
      <c r="F62" s="125"/>
      <c r="G62" s="126"/>
      <c r="H62" s="127"/>
      <c r="S62" t="s">
        <v>110</v>
      </c>
      <c r="T62" t="s">
        <v>61</v>
      </c>
      <c r="U62" t="s">
        <v>29</v>
      </c>
      <c r="V62">
        <v>5.18</v>
      </c>
      <c r="W62">
        <v>634856.06299999997</v>
      </c>
      <c r="X62">
        <v>14937564</v>
      </c>
      <c r="Y62">
        <v>37734.230000000003</v>
      </c>
      <c r="Z62">
        <v>1682.441</v>
      </c>
      <c r="AA62">
        <v>200</v>
      </c>
      <c r="AB62">
        <v>164.8</v>
      </c>
      <c r="AC62">
        <v>-17.600000000000001</v>
      </c>
    </row>
    <row r="63" spans="1:29" x14ac:dyDescent="0.35">
      <c r="A63" s="113"/>
      <c r="C63" s="7"/>
      <c r="F63" s="125"/>
      <c r="G63" s="126"/>
      <c r="H63" s="127"/>
      <c r="S63" t="s">
        <v>62</v>
      </c>
      <c r="T63" t="s">
        <v>63</v>
      </c>
      <c r="U63" t="s">
        <v>29</v>
      </c>
      <c r="V63">
        <v>5.17</v>
      </c>
      <c r="W63">
        <v>1270558.75</v>
      </c>
      <c r="X63">
        <v>29727522</v>
      </c>
      <c r="Y63">
        <v>35427.226999999999</v>
      </c>
      <c r="Z63">
        <v>3586.3910000000001</v>
      </c>
      <c r="AA63">
        <v>325.625</v>
      </c>
      <c r="AB63">
        <v>351.46</v>
      </c>
      <c r="AC63">
        <v>7.9</v>
      </c>
    </row>
    <row r="64" spans="1:29" x14ac:dyDescent="0.35">
      <c r="A64" s="113"/>
      <c r="F64" s="125"/>
      <c r="G64" s="126"/>
      <c r="H64" s="127"/>
      <c r="S64" t="s">
        <v>111</v>
      </c>
      <c r="T64" t="s">
        <v>63</v>
      </c>
      <c r="U64" t="s">
        <v>29</v>
      </c>
      <c r="V64">
        <v>5.18</v>
      </c>
      <c r="W64">
        <v>1065313.625</v>
      </c>
      <c r="X64">
        <v>25544994</v>
      </c>
      <c r="Y64">
        <v>31416.877</v>
      </c>
      <c r="Z64">
        <v>3390.8960000000002</v>
      </c>
      <c r="AA64">
        <v>325.625</v>
      </c>
      <c r="AB64">
        <v>332.29</v>
      </c>
      <c r="AC64">
        <v>2</v>
      </c>
    </row>
    <row r="65" spans="2:29" x14ac:dyDescent="0.35">
      <c r="B65" s="3"/>
      <c r="S65" t="s">
        <v>66</v>
      </c>
      <c r="T65" t="s">
        <v>67</v>
      </c>
      <c r="U65" t="s">
        <v>68</v>
      </c>
      <c r="V65">
        <v>5.17</v>
      </c>
      <c r="W65">
        <v>3432.701</v>
      </c>
      <c r="X65">
        <v>82059</v>
      </c>
      <c r="Y65">
        <v>37207.656000000003</v>
      </c>
      <c r="Z65">
        <v>9.2260000000000009</v>
      </c>
      <c r="AA65">
        <v>0.625</v>
      </c>
      <c r="AB65">
        <v>0.76</v>
      </c>
      <c r="AC65">
        <v>22.3</v>
      </c>
    </row>
    <row r="66" spans="2:29" x14ac:dyDescent="0.35">
      <c r="S66" t="s">
        <v>114</v>
      </c>
      <c r="T66" t="s">
        <v>67</v>
      </c>
      <c r="U66" t="s">
        <v>68</v>
      </c>
      <c r="V66">
        <v>5.18</v>
      </c>
      <c r="W66">
        <v>2971.2669999999998</v>
      </c>
      <c r="X66">
        <v>73145</v>
      </c>
      <c r="Y66">
        <v>32357.793000000001</v>
      </c>
      <c r="Z66">
        <v>9.1829999999999998</v>
      </c>
      <c r="AA66">
        <v>0.625</v>
      </c>
      <c r="AB66">
        <v>0.76</v>
      </c>
      <c r="AC66">
        <v>21.6</v>
      </c>
    </row>
    <row r="67" spans="2:29" x14ac:dyDescent="0.35">
      <c r="M67" s="3"/>
      <c r="S67" t="s">
        <v>69</v>
      </c>
      <c r="T67" t="s">
        <v>70</v>
      </c>
      <c r="U67" t="s">
        <v>68</v>
      </c>
      <c r="V67">
        <v>5.16</v>
      </c>
      <c r="W67">
        <v>11178.361000000001</v>
      </c>
      <c r="X67">
        <v>261624</v>
      </c>
      <c r="Y67">
        <v>34276.101999999999</v>
      </c>
      <c r="Z67">
        <v>32.613</v>
      </c>
      <c r="AA67">
        <v>2.5059999999999998</v>
      </c>
      <c r="AB67">
        <v>3.06</v>
      </c>
      <c r="AC67">
        <v>22</v>
      </c>
    </row>
    <row r="68" spans="2:29" x14ac:dyDescent="0.35">
      <c r="S68" t="s">
        <v>116</v>
      </c>
      <c r="T68" t="s">
        <v>70</v>
      </c>
      <c r="U68" t="s">
        <v>68</v>
      </c>
      <c r="V68">
        <v>5.18</v>
      </c>
      <c r="W68">
        <v>9997.1049999999996</v>
      </c>
      <c r="X68">
        <v>241535</v>
      </c>
      <c r="Y68">
        <v>30769.188999999998</v>
      </c>
      <c r="Z68">
        <v>32.491</v>
      </c>
      <c r="AA68">
        <v>2.5059999999999998</v>
      </c>
      <c r="AB68">
        <v>3.04</v>
      </c>
      <c r="AC68">
        <v>21.5</v>
      </c>
    </row>
    <row r="69" spans="2:29" x14ac:dyDescent="0.35">
      <c r="S69" t="s">
        <v>71</v>
      </c>
      <c r="T69" t="s">
        <v>72</v>
      </c>
      <c r="U69" t="s">
        <v>68</v>
      </c>
      <c r="V69">
        <v>5.16</v>
      </c>
      <c r="W69">
        <v>21085.359</v>
      </c>
      <c r="X69">
        <v>512127</v>
      </c>
      <c r="Y69">
        <v>27290.953000000001</v>
      </c>
      <c r="Z69">
        <v>77.260999999999996</v>
      </c>
      <c r="AA69">
        <v>6.2690000000000001</v>
      </c>
      <c r="AB69">
        <v>7.43</v>
      </c>
      <c r="AC69">
        <v>18.600000000000001</v>
      </c>
    </row>
    <row r="70" spans="2:29" x14ac:dyDescent="0.35">
      <c r="S70" t="s">
        <v>118</v>
      </c>
      <c r="T70" t="s">
        <v>72</v>
      </c>
      <c r="U70" t="s">
        <v>68</v>
      </c>
      <c r="V70">
        <v>5.18</v>
      </c>
      <c r="W70">
        <v>15434.472</v>
      </c>
      <c r="X70">
        <v>363637</v>
      </c>
      <c r="Y70">
        <v>18361.692999999999</v>
      </c>
      <c r="Z70">
        <v>84.058000000000007</v>
      </c>
      <c r="AA70">
        <v>6.2690000000000001</v>
      </c>
      <c r="AB70">
        <v>8.1</v>
      </c>
      <c r="AC70">
        <v>29.2</v>
      </c>
    </row>
    <row r="71" spans="2:29" x14ac:dyDescent="0.35">
      <c r="S71" t="s">
        <v>73</v>
      </c>
      <c r="T71" t="s">
        <v>74</v>
      </c>
      <c r="U71" t="s">
        <v>68</v>
      </c>
      <c r="V71">
        <v>5.17</v>
      </c>
      <c r="W71">
        <v>130586.773</v>
      </c>
      <c r="X71">
        <v>3169813</v>
      </c>
      <c r="Y71">
        <v>38428.233999999997</v>
      </c>
      <c r="Z71">
        <v>339.82</v>
      </c>
      <c r="AA71">
        <v>25</v>
      </c>
      <c r="AB71">
        <v>33.17</v>
      </c>
      <c r="AC71">
        <v>32.700000000000003</v>
      </c>
    </row>
    <row r="72" spans="2:29" x14ac:dyDescent="0.35">
      <c r="S72" t="s">
        <v>120</v>
      </c>
      <c r="T72" t="s">
        <v>74</v>
      </c>
      <c r="U72" t="s">
        <v>68</v>
      </c>
      <c r="V72">
        <v>5.18</v>
      </c>
      <c r="W72">
        <v>113470.266</v>
      </c>
      <c r="X72">
        <v>2831497</v>
      </c>
      <c r="Y72">
        <v>33615.019999999997</v>
      </c>
      <c r="Z72">
        <v>337.55799999999999</v>
      </c>
      <c r="AA72">
        <v>25</v>
      </c>
      <c r="AB72">
        <v>32.950000000000003</v>
      </c>
      <c r="AC72">
        <v>31.8</v>
      </c>
    </row>
    <row r="73" spans="2:29" x14ac:dyDescent="0.35">
      <c r="S73" t="s">
        <v>140</v>
      </c>
      <c r="T73" t="s">
        <v>141</v>
      </c>
      <c r="U73" t="s">
        <v>142</v>
      </c>
      <c r="V73">
        <v>5.2</v>
      </c>
      <c r="W73">
        <v>422083.375</v>
      </c>
      <c r="X73">
        <v>10185595</v>
      </c>
      <c r="Y73">
        <v>76879.266000000003</v>
      </c>
      <c r="Z73">
        <v>549.02099999999996</v>
      </c>
      <c r="AB73">
        <v>53.68</v>
      </c>
    </row>
    <row r="74" spans="2:29" x14ac:dyDescent="0.35">
      <c r="S74" t="s">
        <v>143</v>
      </c>
      <c r="T74" t="s">
        <v>144</v>
      </c>
      <c r="U74" t="s">
        <v>142</v>
      </c>
      <c r="V74">
        <v>5.2</v>
      </c>
      <c r="W74">
        <v>440704.28100000002</v>
      </c>
      <c r="X74">
        <v>10793917</v>
      </c>
      <c r="Y74">
        <v>74541.351999999999</v>
      </c>
      <c r="Z74">
        <v>591.221</v>
      </c>
      <c r="AB74">
        <v>57.82</v>
      </c>
    </row>
    <row r="75" spans="2:29" x14ac:dyDescent="0.35">
      <c r="S75" t="s">
        <v>145</v>
      </c>
      <c r="T75" t="s">
        <v>146</v>
      </c>
      <c r="U75" t="s">
        <v>142</v>
      </c>
      <c r="V75">
        <v>5.2</v>
      </c>
      <c r="W75">
        <v>380902.75</v>
      </c>
      <c r="X75">
        <v>9238476</v>
      </c>
      <c r="Y75">
        <v>73446.241999999998</v>
      </c>
      <c r="Z75">
        <v>518.61400000000003</v>
      </c>
      <c r="AB75">
        <v>50.7</v>
      </c>
    </row>
    <row r="76" spans="2:29" x14ac:dyDescent="0.35">
      <c r="S76" t="s">
        <v>147</v>
      </c>
      <c r="T76" t="s">
        <v>148</v>
      </c>
      <c r="U76" t="s">
        <v>142</v>
      </c>
      <c r="V76">
        <v>5.2</v>
      </c>
      <c r="W76">
        <v>341947.65600000002</v>
      </c>
      <c r="X76">
        <v>8135609</v>
      </c>
      <c r="Y76">
        <v>71795.5</v>
      </c>
      <c r="Z76">
        <v>476.28</v>
      </c>
      <c r="AB76">
        <v>46.55</v>
      </c>
    </row>
    <row r="77" spans="2:29" x14ac:dyDescent="0.35">
      <c r="S77" t="s">
        <v>149</v>
      </c>
      <c r="T77" t="s">
        <v>150</v>
      </c>
      <c r="U77" t="s">
        <v>142</v>
      </c>
      <c r="V77">
        <v>5.2</v>
      </c>
      <c r="W77">
        <v>323529.90600000002</v>
      </c>
      <c r="X77">
        <v>7916220</v>
      </c>
      <c r="Y77">
        <v>67235.516000000003</v>
      </c>
      <c r="Z77">
        <v>481.18900000000002</v>
      </c>
      <c r="AB77">
        <v>47.03</v>
      </c>
    </row>
    <row r="78" spans="2:29" x14ac:dyDescent="0.35">
      <c r="S78" t="s">
        <v>151</v>
      </c>
      <c r="T78" t="s">
        <v>152</v>
      </c>
      <c r="U78" t="s">
        <v>142</v>
      </c>
      <c r="V78">
        <v>5.2</v>
      </c>
      <c r="W78">
        <v>307835.53100000002</v>
      </c>
      <c r="X78">
        <v>7611555</v>
      </c>
      <c r="Y78">
        <v>59377.093999999997</v>
      </c>
      <c r="Z78">
        <v>518.44200000000001</v>
      </c>
      <c r="AB78">
        <v>50.69</v>
      </c>
    </row>
    <row r="79" spans="2:29" x14ac:dyDescent="0.35">
      <c r="S79" t="s">
        <v>154</v>
      </c>
      <c r="T79" t="s">
        <v>155</v>
      </c>
      <c r="U79" t="s">
        <v>142</v>
      </c>
      <c r="V79">
        <v>5.2</v>
      </c>
      <c r="W79">
        <v>296008.06300000002</v>
      </c>
      <c r="X79">
        <v>7315709</v>
      </c>
      <c r="Y79">
        <v>59786.222999999998</v>
      </c>
      <c r="Z79">
        <v>495.11099999999999</v>
      </c>
      <c r="AB79">
        <v>48.4</v>
      </c>
    </row>
    <row r="80" spans="2:29" x14ac:dyDescent="0.35">
      <c r="S80" t="s">
        <v>156</v>
      </c>
      <c r="T80" t="s">
        <v>157</v>
      </c>
      <c r="U80" t="s">
        <v>142</v>
      </c>
      <c r="V80">
        <v>5.2</v>
      </c>
      <c r="W80">
        <v>257113.06299999999</v>
      </c>
      <c r="X80">
        <v>6303558</v>
      </c>
      <c r="Y80">
        <v>60600.288999999997</v>
      </c>
      <c r="Z80">
        <v>424.27699999999999</v>
      </c>
      <c r="AB80">
        <v>41.45</v>
      </c>
    </row>
    <row r="81" spans="19:28" x14ac:dyDescent="0.35">
      <c r="S81" t="s">
        <v>158</v>
      </c>
      <c r="T81" t="s">
        <v>159</v>
      </c>
      <c r="U81" t="s">
        <v>142</v>
      </c>
      <c r="V81">
        <v>5.2</v>
      </c>
      <c r="W81">
        <v>250668</v>
      </c>
      <c r="X81">
        <v>6286585</v>
      </c>
      <c r="Y81">
        <v>64703.050999999999</v>
      </c>
      <c r="Z81">
        <v>387.41300000000001</v>
      </c>
      <c r="AB81">
        <v>37.840000000000003</v>
      </c>
    </row>
    <row r="82" spans="19:28" x14ac:dyDescent="0.35">
      <c r="S82" t="s">
        <v>160</v>
      </c>
      <c r="T82" t="s">
        <v>161</v>
      </c>
      <c r="U82" t="s">
        <v>142</v>
      </c>
      <c r="V82">
        <v>5.2</v>
      </c>
      <c r="W82">
        <v>270694.68800000002</v>
      </c>
      <c r="X82">
        <v>6658858</v>
      </c>
      <c r="Y82">
        <v>71666.101999999999</v>
      </c>
      <c r="Z82">
        <v>377.71600000000001</v>
      </c>
      <c r="AB82">
        <v>36.89</v>
      </c>
    </row>
    <row r="83" spans="19:28" x14ac:dyDescent="0.35">
      <c r="S83" t="s">
        <v>162</v>
      </c>
      <c r="T83" t="s">
        <v>163</v>
      </c>
      <c r="U83" t="s">
        <v>142</v>
      </c>
      <c r="V83">
        <v>5.2</v>
      </c>
      <c r="W83">
        <v>272790.06300000002</v>
      </c>
      <c r="X83">
        <v>6748657</v>
      </c>
      <c r="Y83">
        <v>68193.616999999998</v>
      </c>
      <c r="Z83">
        <v>400.02300000000002</v>
      </c>
      <c r="AB83">
        <v>39.08</v>
      </c>
    </row>
    <row r="84" spans="19:28" x14ac:dyDescent="0.35">
      <c r="S84" t="s">
        <v>164</v>
      </c>
      <c r="T84" t="s">
        <v>165</v>
      </c>
      <c r="U84" t="s">
        <v>142</v>
      </c>
      <c r="V84">
        <v>5.2</v>
      </c>
      <c r="W84">
        <v>268667.21899999998</v>
      </c>
      <c r="X84">
        <v>6495771</v>
      </c>
      <c r="Y84">
        <v>66932.391000000003</v>
      </c>
      <c r="Z84">
        <v>401.40100000000001</v>
      </c>
      <c r="AB84">
        <v>39.21</v>
      </c>
    </row>
    <row r="85" spans="19:28" x14ac:dyDescent="0.35">
      <c r="S85" t="s">
        <v>169</v>
      </c>
      <c r="T85" t="s">
        <v>170</v>
      </c>
      <c r="U85" t="s">
        <v>142</v>
      </c>
      <c r="V85">
        <v>5.2</v>
      </c>
      <c r="W85">
        <v>338326.81300000002</v>
      </c>
      <c r="X85">
        <v>8293125</v>
      </c>
      <c r="Y85">
        <v>67789.539000000004</v>
      </c>
      <c r="Z85">
        <v>499.084</v>
      </c>
      <c r="AB85">
        <v>48.79</v>
      </c>
    </row>
    <row r="86" spans="19:28" x14ac:dyDescent="0.35">
      <c r="S86" t="s">
        <v>171</v>
      </c>
      <c r="T86" t="s">
        <v>172</v>
      </c>
      <c r="U86" t="s">
        <v>142</v>
      </c>
      <c r="V86">
        <v>5.2</v>
      </c>
      <c r="W86">
        <v>309013.59399999998</v>
      </c>
      <c r="X86">
        <v>7511372</v>
      </c>
      <c r="Y86">
        <v>70369.023000000001</v>
      </c>
      <c r="Z86">
        <v>439.13299999999998</v>
      </c>
      <c r="AB86">
        <v>42.91</v>
      </c>
    </row>
    <row r="87" spans="19:28" x14ac:dyDescent="0.35">
      <c r="S87" t="s">
        <v>173</v>
      </c>
      <c r="T87" t="s">
        <v>174</v>
      </c>
      <c r="U87" t="s">
        <v>142</v>
      </c>
      <c r="V87">
        <v>5.2</v>
      </c>
      <c r="W87">
        <v>304656.09399999998</v>
      </c>
      <c r="X87">
        <v>7518917</v>
      </c>
      <c r="Y87">
        <v>72949.460999999996</v>
      </c>
      <c r="Z87">
        <v>417.62599999999998</v>
      </c>
      <c r="AB87">
        <v>40.799999999999997</v>
      </c>
    </row>
    <row r="88" spans="19:28" x14ac:dyDescent="0.35">
      <c r="S88" t="s">
        <v>175</v>
      </c>
      <c r="T88" t="s">
        <v>176</v>
      </c>
      <c r="U88" t="s">
        <v>142</v>
      </c>
      <c r="V88">
        <v>5.2</v>
      </c>
      <c r="W88">
        <v>324357.84399999998</v>
      </c>
      <c r="X88">
        <v>7814818</v>
      </c>
      <c r="Y88">
        <v>69046.656000000003</v>
      </c>
      <c r="Z88">
        <v>469.76600000000002</v>
      </c>
      <c r="AB88">
        <v>45.91</v>
      </c>
    </row>
    <row r="89" spans="19:28" x14ac:dyDescent="0.35">
      <c r="S89" t="s">
        <v>177</v>
      </c>
      <c r="T89" t="s">
        <v>178</v>
      </c>
      <c r="U89" t="s">
        <v>142</v>
      </c>
      <c r="V89">
        <v>5.2</v>
      </c>
      <c r="W89">
        <v>311989.31300000002</v>
      </c>
      <c r="X89">
        <v>7394863</v>
      </c>
      <c r="Y89">
        <v>69858.797000000006</v>
      </c>
      <c r="Z89">
        <v>446.6</v>
      </c>
      <c r="AB89">
        <v>43.64</v>
      </c>
    </row>
    <row r="90" spans="19:28" x14ac:dyDescent="0.35">
      <c r="S90" t="s">
        <v>179</v>
      </c>
      <c r="T90" t="s">
        <v>180</v>
      </c>
      <c r="U90" t="s">
        <v>142</v>
      </c>
      <c r="V90">
        <v>5.2</v>
      </c>
      <c r="W90">
        <v>318822.56300000002</v>
      </c>
      <c r="X90">
        <v>7843473</v>
      </c>
      <c r="Y90">
        <v>72495.445000000007</v>
      </c>
      <c r="Z90">
        <v>439.78300000000002</v>
      </c>
      <c r="AB90">
        <v>42.97</v>
      </c>
    </row>
    <row r="91" spans="19:28" x14ac:dyDescent="0.35">
      <c r="S91" t="s">
        <v>184</v>
      </c>
      <c r="T91" t="s">
        <v>185</v>
      </c>
      <c r="U91" t="s">
        <v>142</v>
      </c>
      <c r="V91">
        <v>5.2</v>
      </c>
      <c r="W91">
        <v>338138.125</v>
      </c>
      <c r="X91">
        <v>8250365</v>
      </c>
      <c r="Y91">
        <v>62798.77</v>
      </c>
      <c r="Z91">
        <v>538.447</v>
      </c>
      <c r="AB91">
        <v>52.65</v>
      </c>
    </row>
    <row r="92" spans="19:28" x14ac:dyDescent="0.35">
      <c r="S92" t="s">
        <v>186</v>
      </c>
      <c r="T92" t="s">
        <v>187</v>
      </c>
      <c r="U92" t="s">
        <v>142</v>
      </c>
      <c r="V92">
        <v>5.2</v>
      </c>
      <c r="W92">
        <v>322311.65600000002</v>
      </c>
      <c r="X92">
        <v>7793794</v>
      </c>
      <c r="Y92">
        <v>60950.218999999997</v>
      </c>
      <c r="Z92">
        <v>528.81100000000004</v>
      </c>
      <c r="AB92">
        <v>51.7</v>
      </c>
    </row>
    <row r="93" spans="19:28" x14ac:dyDescent="0.35">
      <c r="S93" t="s">
        <v>188</v>
      </c>
      <c r="T93" t="s">
        <v>189</v>
      </c>
      <c r="U93" t="s">
        <v>142</v>
      </c>
      <c r="V93">
        <v>5.2</v>
      </c>
      <c r="W93">
        <v>336100.875</v>
      </c>
      <c r="X93">
        <v>8085665</v>
      </c>
      <c r="Y93">
        <v>61018.313000000002</v>
      </c>
      <c r="Z93">
        <v>550.82000000000005</v>
      </c>
      <c r="AB93">
        <v>53.86</v>
      </c>
    </row>
    <row r="94" spans="19:28" x14ac:dyDescent="0.35">
      <c r="S94" t="s">
        <v>190</v>
      </c>
      <c r="T94" t="s">
        <v>191</v>
      </c>
      <c r="U94" t="s">
        <v>142</v>
      </c>
      <c r="V94">
        <v>5.21</v>
      </c>
      <c r="W94">
        <v>357696.78100000002</v>
      </c>
      <c r="X94">
        <v>8728060</v>
      </c>
      <c r="Y94">
        <v>53439.042999999998</v>
      </c>
      <c r="Z94">
        <v>669.35500000000002</v>
      </c>
      <c r="AB94">
        <v>65.48</v>
      </c>
    </row>
    <row r="95" spans="19:28" x14ac:dyDescent="0.35">
      <c r="S95" t="s">
        <v>192</v>
      </c>
      <c r="T95" t="s">
        <v>193</v>
      </c>
      <c r="U95" t="s">
        <v>142</v>
      </c>
      <c r="V95">
        <v>5.21</v>
      </c>
      <c r="W95">
        <v>331523.15600000002</v>
      </c>
      <c r="X95">
        <v>8058599</v>
      </c>
      <c r="Y95">
        <v>55735.616999999998</v>
      </c>
      <c r="Z95">
        <v>594.81399999999996</v>
      </c>
      <c r="AB95">
        <v>58.17</v>
      </c>
    </row>
    <row r="96" spans="19:28" x14ac:dyDescent="0.35">
      <c r="S96" t="s">
        <v>194</v>
      </c>
      <c r="T96" t="s">
        <v>195</v>
      </c>
      <c r="U96" t="s">
        <v>142</v>
      </c>
      <c r="V96">
        <v>5.21</v>
      </c>
      <c r="W96">
        <v>245906.29699999999</v>
      </c>
      <c r="X96">
        <v>5946874</v>
      </c>
      <c r="Y96">
        <v>58680.23</v>
      </c>
      <c r="Z96">
        <v>419.06200000000001</v>
      </c>
      <c r="AB96">
        <v>40.94</v>
      </c>
    </row>
    <row r="97" spans="19:28" x14ac:dyDescent="0.35">
      <c r="S97" t="s">
        <v>197</v>
      </c>
      <c r="T97" t="s">
        <v>198</v>
      </c>
      <c r="U97" t="s">
        <v>142</v>
      </c>
      <c r="V97">
        <v>5.21</v>
      </c>
      <c r="W97">
        <v>193000.90599999999</v>
      </c>
      <c r="X97">
        <v>4462446</v>
      </c>
      <c r="Y97">
        <v>48207.898000000001</v>
      </c>
      <c r="Z97">
        <v>400.351</v>
      </c>
      <c r="AB97">
        <v>39.11</v>
      </c>
    </row>
    <row r="98" spans="19:28" x14ac:dyDescent="0.35">
      <c r="S98" t="s">
        <v>199</v>
      </c>
      <c r="T98" t="s">
        <v>200</v>
      </c>
      <c r="U98" t="s">
        <v>142</v>
      </c>
      <c r="V98">
        <v>5.21</v>
      </c>
      <c r="W98">
        <v>188581.766</v>
      </c>
      <c r="X98">
        <v>4653999</v>
      </c>
      <c r="Y98">
        <v>54628.370999999999</v>
      </c>
      <c r="Z98">
        <v>345.20800000000003</v>
      </c>
      <c r="AB98">
        <v>33.700000000000003</v>
      </c>
    </row>
    <row r="99" spans="19:28" x14ac:dyDescent="0.35">
      <c r="S99" t="s">
        <v>201</v>
      </c>
      <c r="T99" t="s">
        <v>202</v>
      </c>
      <c r="U99" t="s">
        <v>142</v>
      </c>
      <c r="V99">
        <v>5.21</v>
      </c>
      <c r="W99">
        <v>186013.891</v>
      </c>
      <c r="X99">
        <v>4614897</v>
      </c>
      <c r="Y99">
        <v>57590.84</v>
      </c>
      <c r="Z99">
        <v>322.99200000000002</v>
      </c>
      <c r="AB99">
        <v>31.52</v>
      </c>
    </row>
    <row r="100" spans="19:28" x14ac:dyDescent="0.35">
      <c r="S100" t="s">
        <v>203</v>
      </c>
      <c r="T100" t="s">
        <v>204</v>
      </c>
      <c r="U100" t="s">
        <v>142</v>
      </c>
      <c r="V100">
        <v>5.21</v>
      </c>
      <c r="W100">
        <v>342255.78100000002</v>
      </c>
      <c r="X100">
        <v>8209658</v>
      </c>
      <c r="Y100">
        <v>62483.847999999998</v>
      </c>
      <c r="Z100">
        <v>547.75099999999998</v>
      </c>
      <c r="AB100">
        <v>53.56</v>
      </c>
    </row>
    <row r="101" spans="19:28" x14ac:dyDescent="0.35">
      <c r="S101" t="s">
        <v>205</v>
      </c>
      <c r="T101" t="s">
        <v>206</v>
      </c>
      <c r="U101" t="s">
        <v>142</v>
      </c>
      <c r="V101">
        <v>5.21</v>
      </c>
      <c r="W101">
        <v>303342.59399999998</v>
      </c>
      <c r="X101">
        <v>7345818</v>
      </c>
      <c r="Y101">
        <v>54148.366999999998</v>
      </c>
      <c r="Z101">
        <v>560.20600000000002</v>
      </c>
      <c r="AB101">
        <v>54.78</v>
      </c>
    </row>
    <row r="102" spans="19:28" x14ac:dyDescent="0.35">
      <c r="S102" t="s">
        <v>207</v>
      </c>
      <c r="T102" t="s">
        <v>208</v>
      </c>
      <c r="U102" t="s">
        <v>142</v>
      </c>
      <c r="V102">
        <v>5.21</v>
      </c>
      <c r="W102">
        <v>281791.90600000002</v>
      </c>
      <c r="X102">
        <v>6948520</v>
      </c>
      <c r="Y102">
        <v>55963.391000000003</v>
      </c>
      <c r="Z102">
        <v>503.529</v>
      </c>
      <c r="AB102">
        <v>49.22</v>
      </c>
    </row>
    <row r="103" spans="19:28" x14ac:dyDescent="0.35">
      <c r="S103" t="s">
        <v>212</v>
      </c>
      <c r="T103" t="s">
        <v>213</v>
      </c>
      <c r="U103" t="s">
        <v>142</v>
      </c>
      <c r="V103">
        <v>5.21</v>
      </c>
      <c r="W103">
        <v>324197.28100000002</v>
      </c>
      <c r="X103">
        <v>8006442</v>
      </c>
      <c r="Y103">
        <v>69880.008000000002</v>
      </c>
      <c r="Z103">
        <v>463.93400000000003</v>
      </c>
      <c r="AB103">
        <v>45.34</v>
      </c>
    </row>
    <row r="104" spans="19:28" x14ac:dyDescent="0.35">
      <c r="S104" t="s">
        <v>214</v>
      </c>
      <c r="T104" t="s">
        <v>215</v>
      </c>
      <c r="U104" t="s">
        <v>142</v>
      </c>
      <c r="V104">
        <v>5.21</v>
      </c>
      <c r="W104">
        <v>308013.71899999998</v>
      </c>
      <c r="X104">
        <v>7359169</v>
      </c>
      <c r="Y104">
        <v>67209.851999999999</v>
      </c>
      <c r="Z104">
        <v>458.28699999999998</v>
      </c>
      <c r="AB104">
        <v>44.79</v>
      </c>
    </row>
    <row r="105" spans="19:28" x14ac:dyDescent="0.35">
      <c r="S105" t="s">
        <v>216</v>
      </c>
      <c r="T105" t="s">
        <v>217</v>
      </c>
      <c r="U105" t="s">
        <v>142</v>
      </c>
      <c r="V105">
        <v>5.21</v>
      </c>
      <c r="W105">
        <v>296929.65600000002</v>
      </c>
      <c r="X105">
        <v>7207137</v>
      </c>
      <c r="Y105">
        <v>69773.343999999997</v>
      </c>
      <c r="Z105">
        <v>425.56299999999999</v>
      </c>
      <c r="AB105">
        <v>41.58</v>
      </c>
    </row>
    <row r="106" spans="19:28" x14ac:dyDescent="0.35">
      <c r="S106" t="s">
        <v>218</v>
      </c>
      <c r="T106" t="s">
        <v>219</v>
      </c>
      <c r="U106" t="s">
        <v>142</v>
      </c>
      <c r="V106">
        <v>5.22</v>
      </c>
      <c r="W106">
        <v>322356.75</v>
      </c>
      <c r="X106">
        <v>7625099</v>
      </c>
      <c r="Y106">
        <v>66457.195000000007</v>
      </c>
      <c r="Z106">
        <v>485.05900000000003</v>
      </c>
      <c r="AB106">
        <v>47.41</v>
      </c>
    </row>
    <row r="107" spans="19:28" x14ac:dyDescent="0.35">
      <c r="S107" t="s">
        <v>220</v>
      </c>
      <c r="T107" t="s">
        <v>221</v>
      </c>
      <c r="U107" t="s">
        <v>142</v>
      </c>
      <c r="V107">
        <v>5.21</v>
      </c>
      <c r="W107">
        <v>305873.18800000002</v>
      </c>
      <c r="X107">
        <v>7348542</v>
      </c>
      <c r="Y107">
        <v>61993.866999999998</v>
      </c>
      <c r="Z107">
        <v>493.39299999999997</v>
      </c>
      <c r="AB107">
        <v>48.23</v>
      </c>
    </row>
    <row r="108" spans="19:28" x14ac:dyDescent="0.35">
      <c r="S108" t="s">
        <v>222</v>
      </c>
      <c r="T108" t="s">
        <v>223</v>
      </c>
      <c r="U108" t="s">
        <v>142</v>
      </c>
      <c r="V108">
        <v>5.21</v>
      </c>
      <c r="W108">
        <v>310387.93800000002</v>
      </c>
      <c r="X108">
        <v>7491211</v>
      </c>
      <c r="Y108">
        <v>67426.343999999997</v>
      </c>
      <c r="Z108">
        <v>460.33600000000001</v>
      </c>
      <c r="AB108">
        <v>44.99</v>
      </c>
    </row>
    <row r="109" spans="19:28" x14ac:dyDescent="0.35">
      <c r="S109" t="s">
        <v>227</v>
      </c>
      <c r="T109" t="s">
        <v>228</v>
      </c>
      <c r="U109" t="s">
        <v>142</v>
      </c>
      <c r="V109">
        <v>5.21</v>
      </c>
      <c r="W109">
        <v>342590.84399999998</v>
      </c>
      <c r="X109">
        <v>8160378</v>
      </c>
      <c r="Y109">
        <v>76440.156000000003</v>
      </c>
      <c r="Z109">
        <v>448.18200000000002</v>
      </c>
      <c r="AB109">
        <v>43.8</v>
      </c>
    </row>
    <row r="110" spans="19:28" x14ac:dyDescent="0.35">
      <c r="S110" t="s">
        <v>229</v>
      </c>
      <c r="T110" t="s">
        <v>230</v>
      </c>
      <c r="U110" t="s">
        <v>142</v>
      </c>
      <c r="V110">
        <v>5.22</v>
      </c>
      <c r="W110">
        <v>312290.625</v>
      </c>
      <c r="X110">
        <v>7718516</v>
      </c>
      <c r="Y110">
        <v>78526.922000000006</v>
      </c>
      <c r="Z110">
        <v>397.68599999999998</v>
      </c>
      <c r="AB110">
        <v>38.85</v>
      </c>
    </row>
    <row r="111" spans="19:28" x14ac:dyDescent="0.35">
      <c r="S111" t="s">
        <v>231</v>
      </c>
      <c r="T111" t="s">
        <v>232</v>
      </c>
      <c r="U111" t="s">
        <v>142</v>
      </c>
      <c r="V111">
        <v>5.22</v>
      </c>
      <c r="W111">
        <v>284597.65600000002</v>
      </c>
      <c r="X111">
        <v>7016211</v>
      </c>
      <c r="Y111">
        <v>74402.866999999998</v>
      </c>
      <c r="Z111">
        <v>382.50900000000001</v>
      </c>
      <c r="AB111">
        <v>37.36</v>
      </c>
    </row>
    <row r="112" spans="19:28" x14ac:dyDescent="0.35">
      <c r="S112" t="s">
        <v>233</v>
      </c>
      <c r="T112" t="s">
        <v>234</v>
      </c>
      <c r="U112" t="s">
        <v>142</v>
      </c>
      <c r="V112">
        <v>5.22</v>
      </c>
      <c r="W112">
        <v>267962</v>
      </c>
      <c r="X112">
        <v>6510039</v>
      </c>
      <c r="Y112">
        <v>69915.516000000003</v>
      </c>
      <c r="Z112">
        <v>383.26499999999999</v>
      </c>
      <c r="AB112">
        <v>37.43</v>
      </c>
    </row>
    <row r="113" spans="19:28" x14ac:dyDescent="0.35">
      <c r="S113" t="s">
        <v>235</v>
      </c>
      <c r="T113" t="s">
        <v>236</v>
      </c>
      <c r="U113" t="s">
        <v>142</v>
      </c>
      <c r="V113">
        <v>5.22</v>
      </c>
      <c r="W113">
        <v>266627.65600000002</v>
      </c>
      <c r="X113">
        <v>6609631</v>
      </c>
      <c r="Y113">
        <v>76102.866999999998</v>
      </c>
      <c r="Z113">
        <v>350.35199999999998</v>
      </c>
      <c r="AB113">
        <v>34.21</v>
      </c>
    </row>
    <row r="114" spans="19:28" x14ac:dyDescent="0.35">
      <c r="S114" t="s">
        <v>237</v>
      </c>
      <c r="T114" t="s">
        <v>238</v>
      </c>
      <c r="U114" t="s">
        <v>142</v>
      </c>
      <c r="V114">
        <v>5.22</v>
      </c>
      <c r="W114">
        <v>237742.609</v>
      </c>
      <c r="X114">
        <v>5822674</v>
      </c>
      <c r="Y114">
        <v>72467.320000000007</v>
      </c>
      <c r="Z114">
        <v>328.06900000000002</v>
      </c>
      <c r="AB114">
        <v>32.020000000000003</v>
      </c>
    </row>
    <row r="115" spans="19:28" x14ac:dyDescent="0.35">
      <c r="S115" t="s">
        <v>23</v>
      </c>
      <c r="T115" t="s">
        <v>24</v>
      </c>
      <c r="U115" t="s">
        <v>18</v>
      </c>
      <c r="V115">
        <v>5.17</v>
      </c>
      <c r="W115">
        <v>64.09</v>
      </c>
      <c r="X115">
        <v>314</v>
      </c>
      <c r="Y115">
        <v>25.148</v>
      </c>
      <c r="Z115">
        <v>254.851</v>
      </c>
      <c r="AB115">
        <v>24.84</v>
      </c>
    </row>
    <row r="116" spans="19:28" x14ac:dyDescent="0.35">
      <c r="S116" t="s">
        <v>21</v>
      </c>
      <c r="T116" t="s">
        <v>22</v>
      </c>
      <c r="U116" t="s">
        <v>18</v>
      </c>
      <c r="Y116">
        <v>16.108000000000001</v>
      </c>
    </row>
    <row r="117" spans="19:28" x14ac:dyDescent="0.35">
      <c r="S117" t="s">
        <v>17</v>
      </c>
      <c r="T117" t="s">
        <v>18</v>
      </c>
      <c r="U117" t="s">
        <v>18</v>
      </c>
      <c r="V117">
        <v>5.17</v>
      </c>
      <c r="W117">
        <v>109.911</v>
      </c>
      <c r="X117">
        <v>1041</v>
      </c>
      <c r="Y117">
        <v>42.896000000000001</v>
      </c>
      <c r="Z117">
        <v>256.22699999999998</v>
      </c>
      <c r="AB117">
        <v>24.98</v>
      </c>
    </row>
    <row r="118" spans="19:28" x14ac:dyDescent="0.35">
      <c r="S118" t="s">
        <v>20</v>
      </c>
      <c r="T118" t="s">
        <v>18</v>
      </c>
      <c r="U118" t="s">
        <v>18</v>
      </c>
      <c r="V118">
        <v>5.16</v>
      </c>
      <c r="W118">
        <v>24.497</v>
      </c>
      <c r="X118">
        <v>556</v>
      </c>
      <c r="Y118">
        <v>17.555</v>
      </c>
      <c r="Z118">
        <v>139.54400000000001</v>
      </c>
      <c r="AB118">
        <v>13.54</v>
      </c>
    </row>
    <row r="119" spans="19:28" x14ac:dyDescent="0.35">
      <c r="S119" t="s">
        <v>25</v>
      </c>
      <c r="T119" t="s">
        <v>18</v>
      </c>
      <c r="U119" t="s">
        <v>18</v>
      </c>
      <c r="V119">
        <v>5.34</v>
      </c>
      <c r="W119">
        <v>20.382000000000001</v>
      </c>
      <c r="X119">
        <v>174</v>
      </c>
      <c r="Y119">
        <v>5.2460000000000004</v>
      </c>
      <c r="Z119">
        <v>388.52499999999998</v>
      </c>
      <c r="AB119">
        <v>37.950000000000003</v>
      </c>
    </row>
    <row r="120" spans="19:28" x14ac:dyDescent="0.35">
      <c r="S120" t="s">
        <v>26</v>
      </c>
      <c r="T120" t="s">
        <v>18</v>
      </c>
      <c r="U120" t="s">
        <v>18</v>
      </c>
      <c r="V120">
        <v>5.05</v>
      </c>
      <c r="W120">
        <v>3.7320000000000002</v>
      </c>
      <c r="X120">
        <v>137</v>
      </c>
      <c r="Y120">
        <v>4.0819999999999999</v>
      </c>
      <c r="Z120">
        <v>91.426000000000002</v>
      </c>
      <c r="AB120">
        <v>8.82</v>
      </c>
    </row>
    <row r="121" spans="19:28" x14ac:dyDescent="0.35">
      <c r="S121" t="s">
        <v>40</v>
      </c>
      <c r="T121" t="s">
        <v>18</v>
      </c>
      <c r="U121" t="s">
        <v>18</v>
      </c>
      <c r="V121">
        <v>5.19</v>
      </c>
      <c r="W121">
        <v>15.856999999999999</v>
      </c>
      <c r="X121">
        <v>175</v>
      </c>
      <c r="Y121">
        <v>17.190000000000001</v>
      </c>
      <c r="Z121">
        <v>92.245000000000005</v>
      </c>
      <c r="AB121">
        <v>8.9</v>
      </c>
    </row>
    <row r="122" spans="19:28" x14ac:dyDescent="0.35">
      <c r="S122" t="s">
        <v>53</v>
      </c>
      <c r="T122" t="s">
        <v>18</v>
      </c>
      <c r="U122" t="s">
        <v>18</v>
      </c>
      <c r="V122">
        <v>5.17</v>
      </c>
      <c r="W122">
        <v>23.177</v>
      </c>
      <c r="X122">
        <v>373</v>
      </c>
      <c r="Y122">
        <v>7.5250000000000004</v>
      </c>
      <c r="Z122">
        <v>308</v>
      </c>
      <c r="AB122">
        <v>30.05</v>
      </c>
    </row>
    <row r="123" spans="19:28" x14ac:dyDescent="0.35">
      <c r="S123" t="s">
        <v>64</v>
      </c>
      <c r="T123" t="s">
        <v>18</v>
      </c>
      <c r="U123" t="s">
        <v>18</v>
      </c>
      <c r="V123">
        <v>5.16</v>
      </c>
      <c r="W123">
        <v>246.71799999999999</v>
      </c>
      <c r="X123">
        <v>3720</v>
      </c>
      <c r="Y123">
        <v>6.3129999999999997</v>
      </c>
      <c r="Z123">
        <v>3908.0940000000001</v>
      </c>
      <c r="AB123">
        <v>383</v>
      </c>
    </row>
    <row r="124" spans="19:28" x14ac:dyDescent="0.35">
      <c r="S124" t="s">
        <v>65</v>
      </c>
      <c r="T124" t="s">
        <v>18</v>
      </c>
      <c r="U124" t="s">
        <v>18</v>
      </c>
      <c r="V124">
        <v>5.16</v>
      </c>
      <c r="W124">
        <v>106.462</v>
      </c>
      <c r="X124">
        <v>944</v>
      </c>
      <c r="Y124">
        <v>36.603000000000002</v>
      </c>
      <c r="Z124">
        <v>290.85599999999999</v>
      </c>
      <c r="AB124">
        <v>28.37</v>
      </c>
    </row>
    <row r="125" spans="19:28" x14ac:dyDescent="0.35">
      <c r="S125" t="s">
        <v>75</v>
      </c>
      <c r="T125" t="s">
        <v>18</v>
      </c>
      <c r="U125" t="s">
        <v>18</v>
      </c>
      <c r="V125">
        <v>5.16</v>
      </c>
      <c r="W125">
        <v>21.902999999999999</v>
      </c>
      <c r="X125">
        <v>545</v>
      </c>
      <c r="Y125">
        <v>10.67</v>
      </c>
      <c r="Z125">
        <v>205.27600000000001</v>
      </c>
      <c r="AB125">
        <v>19.98</v>
      </c>
    </row>
    <row r="126" spans="19:28" x14ac:dyDescent="0.35">
      <c r="S126" t="s">
        <v>76</v>
      </c>
      <c r="T126" t="s">
        <v>18</v>
      </c>
      <c r="U126" t="s">
        <v>18</v>
      </c>
      <c r="V126">
        <v>5.16</v>
      </c>
      <c r="W126">
        <v>66.152000000000001</v>
      </c>
      <c r="X126">
        <v>425</v>
      </c>
      <c r="Y126">
        <v>14.221</v>
      </c>
      <c r="Z126">
        <v>465.17099999999999</v>
      </c>
      <c r="AB126">
        <v>45.46</v>
      </c>
    </row>
    <row r="127" spans="19:28" x14ac:dyDescent="0.35">
      <c r="S127" t="s">
        <v>81</v>
      </c>
      <c r="T127" t="s">
        <v>18</v>
      </c>
      <c r="U127" t="s">
        <v>18</v>
      </c>
      <c r="V127">
        <v>5.16</v>
      </c>
      <c r="W127">
        <v>56.02</v>
      </c>
      <c r="X127">
        <v>487</v>
      </c>
      <c r="Y127">
        <v>14.407999999999999</v>
      </c>
      <c r="Z127">
        <v>388.81200000000001</v>
      </c>
      <c r="AB127">
        <v>37.979999999999997</v>
      </c>
    </row>
    <row r="128" spans="19:28" x14ac:dyDescent="0.35">
      <c r="S128" t="s">
        <v>86</v>
      </c>
      <c r="T128" t="s">
        <v>18</v>
      </c>
      <c r="U128" t="s">
        <v>18</v>
      </c>
      <c r="V128">
        <v>5.16</v>
      </c>
      <c r="W128">
        <v>28.789000000000001</v>
      </c>
      <c r="X128">
        <v>384</v>
      </c>
      <c r="Y128">
        <v>11.28</v>
      </c>
      <c r="Z128">
        <v>255.22200000000001</v>
      </c>
      <c r="AB128">
        <v>24.88</v>
      </c>
    </row>
    <row r="129" spans="19:28" x14ac:dyDescent="0.35">
      <c r="S129" t="s">
        <v>91</v>
      </c>
      <c r="T129" t="s">
        <v>18</v>
      </c>
      <c r="U129" t="s">
        <v>18</v>
      </c>
      <c r="V129">
        <v>5.16</v>
      </c>
      <c r="W129">
        <v>14.72</v>
      </c>
      <c r="X129">
        <v>369</v>
      </c>
      <c r="Y129">
        <v>12.853</v>
      </c>
      <c r="Z129">
        <v>114.526</v>
      </c>
      <c r="AB129">
        <v>11.09</v>
      </c>
    </row>
    <row r="130" spans="19:28" x14ac:dyDescent="0.35">
      <c r="S130" t="s">
        <v>92</v>
      </c>
      <c r="T130" t="s">
        <v>18</v>
      </c>
      <c r="U130" t="s">
        <v>18</v>
      </c>
      <c r="V130">
        <v>5.09</v>
      </c>
      <c r="W130">
        <v>5.4889999999999999</v>
      </c>
      <c r="X130">
        <v>174</v>
      </c>
      <c r="Y130">
        <v>2.1509999999999998</v>
      </c>
      <c r="Z130">
        <v>255.184</v>
      </c>
      <c r="AB130">
        <v>24.88</v>
      </c>
    </row>
    <row r="131" spans="19:28" x14ac:dyDescent="0.35">
      <c r="S131" t="s">
        <v>99</v>
      </c>
      <c r="T131" t="s">
        <v>18</v>
      </c>
      <c r="U131" t="s">
        <v>18</v>
      </c>
      <c r="V131">
        <v>5.18</v>
      </c>
      <c r="W131">
        <v>9.4350000000000005</v>
      </c>
      <c r="X131">
        <v>176</v>
      </c>
      <c r="Y131">
        <v>22.687999999999999</v>
      </c>
      <c r="Z131">
        <v>41.585999999999999</v>
      </c>
      <c r="AB131">
        <v>3.94</v>
      </c>
    </row>
    <row r="132" spans="19:28" x14ac:dyDescent="0.35">
      <c r="S132" t="s">
        <v>106</v>
      </c>
      <c r="T132" t="s">
        <v>18</v>
      </c>
      <c r="U132" t="s">
        <v>18</v>
      </c>
      <c r="V132">
        <v>5.18</v>
      </c>
      <c r="W132">
        <v>16.734000000000002</v>
      </c>
      <c r="X132">
        <v>442</v>
      </c>
      <c r="Y132">
        <v>0.246</v>
      </c>
      <c r="Z132">
        <v>6802.4390000000003</v>
      </c>
      <c r="AB132">
        <v>666.75</v>
      </c>
    </row>
    <row r="133" spans="19:28" x14ac:dyDescent="0.35">
      <c r="S133" t="s">
        <v>112</v>
      </c>
      <c r="T133" t="s">
        <v>18</v>
      </c>
      <c r="U133" t="s">
        <v>18</v>
      </c>
      <c r="V133">
        <v>5.18</v>
      </c>
      <c r="W133">
        <v>180.023</v>
      </c>
      <c r="X133">
        <v>3059</v>
      </c>
      <c r="Y133">
        <v>41.587000000000003</v>
      </c>
      <c r="Z133">
        <v>432.88299999999998</v>
      </c>
      <c r="AB133">
        <v>42.3</v>
      </c>
    </row>
    <row r="134" spans="19:28" x14ac:dyDescent="0.35">
      <c r="S134" t="s">
        <v>113</v>
      </c>
      <c r="T134" t="s">
        <v>18</v>
      </c>
      <c r="U134" t="s">
        <v>18</v>
      </c>
      <c r="V134">
        <v>5.18</v>
      </c>
      <c r="W134">
        <v>118.17400000000001</v>
      </c>
      <c r="X134">
        <v>1030</v>
      </c>
      <c r="Y134">
        <v>18.370999999999999</v>
      </c>
      <c r="Z134">
        <v>643.26400000000001</v>
      </c>
      <c r="AB134">
        <v>62.92</v>
      </c>
    </row>
    <row r="135" spans="19:28" x14ac:dyDescent="0.35">
      <c r="S135" t="s">
        <v>122</v>
      </c>
      <c r="T135" t="s">
        <v>18</v>
      </c>
      <c r="U135" t="s">
        <v>18</v>
      </c>
      <c r="V135">
        <v>5.19</v>
      </c>
      <c r="W135">
        <v>9.891</v>
      </c>
      <c r="X135">
        <v>317</v>
      </c>
      <c r="Y135">
        <v>11.861000000000001</v>
      </c>
      <c r="Z135">
        <v>83.391000000000005</v>
      </c>
      <c r="AB135">
        <v>8.0299999999999994</v>
      </c>
    </row>
    <row r="136" spans="19:28" x14ac:dyDescent="0.35">
      <c r="S136" t="s">
        <v>123</v>
      </c>
      <c r="T136" t="s">
        <v>18</v>
      </c>
      <c r="U136" t="s">
        <v>18</v>
      </c>
      <c r="V136">
        <v>5.17</v>
      </c>
      <c r="W136">
        <v>32.667000000000002</v>
      </c>
      <c r="X136">
        <v>298</v>
      </c>
      <c r="Y136">
        <v>12.105</v>
      </c>
      <c r="Z136">
        <v>269.86399999999998</v>
      </c>
      <c r="AB136">
        <v>26.32</v>
      </c>
    </row>
    <row r="137" spans="19:28" x14ac:dyDescent="0.35">
      <c r="S137" t="s">
        <v>128</v>
      </c>
      <c r="T137" t="s">
        <v>18</v>
      </c>
      <c r="U137" t="s">
        <v>18</v>
      </c>
      <c r="V137">
        <v>5.19</v>
      </c>
      <c r="W137">
        <v>16.401</v>
      </c>
      <c r="X137">
        <v>424</v>
      </c>
      <c r="Y137">
        <v>23.058</v>
      </c>
      <c r="Z137">
        <v>71.129000000000005</v>
      </c>
      <c r="AB137">
        <v>6.83</v>
      </c>
    </row>
    <row r="138" spans="19:28" x14ac:dyDescent="0.35">
      <c r="S138" t="s">
        <v>133</v>
      </c>
      <c r="T138" t="s">
        <v>18</v>
      </c>
      <c r="U138" t="s">
        <v>18</v>
      </c>
      <c r="V138">
        <v>5.19</v>
      </c>
      <c r="W138">
        <v>56.057000000000002</v>
      </c>
      <c r="X138">
        <v>655</v>
      </c>
      <c r="Y138">
        <v>6.6120000000000001</v>
      </c>
      <c r="Z138">
        <v>847.80700000000002</v>
      </c>
      <c r="AB138">
        <v>82.98</v>
      </c>
    </row>
    <row r="139" spans="19:28" x14ac:dyDescent="0.35">
      <c r="S139" t="s">
        <v>138</v>
      </c>
      <c r="T139" t="s">
        <v>18</v>
      </c>
      <c r="U139" t="s">
        <v>18</v>
      </c>
      <c r="V139">
        <v>5.2</v>
      </c>
      <c r="W139">
        <v>60.384999999999998</v>
      </c>
      <c r="X139">
        <v>584</v>
      </c>
      <c r="Y139">
        <v>33.975000000000001</v>
      </c>
      <c r="Z139">
        <v>177.73400000000001</v>
      </c>
      <c r="AB139">
        <v>17.28</v>
      </c>
    </row>
    <row r="140" spans="19:28" x14ac:dyDescent="0.35">
      <c r="S140" t="s">
        <v>139</v>
      </c>
      <c r="T140" t="s">
        <v>18</v>
      </c>
      <c r="U140" t="s">
        <v>18</v>
      </c>
      <c r="V140">
        <v>5.2</v>
      </c>
      <c r="W140">
        <v>4.5670000000000002</v>
      </c>
      <c r="X140">
        <v>152</v>
      </c>
      <c r="Y140">
        <v>27.48</v>
      </c>
      <c r="Z140">
        <v>16.619</v>
      </c>
      <c r="AB140">
        <v>1.49</v>
      </c>
    </row>
    <row r="141" spans="19:28" x14ac:dyDescent="0.35">
      <c r="S141" t="s">
        <v>153</v>
      </c>
      <c r="T141" t="s">
        <v>18</v>
      </c>
      <c r="U141" t="s">
        <v>18</v>
      </c>
      <c r="V141">
        <v>5.2</v>
      </c>
      <c r="W141">
        <v>64.882999999999996</v>
      </c>
      <c r="X141">
        <v>768</v>
      </c>
      <c r="Y141">
        <v>11.866</v>
      </c>
      <c r="Z141">
        <v>546.798</v>
      </c>
      <c r="AB141">
        <v>53.47</v>
      </c>
    </row>
    <row r="142" spans="19:28" x14ac:dyDescent="0.35">
      <c r="S142" t="s">
        <v>166</v>
      </c>
      <c r="T142" t="s">
        <v>18</v>
      </c>
      <c r="U142" t="s">
        <v>18</v>
      </c>
      <c r="V142">
        <v>5.2</v>
      </c>
      <c r="W142">
        <v>63.298000000000002</v>
      </c>
      <c r="X142">
        <v>885</v>
      </c>
      <c r="Y142">
        <v>14.916</v>
      </c>
      <c r="Z142">
        <v>424.363</v>
      </c>
      <c r="AB142">
        <v>41.46</v>
      </c>
    </row>
    <row r="143" spans="19:28" x14ac:dyDescent="0.35">
      <c r="S143" t="s">
        <v>168</v>
      </c>
      <c r="T143" t="s">
        <v>18</v>
      </c>
      <c r="U143" t="s">
        <v>18</v>
      </c>
      <c r="V143">
        <v>5.19</v>
      </c>
      <c r="W143">
        <v>34.506</v>
      </c>
      <c r="X143">
        <v>428</v>
      </c>
      <c r="Y143">
        <v>24.082999999999998</v>
      </c>
      <c r="Z143">
        <v>143.279</v>
      </c>
      <c r="AB143">
        <v>13.91</v>
      </c>
    </row>
    <row r="144" spans="19:28" x14ac:dyDescent="0.35">
      <c r="S144" t="s">
        <v>181</v>
      </c>
      <c r="T144" t="s">
        <v>18</v>
      </c>
      <c r="U144" t="s">
        <v>18</v>
      </c>
      <c r="V144">
        <v>5.2</v>
      </c>
      <c r="W144">
        <v>54.095999999999997</v>
      </c>
      <c r="X144">
        <v>305</v>
      </c>
      <c r="Y144">
        <v>8.2149999999999999</v>
      </c>
      <c r="Z144">
        <v>658.50300000000004</v>
      </c>
      <c r="AB144">
        <v>64.42</v>
      </c>
    </row>
    <row r="145" spans="19:29" x14ac:dyDescent="0.35">
      <c r="S145" t="s">
        <v>183</v>
      </c>
      <c r="T145" t="s">
        <v>18</v>
      </c>
      <c r="U145" t="s">
        <v>18</v>
      </c>
      <c r="V145">
        <v>5.2</v>
      </c>
      <c r="W145">
        <v>35.661000000000001</v>
      </c>
      <c r="X145">
        <v>504</v>
      </c>
      <c r="Y145">
        <v>6.2329999999999997</v>
      </c>
      <c r="Z145">
        <v>572.13199999999995</v>
      </c>
      <c r="AB145">
        <v>55.95</v>
      </c>
    </row>
    <row r="146" spans="19:29" x14ac:dyDescent="0.35">
      <c r="S146" t="s">
        <v>196</v>
      </c>
      <c r="T146" t="s">
        <v>18</v>
      </c>
      <c r="U146" t="s">
        <v>18</v>
      </c>
      <c r="V146">
        <v>5.21</v>
      </c>
      <c r="W146">
        <v>96.891000000000005</v>
      </c>
      <c r="X146">
        <v>1086</v>
      </c>
      <c r="Y146">
        <v>39.24</v>
      </c>
      <c r="Z146">
        <v>246.91900000000001</v>
      </c>
      <c r="AB146">
        <v>24.07</v>
      </c>
    </row>
    <row r="147" spans="19:29" x14ac:dyDescent="0.35">
      <c r="S147" t="s">
        <v>209</v>
      </c>
      <c r="T147" t="s">
        <v>18</v>
      </c>
      <c r="U147" t="s">
        <v>18</v>
      </c>
      <c r="V147">
        <v>5.22</v>
      </c>
      <c r="W147">
        <v>92.427999999999997</v>
      </c>
      <c r="X147">
        <v>994</v>
      </c>
      <c r="Y147">
        <v>30.684999999999999</v>
      </c>
      <c r="Z147">
        <v>301.21600000000001</v>
      </c>
      <c r="AB147">
        <v>29.39</v>
      </c>
    </row>
    <row r="148" spans="19:29" x14ac:dyDescent="0.35">
      <c r="S148" t="s">
        <v>211</v>
      </c>
      <c r="T148" t="s">
        <v>18</v>
      </c>
      <c r="U148" t="s">
        <v>18</v>
      </c>
      <c r="V148">
        <v>5.21</v>
      </c>
      <c r="W148">
        <v>16.904</v>
      </c>
      <c r="X148">
        <v>414</v>
      </c>
      <c r="Y148">
        <v>4.2489999999999997</v>
      </c>
      <c r="Z148">
        <v>397.83499999999998</v>
      </c>
      <c r="AB148">
        <v>38.86</v>
      </c>
    </row>
    <row r="149" spans="19:29" x14ac:dyDescent="0.35">
      <c r="S149" t="s">
        <v>224</v>
      </c>
      <c r="T149" t="s">
        <v>18</v>
      </c>
      <c r="U149" t="s">
        <v>18</v>
      </c>
      <c r="V149">
        <v>5.22</v>
      </c>
      <c r="W149">
        <v>52.427999999999997</v>
      </c>
      <c r="X149">
        <v>1022</v>
      </c>
      <c r="Y149">
        <v>31.17</v>
      </c>
      <c r="Z149">
        <v>168.2</v>
      </c>
      <c r="AB149">
        <v>16.350000000000001</v>
      </c>
    </row>
    <row r="150" spans="19:29" x14ac:dyDescent="0.35">
      <c r="S150" t="s">
        <v>226</v>
      </c>
      <c r="T150" t="s">
        <v>18</v>
      </c>
      <c r="U150" t="s">
        <v>18</v>
      </c>
      <c r="V150">
        <v>5.2</v>
      </c>
      <c r="W150">
        <v>21.74</v>
      </c>
      <c r="X150">
        <v>410</v>
      </c>
      <c r="Y150">
        <v>4.2309999999999999</v>
      </c>
      <c r="Z150">
        <v>513.827</v>
      </c>
      <c r="AB150">
        <v>50.23</v>
      </c>
    </row>
    <row r="151" spans="19:29" x14ac:dyDescent="0.35">
      <c r="S151" t="s">
        <v>239</v>
      </c>
      <c r="T151" t="s">
        <v>18</v>
      </c>
      <c r="U151" t="s">
        <v>18</v>
      </c>
      <c r="V151">
        <v>5.21</v>
      </c>
      <c r="W151">
        <v>101.697</v>
      </c>
      <c r="X151">
        <v>1052</v>
      </c>
      <c r="Y151">
        <v>12.896000000000001</v>
      </c>
      <c r="Z151">
        <v>788.59299999999996</v>
      </c>
      <c r="AB151">
        <v>77.17</v>
      </c>
    </row>
    <row r="152" spans="19:29" x14ac:dyDescent="0.35">
      <c r="S152" t="s">
        <v>240</v>
      </c>
      <c r="T152" t="s">
        <v>18</v>
      </c>
      <c r="U152" t="s">
        <v>18</v>
      </c>
      <c r="V152">
        <v>5.23</v>
      </c>
      <c r="W152">
        <v>27.966999999999999</v>
      </c>
      <c r="X152">
        <v>472</v>
      </c>
      <c r="Y152">
        <v>23.085999999999999</v>
      </c>
      <c r="Z152">
        <v>121.143</v>
      </c>
      <c r="AB152">
        <v>11.74</v>
      </c>
    </row>
    <row r="153" spans="19:29" x14ac:dyDescent="0.35">
      <c r="S153" t="s">
        <v>241</v>
      </c>
      <c r="T153" t="s">
        <v>18</v>
      </c>
      <c r="U153" t="s">
        <v>18</v>
      </c>
      <c r="V153">
        <v>5.16</v>
      </c>
      <c r="W153">
        <v>1.968</v>
      </c>
      <c r="X153">
        <v>118</v>
      </c>
      <c r="Y153">
        <v>62.664000000000001</v>
      </c>
      <c r="Z153">
        <v>3.141</v>
      </c>
      <c r="AB153">
        <v>0.17</v>
      </c>
    </row>
    <row r="155" spans="19:29" x14ac:dyDescent="0.35">
      <c r="S155" s="131" t="s">
        <v>246</v>
      </c>
      <c r="T155" s="131"/>
      <c r="U155" s="131"/>
      <c r="V155" s="131"/>
      <c r="W155" s="131"/>
      <c r="X155" s="131"/>
      <c r="Y155" s="131"/>
      <c r="Z155" s="131"/>
      <c r="AA155" s="131"/>
      <c r="AB155" s="131"/>
      <c r="AC155" s="131"/>
    </row>
    <row r="156" spans="19:29" x14ac:dyDescent="0.35">
      <c r="S156" t="s">
        <v>4</v>
      </c>
      <c r="T156" t="s">
        <v>5</v>
      </c>
      <c r="U156" t="s">
        <v>6</v>
      </c>
      <c r="V156" t="s">
        <v>7</v>
      </c>
      <c r="W156" t="s">
        <v>8</v>
      </c>
      <c r="X156" t="s">
        <v>9</v>
      </c>
      <c r="Y156" t="s">
        <v>10</v>
      </c>
      <c r="Z156" t="s">
        <v>11</v>
      </c>
      <c r="AA156" t="s">
        <v>12</v>
      </c>
      <c r="AB156" t="s">
        <v>13</v>
      </c>
      <c r="AC156" t="s">
        <v>14</v>
      </c>
    </row>
    <row r="157" spans="19:29" x14ac:dyDescent="0.35">
      <c r="S157" t="s">
        <v>27</v>
      </c>
      <c r="T157" t="s">
        <v>28</v>
      </c>
      <c r="U157" t="s">
        <v>29</v>
      </c>
      <c r="V157">
        <v>5.17</v>
      </c>
      <c r="W157">
        <v>28015.162</v>
      </c>
      <c r="X157">
        <v>764846</v>
      </c>
      <c r="Z157">
        <v>28015.162</v>
      </c>
      <c r="AA157">
        <v>100</v>
      </c>
      <c r="AB157">
        <v>121.54</v>
      </c>
      <c r="AC157">
        <v>21.5</v>
      </c>
    </row>
    <row r="158" spans="19:29" x14ac:dyDescent="0.35">
      <c r="S158" t="s">
        <v>93</v>
      </c>
      <c r="T158" t="s">
        <v>28</v>
      </c>
      <c r="U158" t="s">
        <v>29</v>
      </c>
      <c r="V158">
        <v>5.17</v>
      </c>
      <c r="W158">
        <v>24507.627</v>
      </c>
      <c r="X158">
        <v>671672</v>
      </c>
      <c r="Z158">
        <v>24507.627</v>
      </c>
      <c r="AA158">
        <v>100</v>
      </c>
      <c r="AB158">
        <v>106.32</v>
      </c>
      <c r="AC158">
        <v>6.3</v>
      </c>
    </row>
    <row r="159" spans="19:29" x14ac:dyDescent="0.35">
      <c r="S159" t="s">
        <v>30</v>
      </c>
      <c r="T159" t="s">
        <v>31</v>
      </c>
      <c r="U159" t="s">
        <v>29</v>
      </c>
      <c r="V159">
        <v>5.17</v>
      </c>
      <c r="W159">
        <v>29313.949000000001</v>
      </c>
      <c r="X159">
        <v>810743</v>
      </c>
      <c r="Z159">
        <v>29313.949000000001</v>
      </c>
      <c r="AA159">
        <v>100</v>
      </c>
      <c r="AB159">
        <v>127.17</v>
      </c>
      <c r="AC159">
        <v>27.2</v>
      </c>
    </row>
    <row r="160" spans="19:29" x14ac:dyDescent="0.35">
      <c r="S160" t="s">
        <v>94</v>
      </c>
      <c r="T160" t="s">
        <v>31</v>
      </c>
      <c r="U160" t="s">
        <v>29</v>
      </c>
      <c r="V160">
        <v>5.17</v>
      </c>
      <c r="W160">
        <v>23632.778999999999</v>
      </c>
      <c r="X160">
        <v>648234</v>
      </c>
      <c r="Z160">
        <v>23632.778999999999</v>
      </c>
      <c r="AA160">
        <v>100</v>
      </c>
      <c r="AB160">
        <v>102.53</v>
      </c>
      <c r="AC160">
        <v>2.5</v>
      </c>
    </row>
    <row r="161" spans="19:29" x14ac:dyDescent="0.35">
      <c r="S161" t="s">
        <v>32</v>
      </c>
      <c r="T161" t="s">
        <v>33</v>
      </c>
      <c r="U161" t="s">
        <v>29</v>
      </c>
      <c r="V161">
        <v>5.17</v>
      </c>
      <c r="W161">
        <v>29950.835999999999</v>
      </c>
      <c r="X161">
        <v>830589</v>
      </c>
      <c r="Z161">
        <v>29950.835999999999</v>
      </c>
      <c r="AA161">
        <v>100</v>
      </c>
      <c r="AB161">
        <v>129.94</v>
      </c>
      <c r="AC161">
        <v>29.9</v>
      </c>
    </row>
    <row r="162" spans="19:29" x14ac:dyDescent="0.35">
      <c r="S162" t="s">
        <v>95</v>
      </c>
      <c r="T162" t="s">
        <v>33</v>
      </c>
      <c r="U162" t="s">
        <v>29</v>
      </c>
      <c r="V162">
        <v>5.17</v>
      </c>
      <c r="W162">
        <v>23528.35</v>
      </c>
      <c r="X162">
        <v>650772</v>
      </c>
      <c r="Z162">
        <v>23528.35</v>
      </c>
      <c r="AA162">
        <v>100</v>
      </c>
      <c r="AB162">
        <v>102.07</v>
      </c>
      <c r="AC162">
        <v>2.1</v>
      </c>
    </row>
    <row r="163" spans="19:29" x14ac:dyDescent="0.35">
      <c r="S163" t="s">
        <v>34</v>
      </c>
      <c r="T163" t="s">
        <v>35</v>
      </c>
      <c r="U163" t="s">
        <v>29</v>
      </c>
      <c r="V163">
        <v>5.17</v>
      </c>
      <c r="W163">
        <v>28339.805</v>
      </c>
      <c r="X163">
        <v>775903</v>
      </c>
      <c r="Z163">
        <v>28339.805</v>
      </c>
      <c r="AA163">
        <v>100</v>
      </c>
      <c r="AB163">
        <v>122.95</v>
      </c>
      <c r="AC163">
        <v>22.9</v>
      </c>
    </row>
    <row r="164" spans="19:29" x14ac:dyDescent="0.35">
      <c r="S164" t="s">
        <v>77</v>
      </c>
      <c r="T164" t="s">
        <v>35</v>
      </c>
      <c r="U164" t="s">
        <v>29</v>
      </c>
      <c r="V164">
        <v>5.16</v>
      </c>
      <c r="W164">
        <v>24535.77</v>
      </c>
      <c r="X164">
        <v>665024</v>
      </c>
      <c r="Z164">
        <v>24535.77</v>
      </c>
      <c r="AA164">
        <v>100</v>
      </c>
      <c r="AB164">
        <v>106.44</v>
      </c>
      <c r="AC164">
        <v>6.4</v>
      </c>
    </row>
    <row r="165" spans="19:29" x14ac:dyDescent="0.35">
      <c r="S165" t="s">
        <v>82</v>
      </c>
      <c r="T165" t="s">
        <v>35</v>
      </c>
      <c r="U165" t="s">
        <v>29</v>
      </c>
      <c r="V165">
        <v>5.17</v>
      </c>
      <c r="W165">
        <v>26556.42</v>
      </c>
      <c r="X165">
        <v>744566</v>
      </c>
      <c r="Z165">
        <v>26556.42</v>
      </c>
      <c r="AA165">
        <v>100</v>
      </c>
      <c r="AB165">
        <v>115.21</v>
      </c>
      <c r="AC165">
        <v>15.2</v>
      </c>
    </row>
    <row r="166" spans="19:29" x14ac:dyDescent="0.35">
      <c r="S166" t="s">
        <v>87</v>
      </c>
      <c r="T166" t="s">
        <v>35</v>
      </c>
      <c r="U166" t="s">
        <v>29</v>
      </c>
      <c r="V166">
        <v>5.17</v>
      </c>
      <c r="W166">
        <v>25185.447</v>
      </c>
      <c r="X166">
        <v>693300</v>
      </c>
      <c r="Z166">
        <v>25185.447</v>
      </c>
      <c r="AA166">
        <v>100</v>
      </c>
      <c r="AB166">
        <v>109.26</v>
      </c>
      <c r="AC166">
        <v>9.3000000000000007</v>
      </c>
    </row>
    <row r="167" spans="19:29" x14ac:dyDescent="0.35">
      <c r="S167" t="s">
        <v>96</v>
      </c>
      <c r="T167" t="s">
        <v>35</v>
      </c>
      <c r="U167" t="s">
        <v>29</v>
      </c>
      <c r="V167">
        <v>5.17</v>
      </c>
      <c r="W167">
        <v>23608.605</v>
      </c>
      <c r="X167">
        <v>645217</v>
      </c>
      <c r="Z167">
        <v>23608.605</v>
      </c>
      <c r="AA167">
        <v>100</v>
      </c>
      <c r="AB167">
        <v>102.42</v>
      </c>
      <c r="AC167">
        <v>2.4</v>
      </c>
    </row>
    <row r="168" spans="19:29" x14ac:dyDescent="0.35">
      <c r="S168" t="s">
        <v>124</v>
      </c>
      <c r="T168" t="s">
        <v>35</v>
      </c>
      <c r="U168" t="s">
        <v>29</v>
      </c>
      <c r="V168">
        <v>5.18</v>
      </c>
      <c r="W168">
        <v>20045.84</v>
      </c>
      <c r="X168">
        <v>558513</v>
      </c>
      <c r="Z168">
        <v>20045.84</v>
      </c>
      <c r="AA168">
        <v>100</v>
      </c>
      <c r="AB168">
        <v>86.96</v>
      </c>
      <c r="AC168">
        <v>-13</v>
      </c>
    </row>
    <row r="169" spans="19:29" x14ac:dyDescent="0.35">
      <c r="S169" t="s">
        <v>129</v>
      </c>
      <c r="T169" t="s">
        <v>35</v>
      </c>
      <c r="U169" t="s">
        <v>29</v>
      </c>
      <c r="V169">
        <v>5.19</v>
      </c>
      <c r="W169">
        <v>20375.537</v>
      </c>
      <c r="X169">
        <v>572269</v>
      </c>
      <c r="Z169">
        <v>20375.537</v>
      </c>
      <c r="AA169">
        <v>100</v>
      </c>
      <c r="AB169">
        <v>88.4</v>
      </c>
      <c r="AC169">
        <v>-11.6</v>
      </c>
    </row>
    <row r="170" spans="19:29" x14ac:dyDescent="0.35">
      <c r="S170" t="s">
        <v>134</v>
      </c>
      <c r="T170" t="s">
        <v>35</v>
      </c>
      <c r="U170" t="s">
        <v>29</v>
      </c>
      <c r="V170">
        <v>5.19</v>
      </c>
      <c r="W170">
        <v>19531.541000000001</v>
      </c>
      <c r="X170">
        <v>545490</v>
      </c>
      <c r="Z170">
        <v>19531.541000000001</v>
      </c>
      <c r="AA170">
        <v>100</v>
      </c>
      <c r="AB170">
        <v>84.73</v>
      </c>
      <c r="AC170">
        <v>-15.3</v>
      </c>
    </row>
    <row r="171" spans="19:29" x14ac:dyDescent="0.35">
      <c r="S171" t="s">
        <v>36</v>
      </c>
      <c r="T171" t="s">
        <v>37</v>
      </c>
      <c r="U171" t="s">
        <v>29</v>
      </c>
      <c r="V171">
        <v>5.17</v>
      </c>
      <c r="W171">
        <v>25832.488000000001</v>
      </c>
      <c r="X171">
        <v>724632</v>
      </c>
      <c r="Z171">
        <v>25832.488000000001</v>
      </c>
      <c r="AA171">
        <v>100</v>
      </c>
      <c r="AB171">
        <v>112.07</v>
      </c>
      <c r="AC171">
        <v>12.1</v>
      </c>
    </row>
    <row r="172" spans="19:29" x14ac:dyDescent="0.35">
      <c r="S172" t="s">
        <v>78</v>
      </c>
      <c r="T172" t="s">
        <v>37</v>
      </c>
      <c r="U172" t="s">
        <v>29</v>
      </c>
      <c r="V172">
        <v>5.16</v>
      </c>
      <c r="W172">
        <v>23397</v>
      </c>
      <c r="X172">
        <v>644247</v>
      </c>
      <c r="Z172">
        <v>23397</v>
      </c>
      <c r="AA172">
        <v>100</v>
      </c>
      <c r="AB172">
        <v>101.5</v>
      </c>
      <c r="AC172">
        <v>1.5</v>
      </c>
    </row>
    <row r="173" spans="19:29" x14ac:dyDescent="0.35">
      <c r="S173" t="s">
        <v>83</v>
      </c>
      <c r="T173" t="s">
        <v>37</v>
      </c>
      <c r="U173" t="s">
        <v>29</v>
      </c>
      <c r="V173">
        <v>5.17</v>
      </c>
      <c r="W173">
        <v>23445.710999999999</v>
      </c>
      <c r="X173">
        <v>645545</v>
      </c>
      <c r="Z173">
        <v>23445.710999999999</v>
      </c>
      <c r="AA173">
        <v>100</v>
      </c>
      <c r="AB173">
        <v>101.71</v>
      </c>
      <c r="AC173">
        <v>1.7</v>
      </c>
    </row>
    <row r="174" spans="19:29" x14ac:dyDescent="0.35">
      <c r="S174" t="s">
        <v>88</v>
      </c>
      <c r="T174" t="s">
        <v>37</v>
      </c>
      <c r="U174" t="s">
        <v>29</v>
      </c>
      <c r="V174">
        <v>5.16</v>
      </c>
      <c r="W174">
        <v>22468.701000000001</v>
      </c>
      <c r="X174">
        <v>616974</v>
      </c>
      <c r="Z174">
        <v>22468.701000000001</v>
      </c>
      <c r="AA174">
        <v>100</v>
      </c>
      <c r="AB174">
        <v>97.48</v>
      </c>
      <c r="AC174">
        <v>-2.5</v>
      </c>
    </row>
    <row r="175" spans="19:29" x14ac:dyDescent="0.35">
      <c r="S175" t="s">
        <v>97</v>
      </c>
      <c r="T175" t="s">
        <v>37</v>
      </c>
      <c r="U175" t="s">
        <v>29</v>
      </c>
      <c r="V175">
        <v>5.17</v>
      </c>
      <c r="W175">
        <v>22096.361000000001</v>
      </c>
      <c r="X175">
        <v>611518</v>
      </c>
      <c r="Z175">
        <v>22096.361000000001</v>
      </c>
      <c r="AA175">
        <v>100</v>
      </c>
      <c r="AB175">
        <v>95.86</v>
      </c>
      <c r="AC175">
        <v>-4.0999999999999996</v>
      </c>
    </row>
    <row r="176" spans="19:29" x14ac:dyDescent="0.35">
      <c r="S176" t="s">
        <v>125</v>
      </c>
      <c r="T176" t="s">
        <v>37</v>
      </c>
      <c r="U176" t="s">
        <v>29</v>
      </c>
      <c r="V176">
        <v>5.18</v>
      </c>
      <c r="W176">
        <v>17964.745999999999</v>
      </c>
      <c r="X176">
        <v>493692</v>
      </c>
      <c r="Z176">
        <v>17964.745999999999</v>
      </c>
      <c r="AA176">
        <v>100</v>
      </c>
      <c r="AB176">
        <v>77.94</v>
      </c>
      <c r="AC176">
        <v>-22.1</v>
      </c>
    </row>
    <row r="177" spans="19:29" x14ac:dyDescent="0.35">
      <c r="S177" t="s">
        <v>130</v>
      </c>
      <c r="T177" t="s">
        <v>37</v>
      </c>
      <c r="U177" t="s">
        <v>29</v>
      </c>
      <c r="V177">
        <v>5.19</v>
      </c>
      <c r="W177">
        <v>16582.210999999999</v>
      </c>
      <c r="X177">
        <v>447530</v>
      </c>
      <c r="Z177">
        <v>16582.210999999999</v>
      </c>
      <c r="AA177">
        <v>100</v>
      </c>
      <c r="AB177">
        <v>71.94</v>
      </c>
      <c r="AC177">
        <v>-28.1</v>
      </c>
    </row>
    <row r="178" spans="19:29" x14ac:dyDescent="0.35">
      <c r="S178" t="s">
        <v>135</v>
      </c>
      <c r="T178" t="s">
        <v>37</v>
      </c>
      <c r="U178" t="s">
        <v>29</v>
      </c>
      <c r="V178">
        <v>5.19</v>
      </c>
      <c r="W178">
        <v>17208.271000000001</v>
      </c>
      <c r="X178">
        <v>474056</v>
      </c>
      <c r="Z178">
        <v>17208.271000000001</v>
      </c>
      <c r="AA178">
        <v>100</v>
      </c>
      <c r="AB178">
        <v>74.650000000000006</v>
      </c>
      <c r="AC178">
        <v>-25.3</v>
      </c>
    </row>
    <row r="179" spans="19:29" x14ac:dyDescent="0.35">
      <c r="S179" t="s">
        <v>38</v>
      </c>
      <c r="T179" t="s">
        <v>39</v>
      </c>
      <c r="U179" t="s">
        <v>29</v>
      </c>
      <c r="V179">
        <v>5.17</v>
      </c>
      <c r="W179">
        <v>26238.695</v>
      </c>
      <c r="X179">
        <v>724166</v>
      </c>
      <c r="Z179">
        <v>26238.695</v>
      </c>
      <c r="AA179">
        <v>100</v>
      </c>
      <c r="AB179">
        <v>113.83</v>
      </c>
      <c r="AC179">
        <v>13.8</v>
      </c>
    </row>
    <row r="180" spans="19:29" x14ac:dyDescent="0.35">
      <c r="S180" t="s">
        <v>79</v>
      </c>
      <c r="T180" t="s">
        <v>39</v>
      </c>
      <c r="U180" t="s">
        <v>29</v>
      </c>
      <c r="V180">
        <v>5.16</v>
      </c>
      <c r="W180">
        <v>23039.303</v>
      </c>
      <c r="X180">
        <v>625832</v>
      </c>
      <c r="Z180">
        <v>23039.303</v>
      </c>
      <c r="AA180">
        <v>100</v>
      </c>
      <c r="AB180">
        <v>99.95</v>
      </c>
      <c r="AC180">
        <v>0</v>
      </c>
    </row>
    <row r="181" spans="19:29" x14ac:dyDescent="0.35">
      <c r="S181" t="s">
        <v>84</v>
      </c>
      <c r="T181" t="s">
        <v>39</v>
      </c>
      <c r="U181" t="s">
        <v>29</v>
      </c>
      <c r="V181">
        <v>5.17</v>
      </c>
      <c r="W181">
        <v>24264.488000000001</v>
      </c>
      <c r="X181">
        <v>682297</v>
      </c>
      <c r="Z181">
        <v>24264.488000000001</v>
      </c>
      <c r="AA181">
        <v>100</v>
      </c>
      <c r="AB181">
        <v>105.27</v>
      </c>
      <c r="AC181">
        <v>5.3</v>
      </c>
    </row>
    <row r="182" spans="19:29" x14ac:dyDescent="0.35">
      <c r="S182" t="s">
        <v>89</v>
      </c>
      <c r="T182" t="s">
        <v>39</v>
      </c>
      <c r="U182" t="s">
        <v>29</v>
      </c>
      <c r="V182">
        <v>5.17</v>
      </c>
      <c r="W182">
        <v>22817.016</v>
      </c>
      <c r="X182">
        <v>625104</v>
      </c>
      <c r="Z182">
        <v>22817.016</v>
      </c>
      <c r="AA182">
        <v>100</v>
      </c>
      <c r="AB182">
        <v>98.99</v>
      </c>
      <c r="AC182">
        <v>-1</v>
      </c>
    </row>
    <row r="183" spans="19:29" x14ac:dyDescent="0.35">
      <c r="S183" t="s">
        <v>98</v>
      </c>
      <c r="T183" t="s">
        <v>39</v>
      </c>
      <c r="U183" t="s">
        <v>29</v>
      </c>
      <c r="V183">
        <v>5.17</v>
      </c>
      <c r="W183">
        <v>21123.363000000001</v>
      </c>
      <c r="X183">
        <v>582288</v>
      </c>
      <c r="Z183">
        <v>21123.363000000001</v>
      </c>
      <c r="AA183">
        <v>100</v>
      </c>
      <c r="AB183">
        <v>91.64</v>
      </c>
      <c r="AC183">
        <v>-8.4</v>
      </c>
    </row>
    <row r="184" spans="19:29" x14ac:dyDescent="0.35">
      <c r="S184" t="s">
        <v>126</v>
      </c>
      <c r="T184" t="s">
        <v>39</v>
      </c>
      <c r="U184" t="s">
        <v>29</v>
      </c>
      <c r="V184">
        <v>5.19</v>
      </c>
      <c r="W184">
        <v>18868.226999999999</v>
      </c>
      <c r="X184">
        <v>529578</v>
      </c>
      <c r="Z184">
        <v>18868.226999999999</v>
      </c>
      <c r="AA184">
        <v>100</v>
      </c>
      <c r="AB184">
        <v>81.86</v>
      </c>
      <c r="AC184">
        <v>-18.100000000000001</v>
      </c>
    </row>
    <row r="185" spans="19:29" x14ac:dyDescent="0.35">
      <c r="S185" t="s">
        <v>131</v>
      </c>
      <c r="T185" t="s">
        <v>39</v>
      </c>
      <c r="U185" t="s">
        <v>29</v>
      </c>
      <c r="V185">
        <v>5.19</v>
      </c>
      <c r="W185">
        <v>16807.938999999998</v>
      </c>
      <c r="X185">
        <v>454619</v>
      </c>
      <c r="Z185">
        <v>16807.938999999998</v>
      </c>
      <c r="AA185">
        <v>100</v>
      </c>
      <c r="AB185">
        <v>72.92</v>
      </c>
      <c r="AC185">
        <v>-27.1</v>
      </c>
    </row>
    <row r="186" spans="19:29" x14ac:dyDescent="0.35">
      <c r="S186" t="s">
        <v>136</v>
      </c>
      <c r="T186" t="s">
        <v>39</v>
      </c>
      <c r="U186" t="s">
        <v>29</v>
      </c>
      <c r="V186">
        <v>5.19</v>
      </c>
      <c r="W186">
        <v>16733.023000000001</v>
      </c>
      <c r="X186">
        <v>463597</v>
      </c>
      <c r="Z186">
        <v>16733.023000000001</v>
      </c>
      <c r="AA186">
        <v>100</v>
      </c>
      <c r="AB186">
        <v>72.59</v>
      </c>
      <c r="AC186">
        <v>-27.4</v>
      </c>
    </row>
    <row r="187" spans="19:29" x14ac:dyDescent="0.35">
      <c r="S187" t="s">
        <v>41</v>
      </c>
      <c r="T187" t="s">
        <v>42</v>
      </c>
      <c r="U187" t="s">
        <v>29</v>
      </c>
      <c r="V187">
        <v>5.17</v>
      </c>
      <c r="W187">
        <v>27822.641</v>
      </c>
      <c r="X187">
        <v>750505</v>
      </c>
      <c r="Z187">
        <v>27822.641</v>
      </c>
      <c r="AA187">
        <v>100</v>
      </c>
      <c r="AB187">
        <v>120.7</v>
      </c>
      <c r="AC187">
        <v>20.7</v>
      </c>
    </row>
    <row r="188" spans="19:29" x14ac:dyDescent="0.35">
      <c r="S188" t="s">
        <v>100</v>
      </c>
      <c r="T188" t="s">
        <v>42</v>
      </c>
      <c r="U188" t="s">
        <v>29</v>
      </c>
      <c r="V188">
        <v>5.17</v>
      </c>
      <c r="W188">
        <v>22068.023000000001</v>
      </c>
      <c r="X188">
        <v>603914</v>
      </c>
      <c r="Z188">
        <v>22068.023000000001</v>
      </c>
      <c r="AA188">
        <v>100</v>
      </c>
      <c r="AB188">
        <v>95.74</v>
      </c>
      <c r="AC188">
        <v>-4.3</v>
      </c>
    </row>
    <row r="189" spans="19:29" x14ac:dyDescent="0.35">
      <c r="S189" t="s">
        <v>43</v>
      </c>
      <c r="T189" t="s">
        <v>44</v>
      </c>
      <c r="U189" t="s">
        <v>29</v>
      </c>
      <c r="V189">
        <v>5.17</v>
      </c>
      <c r="W189">
        <v>27143.525000000001</v>
      </c>
      <c r="X189">
        <v>718182</v>
      </c>
      <c r="Z189">
        <v>27143.525000000001</v>
      </c>
      <c r="AA189">
        <v>100</v>
      </c>
      <c r="AB189">
        <v>117.76</v>
      </c>
      <c r="AC189">
        <v>17.8</v>
      </c>
    </row>
    <row r="190" spans="19:29" x14ac:dyDescent="0.35">
      <c r="S190" t="s">
        <v>101</v>
      </c>
      <c r="T190" t="s">
        <v>44</v>
      </c>
      <c r="U190" t="s">
        <v>29</v>
      </c>
      <c r="V190">
        <v>5.17</v>
      </c>
      <c r="W190">
        <v>22590.502</v>
      </c>
      <c r="X190">
        <v>634597</v>
      </c>
      <c r="Z190">
        <v>22590.502</v>
      </c>
      <c r="AA190">
        <v>100</v>
      </c>
      <c r="AB190">
        <v>98</v>
      </c>
      <c r="AC190">
        <v>-2</v>
      </c>
    </row>
    <row r="191" spans="19:29" x14ac:dyDescent="0.35">
      <c r="S191" t="s">
        <v>45</v>
      </c>
      <c r="T191" t="s">
        <v>46</v>
      </c>
      <c r="U191" t="s">
        <v>29</v>
      </c>
      <c r="V191">
        <v>5.17</v>
      </c>
      <c r="W191">
        <v>17637.495999999999</v>
      </c>
      <c r="X191">
        <v>472292</v>
      </c>
      <c r="Z191">
        <v>17637.495999999999</v>
      </c>
      <c r="AA191">
        <v>100</v>
      </c>
      <c r="AB191">
        <v>76.52</v>
      </c>
      <c r="AC191">
        <v>-23.5</v>
      </c>
    </row>
    <row r="192" spans="19:29" x14ac:dyDescent="0.35">
      <c r="S192" t="s">
        <v>102</v>
      </c>
      <c r="T192" t="s">
        <v>46</v>
      </c>
      <c r="U192" t="s">
        <v>29</v>
      </c>
      <c r="V192">
        <v>5.17</v>
      </c>
      <c r="W192">
        <v>14474.795</v>
      </c>
      <c r="X192">
        <v>396937</v>
      </c>
      <c r="Z192">
        <v>14474.795</v>
      </c>
      <c r="AA192">
        <v>100</v>
      </c>
      <c r="AB192">
        <v>62.8</v>
      </c>
      <c r="AC192">
        <v>-37.200000000000003</v>
      </c>
    </row>
    <row r="193" spans="19:29" x14ac:dyDescent="0.35">
      <c r="S193" t="s">
        <v>47</v>
      </c>
      <c r="T193" t="s">
        <v>48</v>
      </c>
      <c r="U193" t="s">
        <v>29</v>
      </c>
      <c r="V193">
        <v>5.17</v>
      </c>
      <c r="W193">
        <v>26663.059000000001</v>
      </c>
      <c r="X193">
        <v>733176</v>
      </c>
      <c r="Z193">
        <v>26663.059000000001</v>
      </c>
      <c r="AA193">
        <v>100</v>
      </c>
      <c r="AB193">
        <v>115.67</v>
      </c>
      <c r="AC193">
        <v>15.7</v>
      </c>
    </row>
    <row r="194" spans="19:29" x14ac:dyDescent="0.35">
      <c r="S194" t="s">
        <v>103</v>
      </c>
      <c r="T194" t="s">
        <v>48</v>
      </c>
      <c r="U194" t="s">
        <v>29</v>
      </c>
      <c r="V194">
        <v>5.17</v>
      </c>
      <c r="W194">
        <v>21487.776999999998</v>
      </c>
      <c r="X194">
        <v>594106</v>
      </c>
      <c r="Z194">
        <v>21487.776999999998</v>
      </c>
      <c r="AA194">
        <v>100</v>
      </c>
      <c r="AB194">
        <v>93.22</v>
      </c>
      <c r="AC194">
        <v>-6.8</v>
      </c>
    </row>
    <row r="195" spans="19:29" x14ac:dyDescent="0.35">
      <c r="S195" t="s">
        <v>49</v>
      </c>
      <c r="T195" t="s">
        <v>50</v>
      </c>
      <c r="U195" t="s">
        <v>29</v>
      </c>
      <c r="V195">
        <v>5.17</v>
      </c>
      <c r="W195">
        <v>27305.921999999999</v>
      </c>
      <c r="X195">
        <v>747337</v>
      </c>
      <c r="Z195">
        <v>27305.921999999999</v>
      </c>
      <c r="AA195">
        <v>100</v>
      </c>
      <c r="AB195">
        <v>118.46</v>
      </c>
      <c r="AC195">
        <v>18.5</v>
      </c>
    </row>
    <row r="196" spans="19:29" x14ac:dyDescent="0.35">
      <c r="S196" t="s">
        <v>104</v>
      </c>
      <c r="T196" t="s">
        <v>50</v>
      </c>
      <c r="U196" t="s">
        <v>29</v>
      </c>
      <c r="V196">
        <v>5.18</v>
      </c>
      <c r="W196">
        <v>22796.053</v>
      </c>
      <c r="X196">
        <v>633107</v>
      </c>
      <c r="Z196">
        <v>22796.053</v>
      </c>
      <c r="AA196">
        <v>100</v>
      </c>
      <c r="AB196">
        <v>98.9</v>
      </c>
      <c r="AC196">
        <v>-1.1000000000000001</v>
      </c>
    </row>
    <row r="197" spans="19:29" x14ac:dyDescent="0.35">
      <c r="S197" t="s">
        <v>51</v>
      </c>
      <c r="T197" t="s">
        <v>52</v>
      </c>
      <c r="U197" t="s">
        <v>29</v>
      </c>
      <c r="V197">
        <v>5.17</v>
      </c>
      <c r="W197">
        <v>27131.458999999999</v>
      </c>
      <c r="X197">
        <v>745667</v>
      </c>
      <c r="Z197">
        <v>27131.458999999999</v>
      </c>
      <c r="AA197">
        <v>100</v>
      </c>
      <c r="AB197">
        <v>117.7</v>
      </c>
      <c r="AC197">
        <v>17.7</v>
      </c>
    </row>
    <row r="198" spans="19:29" x14ac:dyDescent="0.35">
      <c r="S198" t="s">
        <v>105</v>
      </c>
      <c r="T198" t="s">
        <v>52</v>
      </c>
      <c r="U198" t="s">
        <v>29</v>
      </c>
      <c r="V198">
        <v>5.18</v>
      </c>
      <c r="W198">
        <v>20643.157999999999</v>
      </c>
      <c r="X198">
        <v>562092</v>
      </c>
      <c r="Z198">
        <v>20643.157999999999</v>
      </c>
      <c r="AA198">
        <v>100</v>
      </c>
      <c r="AB198">
        <v>89.56</v>
      </c>
      <c r="AC198">
        <v>-10.4</v>
      </c>
    </row>
    <row r="199" spans="19:29" x14ac:dyDescent="0.35">
      <c r="S199" t="s">
        <v>167</v>
      </c>
      <c r="T199" t="s">
        <v>52</v>
      </c>
      <c r="U199" t="s">
        <v>29</v>
      </c>
      <c r="V199">
        <v>5.2</v>
      </c>
      <c r="W199">
        <v>14109.446</v>
      </c>
      <c r="X199">
        <v>384397</v>
      </c>
      <c r="Z199">
        <v>14109.446</v>
      </c>
      <c r="AA199">
        <v>100</v>
      </c>
      <c r="AB199">
        <v>61.21</v>
      </c>
      <c r="AC199">
        <v>-38.799999999999997</v>
      </c>
    </row>
    <row r="200" spans="19:29" x14ac:dyDescent="0.35">
      <c r="S200" t="s">
        <v>182</v>
      </c>
      <c r="T200" t="s">
        <v>52</v>
      </c>
      <c r="U200" t="s">
        <v>29</v>
      </c>
      <c r="V200">
        <v>5.2</v>
      </c>
      <c r="W200">
        <v>12328.883</v>
      </c>
      <c r="X200">
        <v>348261</v>
      </c>
      <c r="Z200">
        <v>12328.883</v>
      </c>
      <c r="AA200">
        <v>100</v>
      </c>
      <c r="AB200">
        <v>53.49</v>
      </c>
      <c r="AC200">
        <v>-46.5</v>
      </c>
    </row>
    <row r="201" spans="19:29" x14ac:dyDescent="0.35">
      <c r="S201" t="s">
        <v>210</v>
      </c>
      <c r="T201" t="s">
        <v>52</v>
      </c>
      <c r="U201" t="s">
        <v>29</v>
      </c>
      <c r="V201">
        <v>5.21</v>
      </c>
      <c r="W201">
        <v>11270.036</v>
      </c>
      <c r="X201">
        <v>304960</v>
      </c>
      <c r="Z201">
        <v>11270.036</v>
      </c>
      <c r="AA201">
        <v>100</v>
      </c>
      <c r="AB201">
        <v>48.89</v>
      </c>
      <c r="AC201">
        <v>-51.1</v>
      </c>
    </row>
    <row r="202" spans="19:29" x14ac:dyDescent="0.35">
      <c r="S202" t="s">
        <v>225</v>
      </c>
      <c r="T202" t="s">
        <v>52</v>
      </c>
      <c r="U202" t="s">
        <v>29</v>
      </c>
      <c r="V202">
        <v>5.21</v>
      </c>
      <c r="W202">
        <v>10386.876</v>
      </c>
      <c r="X202">
        <v>280167</v>
      </c>
      <c r="Z202">
        <v>10386.876</v>
      </c>
      <c r="AA202">
        <v>100</v>
      </c>
      <c r="AB202">
        <v>45.06</v>
      </c>
      <c r="AC202">
        <v>-54.9</v>
      </c>
    </row>
    <row r="203" spans="19:29" x14ac:dyDescent="0.35">
      <c r="S203" t="s">
        <v>54</v>
      </c>
      <c r="T203" t="s">
        <v>55</v>
      </c>
      <c r="U203" t="s">
        <v>29</v>
      </c>
      <c r="V203">
        <v>5.17</v>
      </c>
      <c r="W203">
        <v>27395.945</v>
      </c>
      <c r="X203">
        <v>753648</v>
      </c>
      <c r="Z203">
        <v>27395.945</v>
      </c>
      <c r="AA203">
        <v>100</v>
      </c>
      <c r="AB203">
        <v>118.85</v>
      </c>
      <c r="AC203">
        <v>18.899999999999999</v>
      </c>
    </row>
    <row r="204" spans="19:29" x14ac:dyDescent="0.35">
      <c r="S204" t="s">
        <v>80</v>
      </c>
      <c r="T204" t="s">
        <v>55</v>
      </c>
      <c r="U204" t="s">
        <v>29</v>
      </c>
      <c r="V204">
        <v>5.16</v>
      </c>
      <c r="W204">
        <v>26302.416000000001</v>
      </c>
      <c r="X204">
        <v>722371</v>
      </c>
      <c r="Z204">
        <v>26302.416000000001</v>
      </c>
      <c r="AA204">
        <v>100</v>
      </c>
      <c r="AB204">
        <v>114.11</v>
      </c>
      <c r="AC204">
        <v>14.1</v>
      </c>
    </row>
    <row r="205" spans="19:29" x14ac:dyDescent="0.35">
      <c r="S205" t="s">
        <v>85</v>
      </c>
      <c r="T205" t="s">
        <v>55</v>
      </c>
      <c r="U205" t="s">
        <v>29</v>
      </c>
      <c r="V205">
        <v>5.16</v>
      </c>
      <c r="W205">
        <v>25713.629000000001</v>
      </c>
      <c r="X205">
        <v>715980</v>
      </c>
      <c r="Z205">
        <v>25713.629000000001</v>
      </c>
      <c r="AA205">
        <v>100</v>
      </c>
      <c r="AB205">
        <v>111.55</v>
      </c>
      <c r="AC205">
        <v>11.6</v>
      </c>
    </row>
    <row r="206" spans="19:29" x14ac:dyDescent="0.35">
      <c r="S206" t="s">
        <v>90</v>
      </c>
      <c r="T206" t="s">
        <v>55</v>
      </c>
      <c r="U206" t="s">
        <v>29</v>
      </c>
      <c r="V206">
        <v>5.17</v>
      </c>
      <c r="W206">
        <v>24279.835999999999</v>
      </c>
      <c r="X206">
        <v>662569</v>
      </c>
      <c r="Z206">
        <v>24279.835999999999</v>
      </c>
      <c r="AA206">
        <v>100</v>
      </c>
      <c r="AB206">
        <v>105.33</v>
      </c>
      <c r="AC206">
        <v>5.3</v>
      </c>
    </row>
    <row r="207" spans="19:29" x14ac:dyDescent="0.35">
      <c r="S207" t="s">
        <v>107</v>
      </c>
      <c r="T207" t="s">
        <v>55</v>
      </c>
      <c r="U207" t="s">
        <v>29</v>
      </c>
      <c r="V207">
        <v>5.18</v>
      </c>
      <c r="W207">
        <v>21099.599999999999</v>
      </c>
      <c r="X207">
        <v>583234</v>
      </c>
      <c r="Z207">
        <v>21099.599999999999</v>
      </c>
      <c r="AA207">
        <v>100</v>
      </c>
      <c r="AB207">
        <v>91.54</v>
      </c>
      <c r="AC207">
        <v>-8.5</v>
      </c>
    </row>
    <row r="208" spans="19:29" x14ac:dyDescent="0.35">
      <c r="S208" t="s">
        <v>127</v>
      </c>
      <c r="T208" t="s">
        <v>55</v>
      </c>
      <c r="U208" t="s">
        <v>29</v>
      </c>
      <c r="V208">
        <v>5.19</v>
      </c>
      <c r="W208">
        <v>17471.68</v>
      </c>
      <c r="X208">
        <v>464999</v>
      </c>
      <c r="Z208">
        <v>17471.68</v>
      </c>
      <c r="AA208">
        <v>100</v>
      </c>
      <c r="AB208">
        <v>75.8</v>
      </c>
      <c r="AC208">
        <v>-24.2</v>
      </c>
    </row>
    <row r="209" spans="19:29" x14ac:dyDescent="0.35">
      <c r="S209" t="s">
        <v>132</v>
      </c>
      <c r="T209" t="s">
        <v>55</v>
      </c>
      <c r="U209" t="s">
        <v>29</v>
      </c>
      <c r="V209">
        <v>5.19</v>
      </c>
      <c r="W209">
        <v>19143.831999999999</v>
      </c>
      <c r="X209">
        <v>518020</v>
      </c>
      <c r="Z209">
        <v>19143.831999999999</v>
      </c>
      <c r="AA209">
        <v>100</v>
      </c>
      <c r="AB209">
        <v>83.05</v>
      </c>
      <c r="AC209">
        <v>-16.899999999999999</v>
      </c>
    </row>
    <row r="210" spans="19:29" x14ac:dyDescent="0.35">
      <c r="S210" t="s">
        <v>137</v>
      </c>
      <c r="T210" t="s">
        <v>55</v>
      </c>
      <c r="U210" t="s">
        <v>29</v>
      </c>
      <c r="V210">
        <v>5.19</v>
      </c>
      <c r="W210">
        <v>17418.449000000001</v>
      </c>
      <c r="X210">
        <v>459441</v>
      </c>
      <c r="Z210">
        <v>17418.449000000001</v>
      </c>
      <c r="AA210">
        <v>100</v>
      </c>
      <c r="AB210">
        <v>75.569999999999993</v>
      </c>
      <c r="AC210">
        <v>-24.4</v>
      </c>
    </row>
    <row r="211" spans="19:29" x14ac:dyDescent="0.35">
      <c r="S211" t="s">
        <v>56</v>
      </c>
      <c r="T211" t="s">
        <v>57</v>
      </c>
      <c r="U211" t="s">
        <v>29</v>
      </c>
      <c r="V211">
        <v>5.17</v>
      </c>
      <c r="W211">
        <v>26067.559000000001</v>
      </c>
      <c r="X211">
        <v>716640</v>
      </c>
      <c r="Z211">
        <v>26067.559000000001</v>
      </c>
      <c r="AA211">
        <v>100</v>
      </c>
      <c r="AB211">
        <v>113.09</v>
      </c>
      <c r="AC211">
        <v>13.1</v>
      </c>
    </row>
    <row r="212" spans="19:29" x14ac:dyDescent="0.35">
      <c r="S212" t="s">
        <v>108</v>
      </c>
      <c r="T212" t="s">
        <v>57</v>
      </c>
      <c r="U212" t="s">
        <v>29</v>
      </c>
      <c r="V212">
        <v>5.18</v>
      </c>
      <c r="W212">
        <v>19912.988000000001</v>
      </c>
      <c r="X212">
        <v>553677</v>
      </c>
      <c r="Z212">
        <v>19912.988000000001</v>
      </c>
      <c r="AA212">
        <v>100</v>
      </c>
      <c r="AB212">
        <v>86.39</v>
      </c>
      <c r="AC212">
        <v>-13.6</v>
      </c>
    </row>
    <row r="213" spans="19:29" x14ac:dyDescent="0.35">
      <c r="S213" t="s">
        <v>58</v>
      </c>
      <c r="T213" t="s">
        <v>59</v>
      </c>
      <c r="U213" t="s">
        <v>29</v>
      </c>
      <c r="V213">
        <v>5.17</v>
      </c>
      <c r="W213">
        <v>23888.445</v>
      </c>
      <c r="X213">
        <v>647062</v>
      </c>
      <c r="Z213">
        <v>23888.445</v>
      </c>
      <c r="AA213">
        <v>100</v>
      </c>
      <c r="AB213">
        <v>103.64</v>
      </c>
      <c r="AC213">
        <v>3.6</v>
      </c>
    </row>
    <row r="214" spans="19:29" x14ac:dyDescent="0.35">
      <c r="S214" t="s">
        <v>109</v>
      </c>
      <c r="T214" t="s">
        <v>59</v>
      </c>
      <c r="U214" t="s">
        <v>29</v>
      </c>
      <c r="V214">
        <v>5.18</v>
      </c>
      <c r="W214">
        <v>18836.155999999999</v>
      </c>
      <c r="X214">
        <v>503821</v>
      </c>
      <c r="Z214">
        <v>18836.155999999999</v>
      </c>
      <c r="AA214">
        <v>100</v>
      </c>
      <c r="AB214">
        <v>81.72</v>
      </c>
      <c r="AC214">
        <v>-18.3</v>
      </c>
    </row>
    <row r="215" spans="19:29" x14ac:dyDescent="0.35">
      <c r="S215" t="s">
        <v>60</v>
      </c>
      <c r="T215" t="s">
        <v>61</v>
      </c>
      <c r="U215" t="s">
        <v>29</v>
      </c>
      <c r="V215">
        <v>5.17</v>
      </c>
      <c r="W215">
        <v>45147.976999999999</v>
      </c>
      <c r="X215">
        <v>1246717</v>
      </c>
      <c r="Z215">
        <v>45147.976999999999</v>
      </c>
      <c r="AA215">
        <v>100</v>
      </c>
      <c r="AB215">
        <v>195.87</v>
      </c>
      <c r="AC215">
        <v>95.9</v>
      </c>
    </row>
    <row r="216" spans="19:29" x14ac:dyDescent="0.35">
      <c r="S216" t="s">
        <v>110</v>
      </c>
      <c r="T216" t="s">
        <v>61</v>
      </c>
      <c r="U216" t="s">
        <v>29</v>
      </c>
      <c r="V216">
        <v>5.18</v>
      </c>
      <c r="W216">
        <v>37734.230000000003</v>
      </c>
      <c r="X216">
        <v>1023848</v>
      </c>
      <c r="Z216">
        <v>37734.230000000003</v>
      </c>
      <c r="AA216">
        <v>100</v>
      </c>
      <c r="AB216">
        <v>163.69999999999999</v>
      </c>
      <c r="AC216">
        <v>63.7</v>
      </c>
    </row>
    <row r="217" spans="19:29" x14ac:dyDescent="0.35">
      <c r="S217" t="s">
        <v>62</v>
      </c>
      <c r="T217" t="s">
        <v>63</v>
      </c>
      <c r="U217" t="s">
        <v>29</v>
      </c>
      <c r="V217">
        <v>5.17</v>
      </c>
      <c r="W217">
        <v>35427.226999999999</v>
      </c>
      <c r="X217">
        <v>936213</v>
      </c>
      <c r="Z217">
        <v>35427.226999999999</v>
      </c>
      <c r="AA217">
        <v>100</v>
      </c>
      <c r="AB217">
        <v>153.69</v>
      </c>
      <c r="AC217">
        <v>53.7</v>
      </c>
    </row>
    <row r="218" spans="19:29" x14ac:dyDescent="0.35">
      <c r="S218" t="s">
        <v>111</v>
      </c>
      <c r="T218" t="s">
        <v>63</v>
      </c>
      <c r="U218" t="s">
        <v>29</v>
      </c>
      <c r="V218">
        <v>5.18</v>
      </c>
      <c r="W218">
        <v>31416.877</v>
      </c>
      <c r="X218">
        <v>849521</v>
      </c>
      <c r="Z218">
        <v>31416.877</v>
      </c>
      <c r="AA218">
        <v>100</v>
      </c>
      <c r="AB218">
        <v>136.30000000000001</v>
      </c>
      <c r="AC218">
        <v>36.299999999999997</v>
      </c>
    </row>
    <row r="219" spans="19:29" x14ac:dyDescent="0.35">
      <c r="S219" t="s">
        <v>66</v>
      </c>
      <c r="T219" t="s">
        <v>67</v>
      </c>
      <c r="U219" t="s">
        <v>68</v>
      </c>
      <c r="V219">
        <v>5.17</v>
      </c>
      <c r="W219">
        <v>37207.656000000003</v>
      </c>
      <c r="X219">
        <v>1028814</v>
      </c>
      <c r="Z219">
        <v>37207.656000000003</v>
      </c>
      <c r="AA219">
        <v>100</v>
      </c>
      <c r="AB219">
        <v>161.41999999999999</v>
      </c>
      <c r="AC219">
        <v>61.4</v>
      </c>
    </row>
    <row r="220" spans="19:29" x14ac:dyDescent="0.35">
      <c r="S220" t="s">
        <v>114</v>
      </c>
      <c r="T220" t="s">
        <v>67</v>
      </c>
      <c r="U220" t="s">
        <v>68</v>
      </c>
      <c r="V220">
        <v>5.18</v>
      </c>
      <c r="W220">
        <v>32357.793000000001</v>
      </c>
      <c r="X220">
        <v>885092</v>
      </c>
      <c r="Z220">
        <v>32357.793000000001</v>
      </c>
      <c r="AA220">
        <v>100</v>
      </c>
      <c r="AB220">
        <v>140.38</v>
      </c>
      <c r="AC220">
        <v>40.4</v>
      </c>
    </row>
    <row r="221" spans="19:29" x14ac:dyDescent="0.35">
      <c r="S221" t="s">
        <v>69</v>
      </c>
      <c r="T221" t="s">
        <v>70</v>
      </c>
      <c r="U221" t="s">
        <v>68</v>
      </c>
      <c r="V221">
        <v>5.17</v>
      </c>
      <c r="W221">
        <v>34276.101999999999</v>
      </c>
      <c r="X221">
        <v>919331</v>
      </c>
      <c r="Z221">
        <v>34276.101999999999</v>
      </c>
      <c r="AA221">
        <v>100</v>
      </c>
      <c r="AB221">
        <v>148.69999999999999</v>
      </c>
      <c r="AC221">
        <v>48.7</v>
      </c>
    </row>
    <row r="222" spans="19:29" x14ac:dyDescent="0.35">
      <c r="S222" t="s">
        <v>116</v>
      </c>
      <c r="T222" t="s">
        <v>70</v>
      </c>
      <c r="U222" t="s">
        <v>68</v>
      </c>
      <c r="V222">
        <v>5.18</v>
      </c>
      <c r="W222">
        <v>30769.188999999998</v>
      </c>
      <c r="X222">
        <v>828347</v>
      </c>
      <c r="Z222">
        <v>30769.188999999998</v>
      </c>
      <c r="AA222">
        <v>100</v>
      </c>
      <c r="AB222">
        <v>133.49</v>
      </c>
      <c r="AC222">
        <v>33.5</v>
      </c>
    </row>
    <row r="223" spans="19:29" x14ac:dyDescent="0.35">
      <c r="S223" t="s">
        <v>71</v>
      </c>
      <c r="T223" t="s">
        <v>72</v>
      </c>
      <c r="U223" t="s">
        <v>68</v>
      </c>
      <c r="V223">
        <v>5.17</v>
      </c>
      <c r="W223">
        <v>27290.953000000001</v>
      </c>
      <c r="X223">
        <v>756072</v>
      </c>
      <c r="Z223">
        <v>27290.953000000001</v>
      </c>
      <c r="AA223">
        <v>100</v>
      </c>
      <c r="AB223">
        <v>118.4</v>
      </c>
      <c r="AC223">
        <v>18.399999999999999</v>
      </c>
    </row>
    <row r="224" spans="19:29" x14ac:dyDescent="0.35">
      <c r="S224" t="s">
        <v>118</v>
      </c>
      <c r="T224" t="s">
        <v>72</v>
      </c>
      <c r="U224" t="s">
        <v>68</v>
      </c>
      <c r="V224">
        <v>5.18</v>
      </c>
      <c r="W224">
        <v>18361.692999999999</v>
      </c>
      <c r="X224">
        <v>481360</v>
      </c>
      <c r="Z224">
        <v>18361.692999999999</v>
      </c>
      <c r="AA224">
        <v>100</v>
      </c>
      <c r="AB224">
        <v>79.66</v>
      </c>
      <c r="AC224">
        <v>-20.3</v>
      </c>
    </row>
    <row r="225" spans="19:29" x14ac:dyDescent="0.35">
      <c r="S225" t="s">
        <v>73</v>
      </c>
      <c r="T225" t="s">
        <v>74</v>
      </c>
      <c r="U225" t="s">
        <v>68</v>
      </c>
      <c r="V225">
        <v>5.17</v>
      </c>
      <c r="W225">
        <v>38428.233999999997</v>
      </c>
      <c r="X225">
        <v>1065680</v>
      </c>
      <c r="Z225">
        <v>38428.233999999997</v>
      </c>
      <c r="AA225">
        <v>100</v>
      </c>
      <c r="AB225">
        <v>166.71</v>
      </c>
      <c r="AC225">
        <v>66.7</v>
      </c>
    </row>
    <row r="226" spans="19:29" x14ac:dyDescent="0.35">
      <c r="S226" t="s">
        <v>120</v>
      </c>
      <c r="T226" t="s">
        <v>74</v>
      </c>
      <c r="U226" t="s">
        <v>68</v>
      </c>
      <c r="V226">
        <v>5.18</v>
      </c>
      <c r="W226">
        <v>33615.019999999997</v>
      </c>
      <c r="X226">
        <v>927726</v>
      </c>
      <c r="Z226">
        <v>33615.019999999997</v>
      </c>
      <c r="AA226">
        <v>100</v>
      </c>
      <c r="AB226">
        <v>145.83000000000001</v>
      </c>
      <c r="AC226">
        <v>45.8</v>
      </c>
    </row>
    <row r="227" spans="19:29" x14ac:dyDescent="0.35">
      <c r="S227" t="s">
        <v>140</v>
      </c>
      <c r="T227" t="s">
        <v>141</v>
      </c>
      <c r="U227" t="s">
        <v>142</v>
      </c>
      <c r="V227">
        <v>5.19</v>
      </c>
      <c r="W227">
        <v>76879.266000000003</v>
      </c>
      <c r="X227">
        <v>2077377</v>
      </c>
      <c r="Z227">
        <v>76879.266000000003</v>
      </c>
      <c r="AA227">
        <v>100</v>
      </c>
      <c r="AB227">
        <v>333.53</v>
      </c>
      <c r="AC227">
        <v>233.5</v>
      </c>
    </row>
    <row r="228" spans="19:29" x14ac:dyDescent="0.35">
      <c r="S228" t="s">
        <v>143</v>
      </c>
      <c r="T228" t="s">
        <v>144</v>
      </c>
      <c r="U228" t="s">
        <v>142</v>
      </c>
      <c r="V228">
        <v>5.19</v>
      </c>
      <c r="W228">
        <v>74541.351999999999</v>
      </c>
      <c r="X228">
        <v>2025422</v>
      </c>
      <c r="Z228">
        <v>74541.351999999999</v>
      </c>
      <c r="AA228">
        <v>100</v>
      </c>
      <c r="AB228">
        <v>323.38</v>
      </c>
      <c r="AC228">
        <v>223.4</v>
      </c>
    </row>
    <row r="229" spans="19:29" x14ac:dyDescent="0.35">
      <c r="S229" t="s">
        <v>145</v>
      </c>
      <c r="T229" t="s">
        <v>146</v>
      </c>
      <c r="U229" t="s">
        <v>142</v>
      </c>
      <c r="V229">
        <v>5.19</v>
      </c>
      <c r="W229">
        <v>73446.241999999998</v>
      </c>
      <c r="X229">
        <v>1989905</v>
      </c>
      <c r="Z229">
        <v>73446.241999999998</v>
      </c>
      <c r="AA229">
        <v>100</v>
      </c>
      <c r="AB229">
        <v>318.63</v>
      </c>
      <c r="AC229">
        <v>218.6</v>
      </c>
    </row>
    <row r="230" spans="19:29" x14ac:dyDescent="0.35">
      <c r="S230" t="s">
        <v>147</v>
      </c>
      <c r="T230" t="s">
        <v>148</v>
      </c>
      <c r="U230" t="s">
        <v>142</v>
      </c>
      <c r="V230">
        <v>5.2</v>
      </c>
      <c r="W230">
        <v>71795.5</v>
      </c>
      <c r="X230">
        <v>1924504</v>
      </c>
      <c r="Z230">
        <v>71795.5</v>
      </c>
      <c r="AA230">
        <v>100</v>
      </c>
      <c r="AB230">
        <v>311.47000000000003</v>
      </c>
      <c r="AC230">
        <v>211.5</v>
      </c>
    </row>
    <row r="231" spans="19:29" x14ac:dyDescent="0.35">
      <c r="S231" t="s">
        <v>149</v>
      </c>
      <c r="T231" t="s">
        <v>150</v>
      </c>
      <c r="U231" t="s">
        <v>142</v>
      </c>
      <c r="V231">
        <v>5.19</v>
      </c>
      <c r="W231">
        <v>67235.516000000003</v>
      </c>
      <c r="X231">
        <v>1770558</v>
      </c>
      <c r="Z231">
        <v>67235.516000000003</v>
      </c>
      <c r="AA231">
        <v>100</v>
      </c>
      <c r="AB231">
        <v>291.69</v>
      </c>
      <c r="AC231">
        <v>191.7</v>
      </c>
    </row>
    <row r="232" spans="19:29" x14ac:dyDescent="0.35">
      <c r="S232" t="s">
        <v>151</v>
      </c>
      <c r="T232" t="s">
        <v>152</v>
      </c>
      <c r="U232" t="s">
        <v>142</v>
      </c>
      <c r="V232">
        <v>5.19</v>
      </c>
      <c r="W232">
        <v>59377.093999999997</v>
      </c>
      <c r="X232">
        <v>1611156</v>
      </c>
      <c r="Z232">
        <v>59377.093999999997</v>
      </c>
      <c r="AA232">
        <v>100</v>
      </c>
      <c r="AB232">
        <v>257.60000000000002</v>
      </c>
      <c r="AC232">
        <v>157.6</v>
      </c>
    </row>
    <row r="233" spans="19:29" x14ac:dyDescent="0.35">
      <c r="S233" t="s">
        <v>154</v>
      </c>
      <c r="T233" t="s">
        <v>155</v>
      </c>
      <c r="U233" t="s">
        <v>142</v>
      </c>
      <c r="V233">
        <v>5.2</v>
      </c>
      <c r="W233">
        <v>59786.222999999998</v>
      </c>
      <c r="X233">
        <v>1646308</v>
      </c>
      <c r="Z233">
        <v>59786.222999999998</v>
      </c>
      <c r="AA233">
        <v>100</v>
      </c>
      <c r="AB233">
        <v>259.37</v>
      </c>
      <c r="AC233">
        <v>159.4</v>
      </c>
    </row>
    <row r="234" spans="19:29" x14ac:dyDescent="0.35">
      <c r="S234" t="s">
        <v>156</v>
      </c>
      <c r="T234" t="s">
        <v>157</v>
      </c>
      <c r="U234" t="s">
        <v>142</v>
      </c>
      <c r="V234">
        <v>5.2</v>
      </c>
      <c r="W234">
        <v>60600.288999999997</v>
      </c>
      <c r="X234">
        <v>1649459</v>
      </c>
      <c r="Z234">
        <v>60600.288999999997</v>
      </c>
      <c r="AA234">
        <v>100</v>
      </c>
      <c r="AB234">
        <v>262.89999999999998</v>
      </c>
      <c r="AC234">
        <v>162.9</v>
      </c>
    </row>
    <row r="235" spans="19:29" x14ac:dyDescent="0.35">
      <c r="S235" t="s">
        <v>158</v>
      </c>
      <c r="T235" t="s">
        <v>159</v>
      </c>
      <c r="U235" t="s">
        <v>142</v>
      </c>
      <c r="V235">
        <v>5.2</v>
      </c>
      <c r="W235">
        <v>64703.050999999999</v>
      </c>
      <c r="X235">
        <v>1782430</v>
      </c>
      <c r="Z235">
        <v>64703.050999999999</v>
      </c>
      <c r="AA235">
        <v>100</v>
      </c>
      <c r="AB235">
        <v>280.7</v>
      </c>
      <c r="AC235">
        <v>180.7</v>
      </c>
    </row>
    <row r="236" spans="19:29" x14ac:dyDescent="0.35">
      <c r="S236" t="s">
        <v>160</v>
      </c>
      <c r="T236" t="s">
        <v>161</v>
      </c>
      <c r="U236" t="s">
        <v>142</v>
      </c>
      <c r="V236">
        <v>5.2</v>
      </c>
      <c r="W236">
        <v>71666.101999999999</v>
      </c>
      <c r="X236">
        <v>1965729</v>
      </c>
      <c r="Z236">
        <v>71666.101999999999</v>
      </c>
      <c r="AA236">
        <v>100</v>
      </c>
      <c r="AB236">
        <v>310.91000000000003</v>
      </c>
      <c r="AC236">
        <v>210.9</v>
      </c>
    </row>
    <row r="237" spans="19:29" x14ac:dyDescent="0.35">
      <c r="S237" t="s">
        <v>162</v>
      </c>
      <c r="T237" t="s">
        <v>163</v>
      </c>
      <c r="U237" t="s">
        <v>142</v>
      </c>
      <c r="V237">
        <v>5.2</v>
      </c>
      <c r="W237">
        <v>68193.616999999998</v>
      </c>
      <c r="X237">
        <v>1893662</v>
      </c>
      <c r="Z237">
        <v>68193.616999999998</v>
      </c>
      <c r="AA237">
        <v>100</v>
      </c>
      <c r="AB237">
        <v>295.83999999999997</v>
      </c>
      <c r="AC237">
        <v>195.8</v>
      </c>
    </row>
    <row r="238" spans="19:29" x14ac:dyDescent="0.35">
      <c r="S238" t="s">
        <v>164</v>
      </c>
      <c r="T238" t="s">
        <v>165</v>
      </c>
      <c r="U238" t="s">
        <v>142</v>
      </c>
      <c r="V238">
        <v>5.2</v>
      </c>
      <c r="W238">
        <v>66932.391000000003</v>
      </c>
      <c r="X238">
        <v>1831529</v>
      </c>
      <c r="Z238">
        <v>66932.391000000003</v>
      </c>
      <c r="AA238">
        <v>100</v>
      </c>
      <c r="AB238">
        <v>290.37</v>
      </c>
      <c r="AC238">
        <v>190.4</v>
      </c>
    </row>
    <row r="239" spans="19:29" x14ac:dyDescent="0.35">
      <c r="S239" t="s">
        <v>169</v>
      </c>
      <c r="T239" t="s">
        <v>170</v>
      </c>
      <c r="U239" t="s">
        <v>142</v>
      </c>
      <c r="V239">
        <v>5.2</v>
      </c>
      <c r="W239">
        <v>67789.539000000004</v>
      </c>
      <c r="X239">
        <v>1909254</v>
      </c>
      <c r="Z239">
        <v>67789.539000000004</v>
      </c>
      <c r="AA239">
        <v>100</v>
      </c>
      <c r="AB239">
        <v>294.08999999999997</v>
      </c>
      <c r="AC239">
        <v>194.1</v>
      </c>
    </row>
    <row r="240" spans="19:29" x14ac:dyDescent="0.35">
      <c r="S240" t="s">
        <v>171</v>
      </c>
      <c r="T240" t="s">
        <v>172</v>
      </c>
      <c r="U240" t="s">
        <v>142</v>
      </c>
      <c r="V240">
        <v>5.2</v>
      </c>
      <c r="W240">
        <v>70369.023000000001</v>
      </c>
      <c r="X240">
        <v>1907301</v>
      </c>
      <c r="Z240">
        <v>70369.023000000001</v>
      </c>
      <c r="AA240">
        <v>100</v>
      </c>
      <c r="AB240">
        <v>305.27999999999997</v>
      </c>
      <c r="AC240">
        <v>205.3</v>
      </c>
    </row>
    <row r="241" spans="19:29" x14ac:dyDescent="0.35">
      <c r="S241" t="s">
        <v>173</v>
      </c>
      <c r="T241" t="s">
        <v>174</v>
      </c>
      <c r="U241" t="s">
        <v>142</v>
      </c>
      <c r="V241">
        <v>5.2</v>
      </c>
      <c r="W241">
        <v>72949.460999999996</v>
      </c>
      <c r="X241">
        <v>2025578</v>
      </c>
      <c r="Z241">
        <v>72949.460999999996</v>
      </c>
      <c r="AA241">
        <v>100</v>
      </c>
      <c r="AB241">
        <v>316.48</v>
      </c>
      <c r="AC241">
        <v>216.5</v>
      </c>
    </row>
    <row r="242" spans="19:29" x14ac:dyDescent="0.35">
      <c r="S242" t="s">
        <v>175</v>
      </c>
      <c r="T242" t="s">
        <v>176</v>
      </c>
      <c r="U242" t="s">
        <v>142</v>
      </c>
      <c r="V242">
        <v>5.2</v>
      </c>
      <c r="W242">
        <v>69046.656000000003</v>
      </c>
      <c r="X242">
        <v>1919022</v>
      </c>
      <c r="Z242">
        <v>69046.656000000003</v>
      </c>
      <c r="AA242">
        <v>100</v>
      </c>
      <c r="AB242">
        <v>299.55</v>
      </c>
      <c r="AC242">
        <v>199.5</v>
      </c>
    </row>
    <row r="243" spans="19:29" x14ac:dyDescent="0.35">
      <c r="S243" t="s">
        <v>177</v>
      </c>
      <c r="T243" t="s">
        <v>178</v>
      </c>
      <c r="U243" t="s">
        <v>142</v>
      </c>
      <c r="V243">
        <v>5.2</v>
      </c>
      <c r="W243">
        <v>69858.797000000006</v>
      </c>
      <c r="X243">
        <v>1869751</v>
      </c>
      <c r="Z243">
        <v>69858.797000000006</v>
      </c>
      <c r="AA243">
        <v>100</v>
      </c>
      <c r="AB243">
        <v>303.07</v>
      </c>
      <c r="AC243">
        <v>203.1</v>
      </c>
    </row>
    <row r="244" spans="19:29" x14ac:dyDescent="0.35">
      <c r="S244" t="s">
        <v>179</v>
      </c>
      <c r="T244" t="s">
        <v>180</v>
      </c>
      <c r="U244" t="s">
        <v>142</v>
      </c>
      <c r="V244">
        <v>5.2</v>
      </c>
      <c r="W244">
        <v>72495.445000000007</v>
      </c>
      <c r="X244">
        <v>2027736</v>
      </c>
      <c r="Z244">
        <v>72495.445000000007</v>
      </c>
      <c r="AA244">
        <v>100</v>
      </c>
      <c r="AB244">
        <v>314.51</v>
      </c>
      <c r="AC244">
        <v>214.5</v>
      </c>
    </row>
    <row r="245" spans="19:29" x14ac:dyDescent="0.35">
      <c r="S245" t="s">
        <v>184</v>
      </c>
      <c r="T245" t="s">
        <v>185</v>
      </c>
      <c r="U245" t="s">
        <v>142</v>
      </c>
      <c r="V245">
        <v>5.2</v>
      </c>
      <c r="W245">
        <v>62798.77</v>
      </c>
      <c r="X245">
        <v>1682330</v>
      </c>
      <c r="Z245">
        <v>62798.77</v>
      </c>
      <c r="AA245">
        <v>100</v>
      </c>
      <c r="AB245">
        <v>272.44</v>
      </c>
      <c r="AC245">
        <v>172.4</v>
      </c>
    </row>
    <row r="246" spans="19:29" x14ac:dyDescent="0.35">
      <c r="S246" t="s">
        <v>186</v>
      </c>
      <c r="T246" t="s">
        <v>187</v>
      </c>
      <c r="U246" t="s">
        <v>142</v>
      </c>
      <c r="V246">
        <v>5.2</v>
      </c>
      <c r="W246">
        <v>60950.218999999997</v>
      </c>
      <c r="X246">
        <v>1672878</v>
      </c>
      <c r="Z246">
        <v>60950.218999999997</v>
      </c>
      <c r="AA246">
        <v>100</v>
      </c>
      <c r="AB246">
        <v>264.42</v>
      </c>
      <c r="AC246">
        <v>164.4</v>
      </c>
    </row>
    <row r="247" spans="19:29" x14ac:dyDescent="0.35">
      <c r="S247" t="s">
        <v>188</v>
      </c>
      <c r="T247" t="s">
        <v>189</v>
      </c>
      <c r="U247" t="s">
        <v>142</v>
      </c>
      <c r="V247">
        <v>5.2</v>
      </c>
      <c r="W247">
        <v>61018.313000000002</v>
      </c>
      <c r="X247">
        <v>1648730</v>
      </c>
      <c r="Z247">
        <v>61018.313000000002</v>
      </c>
      <c r="AA247">
        <v>100</v>
      </c>
      <c r="AB247">
        <v>264.72000000000003</v>
      </c>
      <c r="AC247">
        <v>164.7</v>
      </c>
    </row>
    <row r="248" spans="19:29" x14ac:dyDescent="0.35">
      <c r="S248" t="s">
        <v>190</v>
      </c>
      <c r="T248" t="s">
        <v>191</v>
      </c>
      <c r="U248" t="s">
        <v>142</v>
      </c>
      <c r="V248">
        <v>5.2</v>
      </c>
      <c r="W248">
        <v>53439.042999999998</v>
      </c>
      <c r="X248">
        <v>1492113</v>
      </c>
      <c r="Z248">
        <v>53439.042999999998</v>
      </c>
      <c r="AA248">
        <v>100</v>
      </c>
      <c r="AB248">
        <v>231.83</v>
      </c>
      <c r="AC248">
        <v>131.80000000000001</v>
      </c>
    </row>
    <row r="249" spans="19:29" x14ac:dyDescent="0.35">
      <c r="S249" t="s">
        <v>192</v>
      </c>
      <c r="T249" t="s">
        <v>193</v>
      </c>
      <c r="U249" t="s">
        <v>142</v>
      </c>
      <c r="V249">
        <v>5.2</v>
      </c>
      <c r="W249">
        <v>55735.616999999998</v>
      </c>
      <c r="X249">
        <v>1534875</v>
      </c>
      <c r="Z249">
        <v>55735.616999999998</v>
      </c>
      <c r="AA249">
        <v>100</v>
      </c>
      <c r="AB249">
        <v>241.8</v>
      </c>
      <c r="AC249">
        <v>141.80000000000001</v>
      </c>
    </row>
    <row r="250" spans="19:29" x14ac:dyDescent="0.35">
      <c r="S250" t="s">
        <v>194</v>
      </c>
      <c r="T250" t="s">
        <v>195</v>
      </c>
      <c r="U250" t="s">
        <v>142</v>
      </c>
      <c r="V250">
        <v>5.21</v>
      </c>
      <c r="W250">
        <v>58680.23</v>
      </c>
      <c r="X250">
        <v>1601727</v>
      </c>
      <c r="Z250">
        <v>58680.23</v>
      </c>
      <c r="AA250">
        <v>100</v>
      </c>
      <c r="AB250">
        <v>254.57</v>
      </c>
      <c r="AC250">
        <v>154.6</v>
      </c>
    </row>
    <row r="251" spans="19:29" x14ac:dyDescent="0.35">
      <c r="S251" t="s">
        <v>197</v>
      </c>
      <c r="T251" t="s">
        <v>198</v>
      </c>
      <c r="U251" t="s">
        <v>142</v>
      </c>
      <c r="V251">
        <v>5.21</v>
      </c>
      <c r="W251">
        <v>48207.898000000001</v>
      </c>
      <c r="X251">
        <v>1287356</v>
      </c>
      <c r="Z251">
        <v>48207.898000000001</v>
      </c>
      <c r="AA251">
        <v>100</v>
      </c>
      <c r="AB251">
        <v>209.14</v>
      </c>
      <c r="AC251">
        <v>109.1</v>
      </c>
    </row>
    <row r="252" spans="19:29" x14ac:dyDescent="0.35">
      <c r="S252" t="s">
        <v>199</v>
      </c>
      <c r="T252" t="s">
        <v>200</v>
      </c>
      <c r="U252" t="s">
        <v>142</v>
      </c>
      <c r="V252">
        <v>5.21</v>
      </c>
      <c r="W252">
        <v>54628.370999999999</v>
      </c>
      <c r="X252">
        <v>1511146</v>
      </c>
      <c r="Z252">
        <v>54628.370999999999</v>
      </c>
      <c r="AA252">
        <v>100</v>
      </c>
      <c r="AB252">
        <v>236.99</v>
      </c>
      <c r="AC252">
        <v>137</v>
      </c>
    </row>
    <row r="253" spans="19:29" x14ac:dyDescent="0.35">
      <c r="S253" t="s">
        <v>201</v>
      </c>
      <c r="T253" t="s">
        <v>202</v>
      </c>
      <c r="U253" t="s">
        <v>142</v>
      </c>
      <c r="V253">
        <v>5.21</v>
      </c>
      <c r="W253">
        <v>57590.84</v>
      </c>
      <c r="X253">
        <v>1610994</v>
      </c>
      <c r="Z253">
        <v>57590.84</v>
      </c>
      <c r="AA253">
        <v>100</v>
      </c>
      <c r="AB253">
        <v>249.85</v>
      </c>
      <c r="AC253">
        <v>149.80000000000001</v>
      </c>
    </row>
    <row r="254" spans="19:29" x14ac:dyDescent="0.35">
      <c r="S254" t="s">
        <v>203</v>
      </c>
      <c r="T254" t="s">
        <v>204</v>
      </c>
      <c r="U254" t="s">
        <v>142</v>
      </c>
      <c r="V254">
        <v>5.21</v>
      </c>
      <c r="W254">
        <v>62483.847999999998</v>
      </c>
      <c r="X254">
        <v>1706733</v>
      </c>
      <c r="Z254">
        <v>62483.847999999998</v>
      </c>
      <c r="AA254">
        <v>100</v>
      </c>
      <c r="AB254">
        <v>271.07</v>
      </c>
      <c r="AC254">
        <v>171.1</v>
      </c>
    </row>
    <row r="255" spans="19:29" x14ac:dyDescent="0.35">
      <c r="S255" t="s">
        <v>205</v>
      </c>
      <c r="T255" t="s">
        <v>206</v>
      </c>
      <c r="U255" t="s">
        <v>142</v>
      </c>
      <c r="V255">
        <v>5.21</v>
      </c>
      <c r="W255">
        <v>54148.366999999998</v>
      </c>
      <c r="X255">
        <v>1483369</v>
      </c>
      <c r="Z255">
        <v>54148.366999999998</v>
      </c>
      <c r="AA255">
        <v>100</v>
      </c>
      <c r="AB255">
        <v>234.91</v>
      </c>
      <c r="AC255">
        <v>134.9</v>
      </c>
    </row>
    <row r="256" spans="19:29" x14ac:dyDescent="0.35">
      <c r="S256" t="s">
        <v>207</v>
      </c>
      <c r="T256" t="s">
        <v>208</v>
      </c>
      <c r="U256" t="s">
        <v>142</v>
      </c>
      <c r="V256">
        <v>5.21</v>
      </c>
      <c r="W256">
        <v>55963.391000000003</v>
      </c>
      <c r="X256">
        <v>1539156</v>
      </c>
      <c r="Z256">
        <v>55963.391000000003</v>
      </c>
      <c r="AA256">
        <v>100</v>
      </c>
      <c r="AB256">
        <v>242.79</v>
      </c>
      <c r="AC256">
        <v>142.80000000000001</v>
      </c>
    </row>
    <row r="257" spans="19:29" x14ac:dyDescent="0.35">
      <c r="S257" t="s">
        <v>212</v>
      </c>
      <c r="T257" t="s">
        <v>213</v>
      </c>
      <c r="U257" t="s">
        <v>142</v>
      </c>
      <c r="V257">
        <v>5.21</v>
      </c>
      <c r="W257">
        <v>69880.008000000002</v>
      </c>
      <c r="X257">
        <v>1912559</v>
      </c>
      <c r="Z257">
        <v>69880.008000000002</v>
      </c>
      <c r="AA257">
        <v>100</v>
      </c>
      <c r="AB257">
        <v>303.16000000000003</v>
      </c>
      <c r="AC257">
        <v>203.2</v>
      </c>
    </row>
    <row r="258" spans="19:29" x14ac:dyDescent="0.35">
      <c r="S258" t="s">
        <v>214</v>
      </c>
      <c r="T258" t="s">
        <v>215</v>
      </c>
      <c r="U258" t="s">
        <v>142</v>
      </c>
      <c r="V258">
        <v>5.21</v>
      </c>
      <c r="W258">
        <v>67209.851999999999</v>
      </c>
      <c r="X258">
        <v>1777711</v>
      </c>
      <c r="Z258">
        <v>67209.851999999999</v>
      </c>
      <c r="AA258">
        <v>100</v>
      </c>
      <c r="AB258">
        <v>291.58</v>
      </c>
      <c r="AC258">
        <v>191.6</v>
      </c>
    </row>
    <row r="259" spans="19:29" x14ac:dyDescent="0.35">
      <c r="S259" t="s">
        <v>216</v>
      </c>
      <c r="T259" t="s">
        <v>217</v>
      </c>
      <c r="U259" t="s">
        <v>142</v>
      </c>
      <c r="V259">
        <v>5.21</v>
      </c>
      <c r="W259">
        <v>69773.343999999997</v>
      </c>
      <c r="X259">
        <v>1931253</v>
      </c>
      <c r="Z259">
        <v>69773.343999999997</v>
      </c>
      <c r="AA259">
        <v>100</v>
      </c>
      <c r="AB259">
        <v>302.7</v>
      </c>
      <c r="AC259">
        <v>202.7</v>
      </c>
    </row>
    <row r="260" spans="19:29" x14ac:dyDescent="0.35">
      <c r="S260" t="s">
        <v>218</v>
      </c>
      <c r="T260" t="s">
        <v>219</v>
      </c>
      <c r="U260" t="s">
        <v>142</v>
      </c>
      <c r="V260">
        <v>5.21</v>
      </c>
      <c r="W260">
        <v>66457.195000000007</v>
      </c>
      <c r="X260">
        <v>1793467</v>
      </c>
      <c r="Z260">
        <v>66457.195000000007</v>
      </c>
      <c r="AA260">
        <v>100</v>
      </c>
      <c r="AB260">
        <v>288.31</v>
      </c>
      <c r="AC260">
        <v>188.3</v>
      </c>
    </row>
    <row r="261" spans="19:29" x14ac:dyDescent="0.35">
      <c r="S261" t="s">
        <v>220</v>
      </c>
      <c r="T261" t="s">
        <v>221</v>
      </c>
      <c r="U261" t="s">
        <v>142</v>
      </c>
      <c r="V261">
        <v>5.21</v>
      </c>
      <c r="W261">
        <v>61993.866999999998</v>
      </c>
      <c r="X261">
        <v>1675997</v>
      </c>
      <c r="Z261">
        <v>61993.866999999998</v>
      </c>
      <c r="AA261">
        <v>100</v>
      </c>
      <c r="AB261">
        <v>268.95</v>
      </c>
      <c r="AC261">
        <v>168.9</v>
      </c>
    </row>
    <row r="262" spans="19:29" x14ac:dyDescent="0.35">
      <c r="S262" t="s">
        <v>222</v>
      </c>
      <c r="T262" t="s">
        <v>223</v>
      </c>
      <c r="U262" t="s">
        <v>142</v>
      </c>
      <c r="V262">
        <v>5.21</v>
      </c>
      <c r="W262">
        <v>67426.343999999997</v>
      </c>
      <c r="X262">
        <v>1841450</v>
      </c>
      <c r="Z262">
        <v>67426.343999999997</v>
      </c>
      <c r="AA262">
        <v>100</v>
      </c>
      <c r="AB262">
        <v>292.52</v>
      </c>
      <c r="AC262">
        <v>192.5</v>
      </c>
    </row>
    <row r="263" spans="19:29" x14ac:dyDescent="0.35">
      <c r="S263" t="s">
        <v>227</v>
      </c>
      <c r="T263" t="s">
        <v>228</v>
      </c>
      <c r="U263" t="s">
        <v>142</v>
      </c>
      <c r="V263">
        <v>5.21</v>
      </c>
      <c r="W263">
        <v>76440.156000000003</v>
      </c>
      <c r="X263">
        <v>2082636</v>
      </c>
      <c r="Z263">
        <v>76440.156000000003</v>
      </c>
      <c r="AA263">
        <v>100</v>
      </c>
      <c r="AB263">
        <v>331.62</v>
      </c>
      <c r="AC263">
        <v>231.6</v>
      </c>
    </row>
    <row r="264" spans="19:29" x14ac:dyDescent="0.35">
      <c r="S264" t="s">
        <v>229</v>
      </c>
      <c r="T264" t="s">
        <v>230</v>
      </c>
      <c r="U264" t="s">
        <v>142</v>
      </c>
      <c r="V264">
        <v>5.22</v>
      </c>
      <c r="W264">
        <v>78526.922000000006</v>
      </c>
      <c r="X264">
        <v>2211083</v>
      </c>
      <c r="Z264">
        <v>78526.922000000006</v>
      </c>
      <c r="AA264">
        <v>100</v>
      </c>
      <c r="AB264">
        <v>340.67</v>
      </c>
      <c r="AC264">
        <v>240.7</v>
      </c>
    </row>
    <row r="265" spans="19:29" x14ac:dyDescent="0.35">
      <c r="S265" t="s">
        <v>231</v>
      </c>
      <c r="T265" t="s">
        <v>232</v>
      </c>
      <c r="U265" t="s">
        <v>142</v>
      </c>
      <c r="V265">
        <v>5.22</v>
      </c>
      <c r="W265">
        <v>74402.866999999998</v>
      </c>
      <c r="X265">
        <v>2043815</v>
      </c>
      <c r="Z265">
        <v>74402.866999999998</v>
      </c>
      <c r="AA265">
        <v>100</v>
      </c>
      <c r="AB265">
        <v>322.77999999999997</v>
      </c>
      <c r="AC265">
        <v>222.8</v>
      </c>
    </row>
    <row r="266" spans="19:29" x14ac:dyDescent="0.35">
      <c r="S266" t="s">
        <v>233</v>
      </c>
      <c r="T266" t="s">
        <v>234</v>
      </c>
      <c r="U266" t="s">
        <v>142</v>
      </c>
      <c r="V266">
        <v>5.22</v>
      </c>
      <c r="W266">
        <v>69915.516000000003</v>
      </c>
      <c r="X266">
        <v>1874804</v>
      </c>
      <c r="Z266">
        <v>69915.516000000003</v>
      </c>
      <c r="AA266">
        <v>100</v>
      </c>
      <c r="AB266">
        <v>303.31</v>
      </c>
      <c r="AC266">
        <v>203.3</v>
      </c>
    </row>
    <row r="267" spans="19:29" x14ac:dyDescent="0.35">
      <c r="S267" t="s">
        <v>235</v>
      </c>
      <c r="T267" t="s">
        <v>236</v>
      </c>
      <c r="U267" t="s">
        <v>142</v>
      </c>
      <c r="V267">
        <v>5.22</v>
      </c>
      <c r="W267">
        <v>76102.866999999998</v>
      </c>
      <c r="X267">
        <v>2106583</v>
      </c>
      <c r="Z267">
        <v>76102.866999999998</v>
      </c>
      <c r="AA267">
        <v>100</v>
      </c>
      <c r="AB267">
        <v>330.16</v>
      </c>
      <c r="AC267">
        <v>230.2</v>
      </c>
    </row>
    <row r="268" spans="19:29" x14ac:dyDescent="0.35">
      <c r="S268" t="s">
        <v>237</v>
      </c>
      <c r="T268" t="s">
        <v>238</v>
      </c>
      <c r="U268" t="s">
        <v>142</v>
      </c>
      <c r="V268">
        <v>5.22</v>
      </c>
      <c r="W268">
        <v>72467.320000000007</v>
      </c>
      <c r="X268">
        <v>2037564</v>
      </c>
      <c r="Z268">
        <v>72467.320000000007</v>
      </c>
      <c r="AA268">
        <v>100</v>
      </c>
      <c r="AB268">
        <v>314.38</v>
      </c>
      <c r="AC268">
        <v>214.4</v>
      </c>
    </row>
    <row r="269" spans="19:29" x14ac:dyDescent="0.35">
      <c r="S269" t="s">
        <v>23</v>
      </c>
      <c r="T269" t="s">
        <v>24</v>
      </c>
      <c r="U269" t="s">
        <v>18</v>
      </c>
      <c r="V269">
        <v>5.16</v>
      </c>
      <c r="W269">
        <v>25.148</v>
      </c>
      <c r="X269">
        <v>81</v>
      </c>
      <c r="Z269">
        <v>25.148</v>
      </c>
      <c r="AA269">
        <v>100</v>
      </c>
      <c r="AB269">
        <v>0.11</v>
      </c>
      <c r="AC269">
        <v>-99.9</v>
      </c>
    </row>
    <row r="270" spans="19:29" x14ac:dyDescent="0.35">
      <c r="S270" t="s">
        <v>21</v>
      </c>
      <c r="T270" t="s">
        <v>22</v>
      </c>
      <c r="U270" t="s">
        <v>18</v>
      </c>
      <c r="V270">
        <v>5.34</v>
      </c>
      <c r="W270">
        <v>16.108000000000001</v>
      </c>
      <c r="X270">
        <v>131</v>
      </c>
      <c r="Z270">
        <v>16.108000000000001</v>
      </c>
      <c r="AA270">
        <v>100</v>
      </c>
      <c r="AB270">
        <v>7.0000000000000007E-2</v>
      </c>
      <c r="AC270">
        <v>-99.9</v>
      </c>
    </row>
    <row r="271" spans="19:29" x14ac:dyDescent="0.35">
      <c r="S271" t="s">
        <v>17</v>
      </c>
      <c r="T271" t="s">
        <v>18</v>
      </c>
      <c r="U271" t="s">
        <v>18</v>
      </c>
      <c r="V271">
        <v>5.17</v>
      </c>
      <c r="W271">
        <v>42.896000000000001</v>
      </c>
      <c r="X271">
        <v>169</v>
      </c>
      <c r="Z271">
        <v>42.896000000000001</v>
      </c>
      <c r="AA271">
        <v>100</v>
      </c>
      <c r="AB271">
        <v>0.19</v>
      </c>
      <c r="AC271">
        <v>-99.8</v>
      </c>
    </row>
    <row r="272" spans="19:29" x14ac:dyDescent="0.35">
      <c r="S272" t="s">
        <v>20</v>
      </c>
      <c r="T272" t="s">
        <v>18</v>
      </c>
      <c r="U272" t="s">
        <v>18</v>
      </c>
      <c r="V272">
        <v>5.28</v>
      </c>
      <c r="W272">
        <v>17.555</v>
      </c>
      <c r="X272">
        <v>100</v>
      </c>
      <c r="Z272">
        <v>17.555</v>
      </c>
      <c r="AA272">
        <v>100</v>
      </c>
      <c r="AB272">
        <v>0.08</v>
      </c>
      <c r="AC272">
        <v>-99.9</v>
      </c>
    </row>
    <row r="273" spans="19:29" x14ac:dyDescent="0.35">
      <c r="S273" t="s">
        <v>25</v>
      </c>
      <c r="T273" t="s">
        <v>18</v>
      </c>
      <c r="U273" t="s">
        <v>18</v>
      </c>
      <c r="V273">
        <v>5.16</v>
      </c>
      <c r="W273">
        <v>5.2460000000000004</v>
      </c>
      <c r="X273">
        <v>76</v>
      </c>
      <c r="Z273">
        <v>5.2460000000000004</v>
      </c>
      <c r="AA273">
        <v>100</v>
      </c>
      <c r="AB273">
        <v>0.02</v>
      </c>
      <c r="AC273">
        <v>-100</v>
      </c>
    </row>
    <row r="274" spans="19:29" x14ac:dyDescent="0.35">
      <c r="S274" t="s">
        <v>26</v>
      </c>
      <c r="T274" t="s">
        <v>18</v>
      </c>
      <c r="U274" t="s">
        <v>18</v>
      </c>
      <c r="V274">
        <v>5.34</v>
      </c>
      <c r="W274">
        <v>4.0819999999999999</v>
      </c>
      <c r="X274">
        <v>87</v>
      </c>
      <c r="Z274">
        <v>4.0819999999999999</v>
      </c>
      <c r="AA274">
        <v>100</v>
      </c>
      <c r="AB274">
        <v>0.02</v>
      </c>
      <c r="AC274">
        <v>-100</v>
      </c>
    </row>
    <row r="275" spans="19:29" x14ac:dyDescent="0.35">
      <c r="S275" t="s">
        <v>40</v>
      </c>
      <c r="T275" t="s">
        <v>18</v>
      </c>
      <c r="U275" t="s">
        <v>18</v>
      </c>
      <c r="V275">
        <v>5.16</v>
      </c>
      <c r="W275">
        <v>17.190000000000001</v>
      </c>
      <c r="X275">
        <v>145</v>
      </c>
      <c r="Z275">
        <v>17.190000000000001</v>
      </c>
      <c r="AA275">
        <v>100</v>
      </c>
      <c r="AB275">
        <v>7.0000000000000007E-2</v>
      </c>
      <c r="AC275">
        <v>-99.9</v>
      </c>
    </row>
    <row r="276" spans="19:29" x14ac:dyDescent="0.35">
      <c r="S276" t="s">
        <v>53</v>
      </c>
      <c r="T276" t="s">
        <v>18</v>
      </c>
      <c r="U276" t="s">
        <v>18</v>
      </c>
      <c r="V276">
        <v>5.17</v>
      </c>
      <c r="W276">
        <v>7.5250000000000004</v>
      </c>
      <c r="X276">
        <v>265</v>
      </c>
      <c r="Z276">
        <v>7.5250000000000004</v>
      </c>
      <c r="AA276">
        <v>100</v>
      </c>
      <c r="AB276">
        <v>0.03</v>
      </c>
      <c r="AC276">
        <v>-100</v>
      </c>
    </row>
    <row r="277" spans="19:29" x14ac:dyDescent="0.35">
      <c r="S277" t="s">
        <v>64</v>
      </c>
      <c r="T277" t="s">
        <v>18</v>
      </c>
      <c r="U277" t="s">
        <v>18</v>
      </c>
      <c r="V277">
        <v>5.17</v>
      </c>
      <c r="W277">
        <v>6.3129999999999997</v>
      </c>
      <c r="X277">
        <v>212</v>
      </c>
      <c r="Z277">
        <v>6.3129999999999997</v>
      </c>
      <c r="AA277">
        <v>100</v>
      </c>
      <c r="AB277">
        <v>0.03</v>
      </c>
      <c r="AC277">
        <v>-100</v>
      </c>
    </row>
    <row r="278" spans="19:29" x14ac:dyDescent="0.35">
      <c r="S278" t="s">
        <v>65</v>
      </c>
      <c r="T278" t="s">
        <v>18</v>
      </c>
      <c r="U278" t="s">
        <v>18</v>
      </c>
      <c r="V278">
        <v>5.08</v>
      </c>
      <c r="W278">
        <v>36.603000000000002</v>
      </c>
      <c r="X278">
        <v>157</v>
      </c>
      <c r="Z278">
        <v>36.603000000000002</v>
      </c>
      <c r="AA278">
        <v>100</v>
      </c>
      <c r="AB278">
        <v>0.16</v>
      </c>
      <c r="AC278">
        <v>-99.8</v>
      </c>
    </row>
    <row r="279" spans="19:29" x14ac:dyDescent="0.35">
      <c r="S279" t="s">
        <v>75</v>
      </c>
      <c r="T279" t="s">
        <v>18</v>
      </c>
      <c r="U279" t="s">
        <v>18</v>
      </c>
      <c r="V279">
        <v>5.17</v>
      </c>
      <c r="W279">
        <v>10.67</v>
      </c>
      <c r="X279">
        <v>222</v>
      </c>
      <c r="Z279">
        <v>10.67</v>
      </c>
      <c r="AA279">
        <v>100</v>
      </c>
      <c r="AB279">
        <v>0.05</v>
      </c>
      <c r="AC279">
        <v>-100</v>
      </c>
    </row>
    <row r="280" spans="19:29" x14ac:dyDescent="0.35">
      <c r="S280" t="s">
        <v>76</v>
      </c>
      <c r="T280" t="s">
        <v>18</v>
      </c>
      <c r="U280" t="s">
        <v>18</v>
      </c>
      <c r="V280">
        <v>5.05</v>
      </c>
      <c r="W280">
        <v>14.221</v>
      </c>
      <c r="X280">
        <v>106</v>
      </c>
      <c r="Z280">
        <v>14.221</v>
      </c>
      <c r="AA280">
        <v>100</v>
      </c>
      <c r="AB280">
        <v>0.06</v>
      </c>
      <c r="AC280">
        <v>-99.9</v>
      </c>
    </row>
    <row r="281" spans="19:29" x14ac:dyDescent="0.35">
      <c r="S281" t="s">
        <v>81</v>
      </c>
      <c r="T281" t="s">
        <v>18</v>
      </c>
      <c r="U281" t="s">
        <v>18</v>
      </c>
      <c r="V281">
        <v>5.17</v>
      </c>
      <c r="W281">
        <v>14.407999999999999</v>
      </c>
      <c r="X281">
        <v>148</v>
      </c>
      <c r="Z281">
        <v>14.407999999999999</v>
      </c>
      <c r="AA281">
        <v>100</v>
      </c>
      <c r="AB281">
        <v>0.06</v>
      </c>
      <c r="AC281">
        <v>-99.9</v>
      </c>
    </row>
    <row r="282" spans="19:29" x14ac:dyDescent="0.35">
      <c r="S282" t="s">
        <v>86</v>
      </c>
      <c r="T282" t="s">
        <v>18</v>
      </c>
      <c r="U282" t="s">
        <v>18</v>
      </c>
      <c r="V282">
        <v>5.17</v>
      </c>
      <c r="W282">
        <v>11.28</v>
      </c>
      <c r="X282">
        <v>138</v>
      </c>
      <c r="Z282">
        <v>11.28</v>
      </c>
      <c r="AA282">
        <v>100</v>
      </c>
      <c r="AB282">
        <v>0.05</v>
      </c>
      <c r="AC282">
        <v>-100</v>
      </c>
    </row>
    <row r="283" spans="19:29" x14ac:dyDescent="0.35">
      <c r="S283" t="s">
        <v>91</v>
      </c>
      <c r="T283" t="s">
        <v>18</v>
      </c>
      <c r="U283" t="s">
        <v>18</v>
      </c>
      <c r="V283">
        <v>5.17</v>
      </c>
      <c r="W283">
        <v>12.853</v>
      </c>
      <c r="X283">
        <v>206</v>
      </c>
      <c r="Z283">
        <v>12.853</v>
      </c>
      <c r="AA283">
        <v>100</v>
      </c>
      <c r="AB283">
        <v>0.06</v>
      </c>
      <c r="AC283">
        <v>-99.9</v>
      </c>
    </row>
    <row r="284" spans="19:29" x14ac:dyDescent="0.35">
      <c r="S284" t="s">
        <v>92</v>
      </c>
      <c r="T284" t="s">
        <v>18</v>
      </c>
      <c r="U284" t="s">
        <v>18</v>
      </c>
      <c r="V284">
        <v>5.07</v>
      </c>
      <c r="W284">
        <v>2.1509999999999998</v>
      </c>
      <c r="X284">
        <v>58</v>
      </c>
      <c r="Z284">
        <v>2.1509999999999998</v>
      </c>
      <c r="AA284">
        <v>100</v>
      </c>
      <c r="AB284">
        <v>0.01</v>
      </c>
      <c r="AC284">
        <v>-100</v>
      </c>
    </row>
    <row r="285" spans="19:29" x14ac:dyDescent="0.35">
      <c r="S285" t="s">
        <v>99</v>
      </c>
      <c r="T285" t="s">
        <v>18</v>
      </c>
      <c r="U285" t="s">
        <v>18</v>
      </c>
      <c r="V285">
        <v>5.17</v>
      </c>
      <c r="W285">
        <v>22.687999999999999</v>
      </c>
      <c r="X285">
        <v>234</v>
      </c>
      <c r="Z285">
        <v>22.687999999999999</v>
      </c>
      <c r="AA285">
        <v>100</v>
      </c>
      <c r="AB285">
        <v>0.1</v>
      </c>
      <c r="AC285">
        <v>-99.9</v>
      </c>
    </row>
    <row r="286" spans="19:29" x14ac:dyDescent="0.35">
      <c r="S286" t="s">
        <v>106</v>
      </c>
      <c r="T286" t="s">
        <v>18</v>
      </c>
      <c r="U286" t="s">
        <v>18</v>
      </c>
      <c r="V286">
        <v>5.16</v>
      </c>
      <c r="W286">
        <v>0.246</v>
      </c>
      <c r="X286">
        <v>22</v>
      </c>
      <c r="Z286">
        <v>0.246</v>
      </c>
      <c r="AA286">
        <v>100</v>
      </c>
      <c r="AB286">
        <v>0</v>
      </c>
      <c r="AC286">
        <v>-100</v>
      </c>
    </row>
    <row r="287" spans="19:29" x14ac:dyDescent="0.35">
      <c r="S287" t="s">
        <v>112</v>
      </c>
      <c r="T287" t="s">
        <v>18</v>
      </c>
      <c r="U287" t="s">
        <v>18</v>
      </c>
      <c r="V287">
        <v>5.19</v>
      </c>
      <c r="W287">
        <v>41.587000000000003</v>
      </c>
      <c r="X287">
        <v>250</v>
      </c>
      <c r="Z287">
        <v>41.587000000000003</v>
      </c>
      <c r="AA287">
        <v>100</v>
      </c>
      <c r="AB287">
        <v>0.18</v>
      </c>
      <c r="AC287">
        <v>-99.8</v>
      </c>
    </row>
    <row r="288" spans="19:29" x14ac:dyDescent="0.35">
      <c r="S288" t="s">
        <v>113</v>
      </c>
      <c r="T288" t="s">
        <v>18</v>
      </c>
      <c r="U288" t="s">
        <v>18</v>
      </c>
      <c r="V288">
        <v>5.18</v>
      </c>
      <c r="W288">
        <v>18.370999999999999</v>
      </c>
      <c r="X288">
        <v>188</v>
      </c>
      <c r="Z288">
        <v>18.370999999999999</v>
      </c>
      <c r="AA288">
        <v>100</v>
      </c>
      <c r="AB288">
        <v>0.08</v>
      </c>
      <c r="AC288">
        <v>-99.9</v>
      </c>
    </row>
    <row r="289" spans="19:29" x14ac:dyDescent="0.35">
      <c r="S289" t="s">
        <v>122</v>
      </c>
      <c r="T289" t="s">
        <v>18</v>
      </c>
      <c r="U289" t="s">
        <v>18</v>
      </c>
      <c r="V289">
        <v>5.18</v>
      </c>
      <c r="W289">
        <v>11.861000000000001</v>
      </c>
      <c r="X289">
        <v>221</v>
      </c>
      <c r="Z289">
        <v>11.861000000000001</v>
      </c>
      <c r="AA289">
        <v>100</v>
      </c>
      <c r="AB289">
        <v>0.05</v>
      </c>
      <c r="AC289">
        <v>-99.9</v>
      </c>
    </row>
    <row r="290" spans="19:29" x14ac:dyDescent="0.35">
      <c r="S290" t="s">
        <v>123</v>
      </c>
      <c r="T290" t="s">
        <v>18</v>
      </c>
      <c r="U290" t="s">
        <v>18</v>
      </c>
      <c r="V290">
        <v>5.35</v>
      </c>
      <c r="W290">
        <v>12.105</v>
      </c>
      <c r="X290">
        <v>107</v>
      </c>
      <c r="Z290">
        <v>12.105</v>
      </c>
      <c r="AA290">
        <v>100</v>
      </c>
      <c r="AB290">
        <v>0.05</v>
      </c>
      <c r="AC290">
        <v>-99.9</v>
      </c>
    </row>
    <row r="291" spans="19:29" x14ac:dyDescent="0.35">
      <c r="S291" t="s">
        <v>128</v>
      </c>
      <c r="T291" t="s">
        <v>18</v>
      </c>
      <c r="U291" t="s">
        <v>18</v>
      </c>
      <c r="V291">
        <v>5.18</v>
      </c>
      <c r="W291">
        <v>23.058</v>
      </c>
      <c r="X291">
        <v>176</v>
      </c>
      <c r="Z291">
        <v>23.058</v>
      </c>
      <c r="AA291">
        <v>100</v>
      </c>
      <c r="AB291">
        <v>0.1</v>
      </c>
      <c r="AC291">
        <v>-99.9</v>
      </c>
    </row>
    <row r="292" spans="19:29" x14ac:dyDescent="0.35">
      <c r="S292" t="s">
        <v>133</v>
      </c>
      <c r="T292" t="s">
        <v>18</v>
      </c>
      <c r="U292" t="s">
        <v>18</v>
      </c>
      <c r="V292">
        <v>5.18</v>
      </c>
      <c r="W292">
        <v>6.6120000000000001</v>
      </c>
      <c r="X292">
        <v>162</v>
      </c>
      <c r="Z292">
        <v>6.6120000000000001</v>
      </c>
      <c r="AA292">
        <v>100</v>
      </c>
      <c r="AB292">
        <v>0.03</v>
      </c>
      <c r="AC292">
        <v>-100</v>
      </c>
    </row>
    <row r="293" spans="19:29" x14ac:dyDescent="0.35">
      <c r="S293" t="s">
        <v>138</v>
      </c>
      <c r="T293" t="s">
        <v>18</v>
      </c>
      <c r="U293" t="s">
        <v>18</v>
      </c>
      <c r="V293">
        <v>5.19</v>
      </c>
      <c r="W293">
        <v>33.975000000000001</v>
      </c>
      <c r="X293">
        <v>209</v>
      </c>
      <c r="Z293">
        <v>33.975000000000001</v>
      </c>
      <c r="AA293">
        <v>100</v>
      </c>
      <c r="AB293">
        <v>0.15</v>
      </c>
      <c r="AC293">
        <v>-99.9</v>
      </c>
    </row>
    <row r="294" spans="19:29" x14ac:dyDescent="0.35">
      <c r="S294" t="s">
        <v>139</v>
      </c>
      <c r="T294" t="s">
        <v>18</v>
      </c>
      <c r="U294" t="s">
        <v>18</v>
      </c>
      <c r="V294">
        <v>5.2</v>
      </c>
      <c r="W294">
        <v>27.48</v>
      </c>
      <c r="X294">
        <v>172</v>
      </c>
      <c r="Z294">
        <v>27.48</v>
      </c>
      <c r="AA294">
        <v>100</v>
      </c>
      <c r="AB294">
        <v>0.12</v>
      </c>
      <c r="AC294">
        <v>-99.9</v>
      </c>
    </row>
    <row r="295" spans="19:29" x14ac:dyDescent="0.35">
      <c r="S295" t="s">
        <v>153</v>
      </c>
      <c r="T295" t="s">
        <v>18</v>
      </c>
      <c r="U295" t="s">
        <v>18</v>
      </c>
      <c r="V295">
        <v>5.2</v>
      </c>
      <c r="W295">
        <v>11.866</v>
      </c>
      <c r="X295">
        <v>286</v>
      </c>
      <c r="Z295">
        <v>11.866</v>
      </c>
      <c r="AA295">
        <v>100</v>
      </c>
      <c r="AB295">
        <v>0.05</v>
      </c>
      <c r="AC295">
        <v>-99.9</v>
      </c>
    </row>
    <row r="296" spans="19:29" x14ac:dyDescent="0.35">
      <c r="S296" t="s">
        <v>166</v>
      </c>
      <c r="T296" t="s">
        <v>18</v>
      </c>
      <c r="U296" t="s">
        <v>18</v>
      </c>
      <c r="V296">
        <v>5.19</v>
      </c>
      <c r="W296">
        <v>14.916</v>
      </c>
      <c r="X296">
        <v>270</v>
      </c>
      <c r="Z296">
        <v>14.916</v>
      </c>
      <c r="AA296">
        <v>100</v>
      </c>
      <c r="AB296">
        <v>0.06</v>
      </c>
      <c r="AC296">
        <v>-99.9</v>
      </c>
    </row>
    <row r="297" spans="19:29" x14ac:dyDescent="0.35">
      <c r="S297" t="s">
        <v>168</v>
      </c>
      <c r="T297" t="s">
        <v>18</v>
      </c>
      <c r="U297" t="s">
        <v>18</v>
      </c>
      <c r="V297">
        <v>5.19</v>
      </c>
      <c r="W297">
        <v>24.082999999999998</v>
      </c>
      <c r="X297">
        <v>244</v>
      </c>
      <c r="Z297">
        <v>24.082999999999998</v>
      </c>
      <c r="AA297">
        <v>100</v>
      </c>
      <c r="AB297">
        <v>0.1</v>
      </c>
      <c r="AC297">
        <v>-99.9</v>
      </c>
    </row>
    <row r="298" spans="19:29" x14ac:dyDescent="0.35">
      <c r="S298" t="s">
        <v>181</v>
      </c>
      <c r="T298" t="s">
        <v>18</v>
      </c>
      <c r="U298" t="s">
        <v>18</v>
      </c>
      <c r="V298">
        <v>5.2</v>
      </c>
      <c r="W298">
        <v>8.2149999999999999</v>
      </c>
      <c r="X298">
        <v>206</v>
      </c>
      <c r="Z298">
        <v>8.2149999999999999</v>
      </c>
      <c r="AA298">
        <v>100</v>
      </c>
      <c r="AB298">
        <v>0.04</v>
      </c>
      <c r="AC298">
        <v>-100</v>
      </c>
    </row>
    <row r="299" spans="19:29" x14ac:dyDescent="0.35">
      <c r="S299" t="s">
        <v>183</v>
      </c>
      <c r="T299" t="s">
        <v>18</v>
      </c>
      <c r="U299" t="s">
        <v>18</v>
      </c>
      <c r="V299">
        <v>5.19</v>
      </c>
      <c r="W299">
        <v>6.2329999999999997</v>
      </c>
      <c r="X299">
        <v>137</v>
      </c>
      <c r="Z299">
        <v>6.2329999999999997</v>
      </c>
      <c r="AA299">
        <v>100</v>
      </c>
      <c r="AB299">
        <v>0.03</v>
      </c>
      <c r="AC299">
        <v>-100</v>
      </c>
    </row>
    <row r="300" spans="19:29" x14ac:dyDescent="0.35">
      <c r="S300" t="s">
        <v>196</v>
      </c>
      <c r="T300" t="s">
        <v>18</v>
      </c>
      <c r="U300" t="s">
        <v>18</v>
      </c>
      <c r="V300">
        <v>5.21</v>
      </c>
      <c r="W300">
        <v>39.24</v>
      </c>
      <c r="X300">
        <v>274</v>
      </c>
      <c r="Z300">
        <v>39.24</v>
      </c>
      <c r="AA300">
        <v>100</v>
      </c>
      <c r="AB300">
        <v>0.17</v>
      </c>
      <c r="AC300">
        <v>-99.8</v>
      </c>
    </row>
    <row r="301" spans="19:29" x14ac:dyDescent="0.35">
      <c r="S301" t="s">
        <v>209</v>
      </c>
      <c r="T301" t="s">
        <v>18</v>
      </c>
      <c r="U301" t="s">
        <v>18</v>
      </c>
      <c r="V301">
        <v>5.2</v>
      </c>
      <c r="W301">
        <v>30.684999999999999</v>
      </c>
      <c r="X301">
        <v>278</v>
      </c>
      <c r="Z301">
        <v>30.684999999999999</v>
      </c>
      <c r="AA301">
        <v>100</v>
      </c>
      <c r="AB301">
        <v>0.13</v>
      </c>
      <c r="AC301">
        <v>-99.9</v>
      </c>
    </row>
    <row r="302" spans="19:29" x14ac:dyDescent="0.35">
      <c r="S302" t="s">
        <v>211</v>
      </c>
      <c r="T302" t="s">
        <v>18</v>
      </c>
      <c r="U302" t="s">
        <v>18</v>
      </c>
      <c r="V302">
        <v>5.21</v>
      </c>
      <c r="W302">
        <v>4.2489999999999997</v>
      </c>
      <c r="X302">
        <v>113</v>
      </c>
      <c r="Z302">
        <v>4.2489999999999997</v>
      </c>
      <c r="AA302">
        <v>100</v>
      </c>
      <c r="AB302">
        <v>0.02</v>
      </c>
      <c r="AC302">
        <v>-100</v>
      </c>
    </row>
    <row r="303" spans="19:29" x14ac:dyDescent="0.35">
      <c r="S303" t="s">
        <v>224</v>
      </c>
      <c r="T303" t="s">
        <v>18</v>
      </c>
      <c r="U303" t="s">
        <v>18</v>
      </c>
      <c r="V303">
        <v>5.23</v>
      </c>
      <c r="W303">
        <v>31.17</v>
      </c>
      <c r="X303">
        <v>335</v>
      </c>
      <c r="Z303">
        <v>31.17</v>
      </c>
      <c r="AA303">
        <v>100</v>
      </c>
      <c r="AB303">
        <v>0.14000000000000001</v>
      </c>
      <c r="AC303">
        <v>-99.9</v>
      </c>
    </row>
    <row r="304" spans="19:29" x14ac:dyDescent="0.35">
      <c r="S304" t="s">
        <v>226</v>
      </c>
      <c r="T304" t="s">
        <v>18</v>
      </c>
      <c r="U304" t="s">
        <v>18</v>
      </c>
      <c r="V304">
        <v>5.21</v>
      </c>
      <c r="W304">
        <v>4.2309999999999999</v>
      </c>
      <c r="X304">
        <v>124</v>
      </c>
      <c r="Z304">
        <v>4.2309999999999999</v>
      </c>
      <c r="AA304">
        <v>100</v>
      </c>
      <c r="AB304">
        <v>0.02</v>
      </c>
      <c r="AC304">
        <v>-100</v>
      </c>
    </row>
    <row r="305" spans="19:29" x14ac:dyDescent="0.35">
      <c r="S305" t="s">
        <v>239</v>
      </c>
      <c r="T305" t="s">
        <v>18</v>
      </c>
      <c r="U305" t="s">
        <v>18</v>
      </c>
      <c r="V305">
        <v>5.22</v>
      </c>
      <c r="W305">
        <v>12.896000000000001</v>
      </c>
      <c r="X305">
        <v>235</v>
      </c>
      <c r="Z305">
        <v>12.896000000000001</v>
      </c>
      <c r="AA305">
        <v>100</v>
      </c>
      <c r="AB305">
        <v>0.06</v>
      </c>
      <c r="AC305">
        <v>-99.9</v>
      </c>
    </row>
    <row r="306" spans="19:29" x14ac:dyDescent="0.35">
      <c r="S306" t="s">
        <v>240</v>
      </c>
      <c r="T306" t="s">
        <v>18</v>
      </c>
      <c r="U306" t="s">
        <v>18</v>
      </c>
      <c r="V306">
        <v>5.05</v>
      </c>
      <c r="W306">
        <v>23.085999999999999</v>
      </c>
      <c r="X306">
        <v>196</v>
      </c>
      <c r="Z306">
        <v>23.085999999999999</v>
      </c>
      <c r="AA306">
        <v>100</v>
      </c>
      <c r="AB306">
        <v>0.1</v>
      </c>
      <c r="AC306">
        <v>-99.9</v>
      </c>
    </row>
    <row r="307" spans="19:29" x14ac:dyDescent="0.35">
      <c r="S307" t="s">
        <v>241</v>
      </c>
      <c r="T307" t="s">
        <v>18</v>
      </c>
      <c r="U307" t="s">
        <v>18</v>
      </c>
      <c r="V307">
        <v>5.21</v>
      </c>
      <c r="W307">
        <v>62.664000000000001</v>
      </c>
      <c r="X307">
        <v>263</v>
      </c>
      <c r="Z307">
        <v>62.664000000000001</v>
      </c>
      <c r="AA307">
        <v>100</v>
      </c>
      <c r="AB307">
        <v>0.27</v>
      </c>
      <c r="AC307">
        <v>-99.7</v>
      </c>
    </row>
  </sheetData>
  <mergeCells count="78">
    <mergeCell ref="Q4:Q6"/>
    <mergeCell ref="S1:AC1"/>
    <mergeCell ref="S155:AC155"/>
    <mergeCell ref="A1:G1"/>
    <mergeCell ref="J1:P1"/>
    <mergeCell ref="A2:A3"/>
    <mergeCell ref="B2:B3"/>
    <mergeCell ref="J2:J3"/>
    <mergeCell ref="K2:K3"/>
    <mergeCell ref="A4:A6"/>
    <mergeCell ref="F4:F6"/>
    <mergeCell ref="G4:G6"/>
    <mergeCell ref="H4:H6"/>
    <mergeCell ref="J4:J6"/>
    <mergeCell ref="O4:O6"/>
    <mergeCell ref="P4:P6"/>
    <mergeCell ref="P7:P9"/>
    <mergeCell ref="Q7:Q9"/>
    <mergeCell ref="A10:A12"/>
    <mergeCell ref="F10:F12"/>
    <mergeCell ref="G10:G12"/>
    <mergeCell ref="H10:H12"/>
    <mergeCell ref="J10:J12"/>
    <mergeCell ref="O10:O12"/>
    <mergeCell ref="P10:P12"/>
    <mergeCell ref="Q10:Q12"/>
    <mergeCell ref="A7:A9"/>
    <mergeCell ref="F7:F9"/>
    <mergeCell ref="G7:G9"/>
    <mergeCell ref="H7:H9"/>
    <mergeCell ref="J7:J9"/>
    <mergeCell ref="O7:O9"/>
    <mergeCell ref="P13:P15"/>
    <mergeCell ref="Q13:Q15"/>
    <mergeCell ref="A16:A18"/>
    <mergeCell ref="F16:F18"/>
    <mergeCell ref="G16:G18"/>
    <mergeCell ref="H16:H18"/>
    <mergeCell ref="J16:J18"/>
    <mergeCell ref="O16:O18"/>
    <mergeCell ref="P16:P18"/>
    <mergeCell ref="Q16:Q18"/>
    <mergeCell ref="A13:A15"/>
    <mergeCell ref="F13:F15"/>
    <mergeCell ref="G13:G15"/>
    <mergeCell ref="H13:H15"/>
    <mergeCell ref="J13:J15"/>
    <mergeCell ref="O13:O15"/>
    <mergeCell ref="A26:A28"/>
    <mergeCell ref="F26:F28"/>
    <mergeCell ref="G26:G28"/>
    <mergeCell ref="H26:H28"/>
    <mergeCell ref="A19:A21"/>
    <mergeCell ref="F19:F21"/>
    <mergeCell ref="G19:G21"/>
    <mergeCell ref="H19:H21"/>
    <mergeCell ref="P19:P21"/>
    <mergeCell ref="Q19:Q21"/>
    <mergeCell ref="A23:G23"/>
    <mergeCell ref="A24:A25"/>
    <mergeCell ref="B24:B25"/>
    <mergeCell ref="J19:J21"/>
    <mergeCell ref="O19:O21"/>
    <mergeCell ref="F35:F42"/>
    <mergeCell ref="G35:G42"/>
    <mergeCell ref="H35:H42"/>
    <mergeCell ref="I35:I42"/>
    <mergeCell ref="J35:J42"/>
    <mergeCell ref="A29:A31"/>
    <mergeCell ref="F29:F31"/>
    <mergeCell ref="G29:G31"/>
    <mergeCell ref="H29:H31"/>
    <mergeCell ref="B33:L33"/>
    <mergeCell ref="B47:E47"/>
    <mergeCell ref="A62:A64"/>
    <mergeCell ref="F62:F64"/>
    <mergeCell ref="G62:G64"/>
    <mergeCell ref="H62:H64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6ECC6-2AEB-41A4-A607-235582EF9984}">
  <sheetPr codeName="Sheet8"/>
  <dimension ref="A1:AC307"/>
  <sheetViews>
    <sheetView workbookViewId="0">
      <selection sqref="A1:G1"/>
    </sheetView>
  </sheetViews>
  <sheetFormatPr defaultRowHeight="14.5" x14ac:dyDescent="0.35"/>
  <cols>
    <col min="1" max="1" width="5.453125" bestFit="1" customWidth="1"/>
    <col min="2" max="2" width="29.7265625" bestFit="1" customWidth="1"/>
    <col min="3" max="3" width="16.26953125" bestFit="1" customWidth="1"/>
    <col min="4" max="4" width="18.26953125" bestFit="1" customWidth="1"/>
    <col min="5" max="5" width="32" bestFit="1" customWidth="1"/>
    <col min="6" max="6" width="18.1796875" bestFit="1" customWidth="1"/>
    <col min="7" max="7" width="11" bestFit="1" customWidth="1"/>
    <col min="8" max="8" width="7.1796875" bestFit="1" customWidth="1"/>
    <col min="9" max="9" width="10.7265625" bestFit="1" customWidth="1"/>
    <col min="10" max="10" width="17.81640625" bestFit="1" customWidth="1"/>
    <col min="11" max="11" width="12.7265625" bestFit="1" customWidth="1"/>
    <col min="12" max="12" width="16.26953125" bestFit="1" customWidth="1"/>
    <col min="13" max="13" width="18.26953125" bestFit="1" customWidth="1"/>
    <col min="14" max="14" width="15.1796875" bestFit="1" customWidth="1"/>
    <col min="15" max="15" width="8.26953125" bestFit="1" customWidth="1"/>
    <col min="16" max="16" width="7.7265625" bestFit="1" customWidth="1"/>
    <col min="17" max="17" width="7.1796875" bestFit="1" customWidth="1"/>
    <col min="19" max="19" width="29.7265625" bestFit="1" customWidth="1"/>
    <col min="20" max="20" width="14.26953125" bestFit="1" customWidth="1"/>
    <col min="21" max="21" width="8.81640625" bestFit="1" customWidth="1"/>
    <col min="22" max="22" width="5" bestFit="1" customWidth="1"/>
    <col min="23" max="23" width="12" bestFit="1" customWidth="1"/>
    <col min="24" max="24" width="9" bestFit="1" customWidth="1"/>
    <col min="25" max="26" width="11" bestFit="1" customWidth="1"/>
    <col min="28" max="28" width="7" bestFit="1" customWidth="1"/>
    <col min="29" max="29" width="6" bestFit="1" customWidth="1"/>
  </cols>
  <sheetData>
    <row r="1" spans="1:29" x14ac:dyDescent="0.35">
      <c r="A1" s="113" t="s">
        <v>247</v>
      </c>
      <c r="B1" s="113"/>
      <c r="C1" s="113"/>
      <c r="D1" s="113"/>
      <c r="E1" s="113"/>
      <c r="F1" s="113"/>
      <c r="G1" s="113"/>
      <c r="H1" s="89"/>
      <c r="I1" s="92"/>
      <c r="J1" s="113" t="s">
        <v>248</v>
      </c>
      <c r="K1" s="113"/>
      <c r="L1" s="113"/>
      <c r="M1" s="113"/>
      <c r="N1" s="113"/>
      <c r="O1" s="113"/>
      <c r="P1" s="113"/>
      <c r="Q1" s="89"/>
      <c r="S1" s="131" t="s">
        <v>434</v>
      </c>
      <c r="T1" s="131"/>
      <c r="U1" s="131"/>
      <c r="V1" s="131"/>
      <c r="W1" s="131"/>
      <c r="X1" s="131"/>
      <c r="Y1" s="131"/>
      <c r="Z1" s="131"/>
      <c r="AA1" s="131"/>
      <c r="AB1" s="131"/>
      <c r="AC1" s="131"/>
    </row>
    <row r="2" spans="1:29" x14ac:dyDescent="0.35">
      <c r="A2" s="113" t="s">
        <v>249</v>
      </c>
      <c r="B2" s="113" t="s">
        <v>5</v>
      </c>
      <c r="C2" s="89" t="s">
        <v>250</v>
      </c>
      <c r="D2" s="89" t="s">
        <v>251</v>
      </c>
      <c r="E2" s="89" t="s">
        <v>252</v>
      </c>
      <c r="F2" s="89" t="s">
        <v>253</v>
      </c>
      <c r="G2" s="89" t="s">
        <v>254</v>
      </c>
      <c r="H2" s="89" t="s">
        <v>255</v>
      </c>
      <c r="I2" s="92"/>
      <c r="J2" s="113" t="s">
        <v>249</v>
      </c>
      <c r="K2" s="113" t="s">
        <v>5</v>
      </c>
      <c r="L2" s="89" t="s">
        <v>250</v>
      </c>
      <c r="M2" s="89" t="s">
        <v>251</v>
      </c>
      <c r="N2" s="89" t="s">
        <v>252</v>
      </c>
      <c r="O2" s="89" t="s">
        <v>253</v>
      </c>
      <c r="P2" s="89" t="s">
        <v>254</v>
      </c>
      <c r="Q2" s="89" t="s">
        <v>255</v>
      </c>
      <c r="S2" t="s">
        <v>4</v>
      </c>
      <c r="T2" t="s">
        <v>5</v>
      </c>
      <c r="U2" t="s">
        <v>6</v>
      </c>
      <c r="V2" t="s">
        <v>7</v>
      </c>
      <c r="W2" t="s">
        <v>8</v>
      </c>
      <c r="X2" t="s">
        <v>9</v>
      </c>
      <c r="Y2" t="s">
        <v>10</v>
      </c>
      <c r="Z2" t="s">
        <v>11</v>
      </c>
      <c r="AA2" t="s">
        <v>12</v>
      </c>
      <c r="AB2" t="s">
        <v>13</v>
      </c>
      <c r="AC2" t="s">
        <v>14</v>
      </c>
    </row>
    <row r="3" spans="1:29" x14ac:dyDescent="0.35">
      <c r="A3" s="113"/>
      <c r="B3" s="113"/>
      <c r="C3" s="92" t="s">
        <v>256</v>
      </c>
      <c r="D3" s="92"/>
      <c r="E3" s="92" t="s">
        <v>256</v>
      </c>
      <c r="F3" s="92" t="s">
        <v>256</v>
      </c>
      <c r="G3" s="92" t="s">
        <v>256</v>
      </c>
      <c r="H3" s="92"/>
      <c r="I3" s="92"/>
      <c r="J3" s="113"/>
      <c r="K3" s="113"/>
      <c r="L3" s="92" t="s">
        <v>256</v>
      </c>
      <c r="M3" s="92"/>
      <c r="N3" s="92" t="s">
        <v>256</v>
      </c>
      <c r="O3" s="92" t="s">
        <v>256</v>
      </c>
      <c r="P3" s="92" t="s">
        <v>256</v>
      </c>
      <c r="Q3" s="92"/>
      <c r="S3" t="s">
        <v>441</v>
      </c>
      <c r="T3" t="s">
        <v>28</v>
      </c>
      <c r="U3" t="s">
        <v>142</v>
      </c>
      <c r="V3">
        <v>3.8</v>
      </c>
      <c r="W3">
        <v>1171.2339999999999</v>
      </c>
      <c r="X3">
        <v>41010</v>
      </c>
      <c r="Y3">
        <v>99147.226999999999</v>
      </c>
      <c r="Z3">
        <v>1.181</v>
      </c>
      <c r="AA3">
        <v>0.17499999999999999</v>
      </c>
    </row>
    <row r="4" spans="1:29" x14ac:dyDescent="0.35">
      <c r="A4" s="113">
        <v>0</v>
      </c>
      <c r="B4" t="s">
        <v>141</v>
      </c>
      <c r="C4">
        <v>58.02</v>
      </c>
      <c r="D4" s="92">
        <f>LN(E4)</f>
        <v>7.238841609041204</v>
      </c>
      <c r="E4" s="92">
        <f>C4*24</f>
        <v>1392.48</v>
      </c>
      <c r="F4" s="125">
        <f>AVERAGE(E4:E6)</f>
        <v>1457.1200000000001</v>
      </c>
      <c r="G4" s="126">
        <f>STDEV(E4:E6)</f>
        <v>96.399468878204956</v>
      </c>
      <c r="H4" s="127">
        <f>G4/F4</f>
        <v>6.6157536015019322E-2</v>
      </c>
      <c r="I4" s="92"/>
      <c r="J4" s="113">
        <v>0</v>
      </c>
      <c r="K4" t="s">
        <v>185</v>
      </c>
      <c r="L4">
        <v>113.33</v>
      </c>
      <c r="M4" s="92">
        <f>LN(N4)</f>
        <v>7.9083577470928024</v>
      </c>
      <c r="N4" s="92">
        <f>L4*24</f>
        <v>2719.92</v>
      </c>
      <c r="O4" s="125">
        <f>AVERAGE(N4:N6)</f>
        <v>2207.6800000000003</v>
      </c>
      <c r="P4" s="126">
        <f>STDEV(N4:N6)</f>
        <v>479.23825556814597</v>
      </c>
      <c r="Q4" s="127">
        <f>P4/O4</f>
        <v>0.21707777194527555</v>
      </c>
      <c r="S4" t="s">
        <v>484</v>
      </c>
      <c r="T4" t="s">
        <v>28</v>
      </c>
      <c r="U4" t="s">
        <v>142</v>
      </c>
      <c r="V4">
        <v>3.8</v>
      </c>
      <c r="W4">
        <v>1288.76</v>
      </c>
      <c r="X4">
        <v>44314</v>
      </c>
      <c r="Y4">
        <v>91640.218999999997</v>
      </c>
      <c r="Z4">
        <v>1.4059999999999999</v>
      </c>
      <c r="AA4">
        <v>0.17499999999999999</v>
      </c>
    </row>
    <row r="5" spans="1:29" x14ac:dyDescent="0.35">
      <c r="A5" s="113"/>
      <c r="B5" t="s">
        <v>144</v>
      </c>
      <c r="C5">
        <v>58.79</v>
      </c>
      <c r="D5" s="92">
        <f t="shared" ref="D5:D21" si="0">LN(E5)</f>
        <v>7.2520256027621093</v>
      </c>
      <c r="E5" s="92">
        <f t="shared" ref="E5:E21" si="1">C5*24</f>
        <v>1410.96</v>
      </c>
      <c r="F5" s="125"/>
      <c r="G5" s="126"/>
      <c r="H5" s="127"/>
      <c r="I5" s="92"/>
      <c r="J5" s="113"/>
      <c r="K5" t="s">
        <v>187</v>
      </c>
      <c r="L5">
        <v>88.87</v>
      </c>
      <c r="M5" s="92">
        <f t="shared" ref="M5:M21" si="2">LN(N5)</f>
        <v>7.6652284580983299</v>
      </c>
      <c r="N5" s="92">
        <f t="shared" ref="N5:N21" si="3">L5*24</f>
        <v>2132.88</v>
      </c>
      <c r="O5" s="125"/>
      <c r="P5" s="126"/>
      <c r="Q5" s="127"/>
      <c r="S5" t="s">
        <v>442</v>
      </c>
      <c r="T5" t="s">
        <v>31</v>
      </c>
      <c r="U5" t="s">
        <v>142</v>
      </c>
      <c r="V5">
        <v>3.8</v>
      </c>
      <c r="W5">
        <v>2217.4969999999998</v>
      </c>
      <c r="X5">
        <v>81953</v>
      </c>
      <c r="Y5">
        <v>110029.92200000001</v>
      </c>
      <c r="Z5">
        <v>2.0150000000000001</v>
      </c>
      <c r="AA5">
        <v>0.28100000000000003</v>
      </c>
    </row>
    <row r="6" spans="1:29" x14ac:dyDescent="0.35">
      <c r="A6" s="113"/>
      <c r="B6" t="s">
        <v>146</v>
      </c>
      <c r="C6">
        <v>65.33</v>
      </c>
      <c r="D6" s="92">
        <f t="shared" si="0"/>
        <v>7.3575051792006043</v>
      </c>
      <c r="E6" s="92">
        <f t="shared" si="1"/>
        <v>1567.92</v>
      </c>
      <c r="F6" s="125"/>
      <c r="G6" s="126"/>
      <c r="H6" s="127"/>
      <c r="I6" s="92"/>
      <c r="J6" s="113"/>
      <c r="K6" t="s">
        <v>189</v>
      </c>
      <c r="L6">
        <v>73.760000000000005</v>
      </c>
      <c r="M6" s="92">
        <f t="shared" si="2"/>
        <v>7.4788704095962846</v>
      </c>
      <c r="N6" s="92">
        <f t="shared" si="3"/>
        <v>1770.2400000000002</v>
      </c>
      <c r="O6" s="125"/>
      <c r="P6" s="126"/>
      <c r="Q6" s="127"/>
      <c r="S6" t="s">
        <v>485</v>
      </c>
      <c r="T6" t="s">
        <v>31</v>
      </c>
      <c r="U6" t="s">
        <v>142</v>
      </c>
      <c r="V6">
        <v>3.8</v>
      </c>
      <c r="W6">
        <v>2885.1660000000002</v>
      </c>
      <c r="X6">
        <v>107134</v>
      </c>
      <c r="Y6">
        <v>118718.242</v>
      </c>
      <c r="Z6">
        <v>2.4300000000000002</v>
      </c>
      <c r="AA6">
        <v>0.28100000000000003</v>
      </c>
    </row>
    <row r="7" spans="1:29" x14ac:dyDescent="0.35">
      <c r="A7" s="113">
        <v>15</v>
      </c>
      <c r="B7" t="s">
        <v>148</v>
      </c>
      <c r="C7">
        <v>52.96</v>
      </c>
      <c r="D7" s="92">
        <f t="shared" si="0"/>
        <v>7.147590741976698</v>
      </c>
      <c r="E7" s="92">
        <f t="shared" si="1"/>
        <v>1271.04</v>
      </c>
      <c r="F7" s="125">
        <f>AVERAGE(E7:E9)</f>
        <v>1023.2799999999999</v>
      </c>
      <c r="G7" s="126">
        <f>STDEV(E7:E9)</f>
        <v>215.10699849144856</v>
      </c>
      <c r="H7" s="127">
        <f>G7/F7</f>
        <v>0.21021323439473907</v>
      </c>
      <c r="I7" s="92"/>
      <c r="J7" s="113">
        <v>15</v>
      </c>
      <c r="K7" t="s">
        <v>191</v>
      </c>
      <c r="L7">
        <v>44.59</v>
      </c>
      <c r="M7" s="92">
        <f t="shared" si="2"/>
        <v>6.975563448987331</v>
      </c>
      <c r="N7" s="92">
        <f t="shared" si="3"/>
        <v>1070.1600000000001</v>
      </c>
      <c r="O7" s="125">
        <f>AVERAGE(N7:N9)</f>
        <v>1186.6400000000001</v>
      </c>
      <c r="P7" s="126">
        <f>STDEV(N7:N9)</f>
        <v>299.72505801150515</v>
      </c>
      <c r="Q7" s="127">
        <f>P7/O7</f>
        <v>0.25258297209895597</v>
      </c>
      <c r="S7" t="s">
        <v>443</v>
      </c>
      <c r="T7" t="s">
        <v>33</v>
      </c>
      <c r="U7" t="s">
        <v>142</v>
      </c>
      <c r="V7">
        <v>3.8</v>
      </c>
      <c r="W7">
        <v>3997.6329999999998</v>
      </c>
      <c r="X7">
        <v>141888</v>
      </c>
      <c r="Y7">
        <v>97847.358999999997</v>
      </c>
      <c r="Z7">
        <v>4.0860000000000003</v>
      </c>
      <c r="AA7">
        <v>0.44400000000000001</v>
      </c>
      <c r="AB7">
        <v>0.08</v>
      </c>
      <c r="AC7">
        <v>-82.7</v>
      </c>
    </row>
    <row r="8" spans="1:29" x14ac:dyDescent="0.35">
      <c r="A8" s="113"/>
      <c r="B8" t="s">
        <v>150</v>
      </c>
      <c r="C8">
        <v>36.840000000000003</v>
      </c>
      <c r="D8" s="92">
        <f t="shared" si="0"/>
        <v>6.784638041735052</v>
      </c>
      <c r="E8" s="92">
        <f t="shared" si="1"/>
        <v>884.16000000000008</v>
      </c>
      <c r="F8" s="125"/>
      <c r="G8" s="126"/>
      <c r="H8" s="127"/>
      <c r="I8" s="92"/>
      <c r="J8" s="113"/>
      <c r="K8" t="s">
        <v>193</v>
      </c>
      <c r="L8">
        <v>40.11</v>
      </c>
      <c r="M8" s="92">
        <f t="shared" si="2"/>
        <v>6.8696795101299069</v>
      </c>
      <c r="N8" s="92">
        <f t="shared" si="3"/>
        <v>962.64</v>
      </c>
      <c r="O8" s="125"/>
      <c r="P8" s="126"/>
      <c r="Q8" s="127"/>
      <c r="S8" t="s">
        <v>486</v>
      </c>
      <c r="T8" t="s">
        <v>33</v>
      </c>
      <c r="U8" t="s">
        <v>142</v>
      </c>
      <c r="V8">
        <v>3.8</v>
      </c>
      <c r="W8">
        <v>4851.1629999999996</v>
      </c>
      <c r="X8">
        <v>177036</v>
      </c>
      <c r="Y8">
        <v>104661.281</v>
      </c>
      <c r="Z8">
        <v>4.6349999999999998</v>
      </c>
      <c r="AA8">
        <v>0.44400000000000001</v>
      </c>
      <c r="AB8">
        <v>0.15</v>
      </c>
      <c r="AC8">
        <v>-66.400000000000006</v>
      </c>
    </row>
    <row r="9" spans="1:29" x14ac:dyDescent="0.35">
      <c r="A9" s="113"/>
      <c r="B9" t="s">
        <v>152</v>
      </c>
      <c r="C9">
        <v>38.11</v>
      </c>
      <c r="D9" s="92">
        <f t="shared" si="0"/>
        <v>6.8185305452337142</v>
      </c>
      <c r="E9" s="92">
        <f t="shared" si="1"/>
        <v>914.64</v>
      </c>
      <c r="F9" s="125"/>
      <c r="G9" s="126"/>
      <c r="H9" s="127"/>
      <c r="I9" s="92"/>
      <c r="J9" s="113"/>
      <c r="K9" t="s">
        <v>195</v>
      </c>
      <c r="L9">
        <v>63.63</v>
      </c>
      <c r="M9" s="92">
        <f t="shared" si="2"/>
        <v>7.3311388875926466</v>
      </c>
      <c r="N9" s="92">
        <f t="shared" si="3"/>
        <v>1527.1200000000001</v>
      </c>
      <c r="O9" s="125"/>
      <c r="P9" s="126"/>
      <c r="Q9" s="127"/>
      <c r="S9" t="s">
        <v>444</v>
      </c>
      <c r="T9" t="s">
        <v>35</v>
      </c>
      <c r="U9" t="s">
        <v>142</v>
      </c>
      <c r="V9">
        <v>3.8</v>
      </c>
      <c r="W9">
        <v>3947.6410000000001</v>
      </c>
      <c r="X9">
        <v>141588</v>
      </c>
      <c r="Y9">
        <v>56906.483999999997</v>
      </c>
      <c r="Z9">
        <v>6.9370000000000003</v>
      </c>
      <c r="AA9">
        <v>0.71299999999999997</v>
      </c>
      <c r="AB9">
        <v>0.45</v>
      </c>
      <c r="AC9">
        <v>-36.6</v>
      </c>
    </row>
    <row r="10" spans="1:29" x14ac:dyDescent="0.35">
      <c r="A10" s="113">
        <v>30</v>
      </c>
      <c r="B10" t="s">
        <v>155</v>
      </c>
      <c r="C10">
        <v>42.11</v>
      </c>
      <c r="D10" s="92">
        <f t="shared" si="0"/>
        <v>6.9183390725217819</v>
      </c>
      <c r="E10" s="92">
        <f t="shared" si="1"/>
        <v>1010.64</v>
      </c>
      <c r="F10" s="125">
        <f>AVERAGE(E10:E12)</f>
        <v>953.84</v>
      </c>
      <c r="G10" s="126">
        <f>STDEV(E10:E12)</f>
        <v>157.85968453028204</v>
      </c>
      <c r="H10" s="127">
        <f>G10/F10</f>
        <v>0.16549912409867695</v>
      </c>
      <c r="I10" s="92"/>
      <c r="J10" s="113">
        <v>30</v>
      </c>
      <c r="K10" t="s">
        <v>198</v>
      </c>
      <c r="L10">
        <v>83.75</v>
      </c>
      <c r="M10" s="92">
        <f t="shared" si="2"/>
        <v>7.6058900010531216</v>
      </c>
      <c r="N10" s="92">
        <f t="shared" si="3"/>
        <v>2010</v>
      </c>
      <c r="O10" s="125">
        <f>AVERAGE(N10:N12)</f>
        <v>1932.5600000000002</v>
      </c>
      <c r="P10" s="126">
        <f>STDEV(N10:N12)</f>
        <v>278.4373768013179</v>
      </c>
      <c r="Q10" s="127">
        <f>P10/O10</f>
        <v>0.14407696361371336</v>
      </c>
      <c r="S10" t="s">
        <v>468</v>
      </c>
      <c r="T10" t="s">
        <v>35</v>
      </c>
      <c r="U10" t="s">
        <v>142</v>
      </c>
      <c r="V10">
        <v>3.8</v>
      </c>
      <c r="W10">
        <v>5296.9859999999999</v>
      </c>
      <c r="X10">
        <v>190711</v>
      </c>
      <c r="Y10">
        <v>50823.347999999998</v>
      </c>
      <c r="Z10">
        <v>10.422000000000001</v>
      </c>
      <c r="AA10">
        <v>0.71299999999999997</v>
      </c>
      <c r="AB10">
        <v>0.91</v>
      </c>
      <c r="AC10">
        <v>27.8</v>
      </c>
    </row>
    <row r="11" spans="1:29" x14ac:dyDescent="0.35">
      <c r="A11" s="113"/>
      <c r="B11" t="s">
        <v>157</v>
      </c>
      <c r="C11">
        <v>44.81</v>
      </c>
      <c r="D11" s="92">
        <f t="shared" si="0"/>
        <v>6.9804851591459975</v>
      </c>
      <c r="E11" s="92">
        <f t="shared" si="1"/>
        <v>1075.44</v>
      </c>
      <c r="F11" s="125"/>
      <c r="G11" s="126"/>
      <c r="H11" s="127"/>
      <c r="I11" s="92"/>
      <c r="J11" s="113"/>
      <c r="K11" t="s">
        <v>200</v>
      </c>
      <c r="L11">
        <v>90.17</v>
      </c>
      <c r="M11" s="92">
        <f t="shared" si="2"/>
        <v>7.679750607859761</v>
      </c>
      <c r="N11" s="92">
        <f t="shared" si="3"/>
        <v>2164.08</v>
      </c>
      <c r="O11" s="125"/>
      <c r="P11" s="126"/>
      <c r="Q11" s="127"/>
      <c r="S11" t="s">
        <v>473</v>
      </c>
      <c r="T11" t="s">
        <v>35</v>
      </c>
      <c r="U11" t="s">
        <v>142</v>
      </c>
      <c r="V11">
        <v>3.8</v>
      </c>
      <c r="W11">
        <v>4708.7079999999996</v>
      </c>
      <c r="X11">
        <v>168591</v>
      </c>
      <c r="Y11">
        <v>45127.563000000002</v>
      </c>
      <c r="Z11">
        <v>10.433999999999999</v>
      </c>
      <c r="AA11">
        <v>0.71299999999999997</v>
      </c>
      <c r="AB11">
        <v>0.91</v>
      </c>
      <c r="AC11">
        <v>28</v>
      </c>
    </row>
    <row r="12" spans="1:29" x14ac:dyDescent="0.35">
      <c r="A12" s="113"/>
      <c r="B12" t="s">
        <v>159</v>
      </c>
      <c r="C12">
        <v>32.31</v>
      </c>
      <c r="D12" s="92">
        <f t="shared" si="0"/>
        <v>6.653430610184353</v>
      </c>
      <c r="E12" s="92">
        <f t="shared" si="1"/>
        <v>775.44</v>
      </c>
      <c r="F12" s="125"/>
      <c r="G12" s="126"/>
      <c r="H12" s="127"/>
      <c r="I12" s="92"/>
      <c r="J12" s="113"/>
      <c r="K12" t="s">
        <v>202</v>
      </c>
      <c r="L12">
        <v>67.650000000000006</v>
      </c>
      <c r="M12" s="92">
        <f t="shared" si="2"/>
        <v>7.3924011849647426</v>
      </c>
      <c r="N12" s="92">
        <f t="shared" si="3"/>
        <v>1623.6000000000001</v>
      </c>
      <c r="O12" s="125"/>
      <c r="P12" s="126"/>
      <c r="Q12" s="127"/>
      <c r="S12" t="s">
        <v>478</v>
      </c>
      <c r="T12" t="s">
        <v>35</v>
      </c>
      <c r="U12" t="s">
        <v>142</v>
      </c>
      <c r="V12">
        <v>3.8</v>
      </c>
      <c r="W12">
        <v>4851.7960000000003</v>
      </c>
      <c r="X12">
        <v>178003</v>
      </c>
      <c r="Y12">
        <v>50215.894999999997</v>
      </c>
      <c r="Z12">
        <v>9.6620000000000008</v>
      </c>
      <c r="AA12">
        <v>0.71299999999999997</v>
      </c>
      <c r="AB12">
        <v>0.81</v>
      </c>
      <c r="AC12">
        <v>13.8</v>
      </c>
    </row>
    <row r="13" spans="1:29" x14ac:dyDescent="0.35">
      <c r="A13" s="113">
        <v>60</v>
      </c>
      <c r="B13" t="s">
        <v>161</v>
      </c>
      <c r="C13">
        <v>33.119999999999997</v>
      </c>
      <c r="D13" s="92">
        <f t="shared" si="0"/>
        <v>6.6781911598650048</v>
      </c>
      <c r="E13" s="92">
        <f t="shared" si="1"/>
        <v>794.87999999999988</v>
      </c>
      <c r="F13" s="125">
        <f>AVERAGE(E13:E15)</f>
        <v>794.80000000000007</v>
      </c>
      <c r="G13" s="126">
        <f>STDEV(E13:E15)</f>
        <v>96.360024906597033</v>
      </c>
      <c r="H13" s="127">
        <f>G13/F13</f>
        <v>0.12123807864443512</v>
      </c>
      <c r="I13" s="92"/>
      <c r="J13" s="113">
        <v>60</v>
      </c>
      <c r="K13" t="s">
        <v>204</v>
      </c>
      <c r="L13">
        <v>84.63</v>
      </c>
      <c r="M13" s="92">
        <f t="shared" si="2"/>
        <v>7.6163426440299604</v>
      </c>
      <c r="N13" s="92">
        <f t="shared" si="3"/>
        <v>2031.12</v>
      </c>
      <c r="O13" s="125">
        <f>AVERAGE(N13:N15)</f>
        <v>2060.3200000000002</v>
      </c>
      <c r="P13" s="126">
        <f>STDEV(N13:N15)</f>
        <v>359.3309249146244</v>
      </c>
      <c r="Q13" s="127">
        <f>P13/O13</f>
        <v>0.1744053957223268</v>
      </c>
      <c r="S13" t="s">
        <v>487</v>
      </c>
      <c r="T13" t="s">
        <v>35</v>
      </c>
      <c r="U13" t="s">
        <v>142</v>
      </c>
      <c r="V13">
        <v>3.8</v>
      </c>
      <c r="W13">
        <v>5083.4939999999997</v>
      </c>
      <c r="X13">
        <v>184147</v>
      </c>
      <c r="Y13">
        <v>51603.222999999998</v>
      </c>
      <c r="Z13">
        <v>9.8510000000000009</v>
      </c>
      <c r="AA13">
        <v>0.71299999999999997</v>
      </c>
      <c r="AB13">
        <v>0.84</v>
      </c>
      <c r="AC13">
        <v>17.3</v>
      </c>
    </row>
    <row r="14" spans="1:29" x14ac:dyDescent="0.35">
      <c r="A14" s="113"/>
      <c r="B14" t="s">
        <v>163</v>
      </c>
      <c r="C14">
        <v>29.1</v>
      </c>
      <c r="D14" s="92">
        <f t="shared" si="0"/>
        <v>6.5487920045253922</v>
      </c>
      <c r="E14" s="92">
        <f t="shared" si="1"/>
        <v>698.40000000000009</v>
      </c>
      <c r="F14" s="125"/>
      <c r="G14" s="126"/>
      <c r="H14" s="127"/>
      <c r="I14" s="92"/>
      <c r="J14" s="113"/>
      <c r="K14" t="s">
        <v>206</v>
      </c>
      <c r="L14">
        <v>71.52</v>
      </c>
      <c r="M14" s="92">
        <f t="shared" si="2"/>
        <v>7.4480309612132043</v>
      </c>
      <c r="N14" s="92">
        <f t="shared" si="3"/>
        <v>1716.48</v>
      </c>
      <c r="O14" s="125"/>
      <c r="P14" s="126"/>
      <c r="Q14" s="127"/>
      <c r="S14" t="s">
        <v>511</v>
      </c>
      <c r="T14" t="s">
        <v>35</v>
      </c>
      <c r="U14" t="s">
        <v>142</v>
      </c>
      <c r="V14">
        <v>3.8</v>
      </c>
      <c r="W14">
        <v>5318.31</v>
      </c>
      <c r="X14">
        <v>191308</v>
      </c>
      <c r="Y14">
        <v>55185.578000000001</v>
      </c>
      <c r="Z14">
        <v>9.6370000000000005</v>
      </c>
      <c r="AA14">
        <v>0.71299999999999997</v>
      </c>
      <c r="AB14">
        <v>0.81</v>
      </c>
      <c r="AC14">
        <v>13.3</v>
      </c>
    </row>
    <row r="15" spans="1:29" x14ac:dyDescent="0.35">
      <c r="A15" s="113"/>
      <c r="B15" t="s">
        <v>165</v>
      </c>
      <c r="C15">
        <v>37.130000000000003</v>
      </c>
      <c r="D15" s="92">
        <f t="shared" si="0"/>
        <v>6.7924790985369343</v>
      </c>
      <c r="E15" s="92">
        <f t="shared" si="1"/>
        <v>891.12000000000012</v>
      </c>
      <c r="F15" s="125"/>
      <c r="G15" s="126"/>
      <c r="H15" s="127"/>
      <c r="I15" s="92"/>
      <c r="J15" s="113"/>
      <c r="K15" t="s">
        <v>208</v>
      </c>
      <c r="L15">
        <v>101.39</v>
      </c>
      <c r="M15" s="92">
        <f t="shared" si="2"/>
        <v>7.7970282973124343</v>
      </c>
      <c r="N15" s="92">
        <f t="shared" si="3"/>
        <v>2433.36</v>
      </c>
      <c r="O15" s="125"/>
      <c r="P15" s="126"/>
      <c r="Q15" s="127"/>
      <c r="S15" t="s">
        <v>516</v>
      </c>
      <c r="T15" t="s">
        <v>35</v>
      </c>
      <c r="U15" t="s">
        <v>142</v>
      </c>
      <c r="V15">
        <v>3.8</v>
      </c>
      <c r="W15">
        <v>5480.817</v>
      </c>
      <c r="X15">
        <v>197308</v>
      </c>
      <c r="Y15">
        <v>57444.809000000001</v>
      </c>
      <c r="Z15">
        <v>9.5410000000000004</v>
      </c>
      <c r="AA15">
        <v>0.71299999999999997</v>
      </c>
      <c r="AB15">
        <v>0.79</v>
      </c>
      <c r="AC15">
        <v>11.5</v>
      </c>
    </row>
    <row r="16" spans="1:29" x14ac:dyDescent="0.35">
      <c r="A16" s="113">
        <v>120</v>
      </c>
      <c r="B16" t="s">
        <v>170</v>
      </c>
      <c r="C16">
        <v>42.82</v>
      </c>
      <c r="D16" s="92">
        <f t="shared" si="0"/>
        <v>6.9350591135094826</v>
      </c>
      <c r="E16" s="92">
        <f t="shared" si="1"/>
        <v>1027.68</v>
      </c>
      <c r="F16" s="125">
        <f>AVERAGE(E16:E18)</f>
        <v>840.32</v>
      </c>
      <c r="G16" s="126">
        <f>STDEV(E16:E18)</f>
        <v>162.28407685290617</v>
      </c>
      <c r="H16" s="127">
        <f>G16/F16</f>
        <v>0.19312175939273868</v>
      </c>
      <c r="I16" s="92"/>
      <c r="J16" s="113">
        <v>120</v>
      </c>
      <c r="K16" t="s">
        <v>213</v>
      </c>
      <c r="L16">
        <v>73.95</v>
      </c>
      <c r="M16" s="92">
        <f t="shared" si="2"/>
        <v>7.4814430195047548</v>
      </c>
      <c r="N16" s="92">
        <f t="shared" si="3"/>
        <v>1774.8000000000002</v>
      </c>
      <c r="O16" s="125">
        <f>AVERAGE(N16:N18)</f>
        <v>1421.28</v>
      </c>
      <c r="P16" s="126">
        <f>STDEV(N16:N18)</f>
        <v>309.65943615527084</v>
      </c>
      <c r="Q16" s="127">
        <f>P16/O16</f>
        <v>0.21787363232809218</v>
      </c>
      <c r="S16" t="s">
        <v>521</v>
      </c>
      <c r="T16" t="s">
        <v>35</v>
      </c>
      <c r="U16" t="s">
        <v>142</v>
      </c>
      <c r="V16">
        <v>3.8</v>
      </c>
      <c r="W16">
        <v>4596.38</v>
      </c>
      <c r="X16">
        <v>170385</v>
      </c>
      <c r="Y16">
        <v>46731.050999999999</v>
      </c>
      <c r="Z16">
        <v>9.8360000000000003</v>
      </c>
      <c r="AA16">
        <v>0.71299999999999997</v>
      </c>
      <c r="AB16">
        <v>0.83</v>
      </c>
      <c r="AC16">
        <v>17</v>
      </c>
    </row>
    <row r="17" spans="1:29" x14ac:dyDescent="0.35">
      <c r="A17" s="113"/>
      <c r="B17" t="s">
        <v>172</v>
      </c>
      <c r="C17">
        <v>30.99</v>
      </c>
      <c r="D17" s="92">
        <f t="shared" si="0"/>
        <v>6.6117184021476021</v>
      </c>
      <c r="E17" s="92">
        <f t="shared" si="1"/>
        <v>743.76</v>
      </c>
      <c r="F17" s="125"/>
      <c r="G17" s="126"/>
      <c r="H17" s="127"/>
      <c r="I17" s="92"/>
      <c r="J17" s="113"/>
      <c r="K17" t="s">
        <v>215</v>
      </c>
      <c r="L17">
        <v>53.79</v>
      </c>
      <c r="M17" s="92">
        <f t="shared" si="2"/>
        <v>7.1631414066330965</v>
      </c>
      <c r="N17" s="92">
        <f t="shared" si="3"/>
        <v>1290.96</v>
      </c>
      <c r="O17" s="125"/>
      <c r="P17" s="126"/>
      <c r="Q17" s="127"/>
      <c r="S17" t="s">
        <v>445</v>
      </c>
      <c r="T17" t="s">
        <v>37</v>
      </c>
      <c r="U17" t="s">
        <v>29</v>
      </c>
      <c r="V17">
        <v>3.8</v>
      </c>
      <c r="W17">
        <v>7222.3450000000003</v>
      </c>
      <c r="X17">
        <v>258879</v>
      </c>
      <c r="Y17">
        <v>62519.641000000003</v>
      </c>
      <c r="Z17">
        <v>11.552</v>
      </c>
      <c r="AA17">
        <v>1.1379999999999999</v>
      </c>
      <c r="AB17">
        <v>1.06</v>
      </c>
      <c r="AC17">
        <v>-6.9</v>
      </c>
    </row>
    <row r="18" spans="1:29" x14ac:dyDescent="0.35">
      <c r="A18" s="113"/>
      <c r="B18" t="s">
        <v>174</v>
      </c>
      <c r="C18">
        <v>31.23</v>
      </c>
      <c r="D18" s="92">
        <f t="shared" si="0"/>
        <v>6.6194330016429328</v>
      </c>
      <c r="E18" s="92">
        <f t="shared" si="1"/>
        <v>749.52</v>
      </c>
      <c r="F18" s="125"/>
      <c r="G18" s="126"/>
      <c r="H18" s="127"/>
      <c r="I18" s="92"/>
      <c r="J18" s="113"/>
      <c r="K18" t="s">
        <v>217</v>
      </c>
      <c r="L18">
        <v>49.92</v>
      </c>
      <c r="M18" s="92">
        <f t="shared" si="2"/>
        <v>7.0884755544091176</v>
      </c>
      <c r="N18" s="92">
        <f t="shared" si="3"/>
        <v>1198.08</v>
      </c>
      <c r="O18" s="125"/>
      <c r="P18" s="126"/>
      <c r="Q18" s="127"/>
      <c r="S18" t="s">
        <v>469</v>
      </c>
      <c r="T18" t="s">
        <v>37</v>
      </c>
      <c r="U18" t="s">
        <v>29</v>
      </c>
      <c r="V18">
        <v>3.8</v>
      </c>
      <c r="W18">
        <v>9176.7999999999993</v>
      </c>
      <c r="X18">
        <v>320384</v>
      </c>
      <c r="Y18">
        <v>81373.327999999994</v>
      </c>
      <c r="Z18">
        <v>11.276999999999999</v>
      </c>
      <c r="AA18">
        <v>1.1379999999999999</v>
      </c>
      <c r="AB18">
        <v>1.02</v>
      </c>
      <c r="AC18">
        <v>-10.1</v>
      </c>
    </row>
    <row r="19" spans="1:29" x14ac:dyDescent="0.35">
      <c r="A19" s="113">
        <v>240</v>
      </c>
      <c r="B19" t="s">
        <v>176</v>
      </c>
      <c r="C19">
        <v>18.61</v>
      </c>
      <c r="D19" s="92">
        <f t="shared" si="0"/>
        <v>6.1017529010021052</v>
      </c>
      <c r="E19" s="92">
        <f t="shared" si="1"/>
        <v>446.64</v>
      </c>
      <c r="F19" s="125">
        <f>AVERAGE(E19:E21)</f>
        <v>422.64000000000004</v>
      </c>
      <c r="G19" s="126">
        <f>STDEV(E19:E21)</f>
        <v>50.988563423575705</v>
      </c>
      <c r="H19" s="127">
        <f>G19/F19</f>
        <v>0.12064301396833167</v>
      </c>
      <c r="I19" s="92"/>
      <c r="J19" s="113">
        <v>240</v>
      </c>
      <c r="K19" t="s">
        <v>219</v>
      </c>
      <c r="L19">
        <v>52.01</v>
      </c>
      <c r="M19" s="92">
        <f t="shared" si="2"/>
        <v>7.129489838132927</v>
      </c>
      <c r="N19" s="92">
        <f t="shared" si="3"/>
        <v>1248.24</v>
      </c>
      <c r="O19" s="125">
        <f>AVERAGE(N19:N21)</f>
        <v>1373.4399999999998</v>
      </c>
      <c r="P19" s="126">
        <f>STDEV(N19:N21)</f>
        <v>217.68467470173564</v>
      </c>
      <c r="Q19" s="127">
        <f>P19/O19</f>
        <v>0.15849594791307642</v>
      </c>
      <c r="S19" t="s">
        <v>474</v>
      </c>
      <c r="T19" t="s">
        <v>37</v>
      </c>
      <c r="U19" t="s">
        <v>29</v>
      </c>
      <c r="V19">
        <v>3.8</v>
      </c>
      <c r="W19">
        <v>8076.0349999999999</v>
      </c>
      <c r="X19">
        <v>289767</v>
      </c>
      <c r="Y19">
        <v>66556.108999999997</v>
      </c>
      <c r="Z19">
        <v>12.134</v>
      </c>
      <c r="AA19">
        <v>1.1379999999999999</v>
      </c>
      <c r="AB19">
        <v>1.1399999999999999</v>
      </c>
      <c r="AC19">
        <v>-0.2</v>
      </c>
    </row>
    <row r="20" spans="1:29" x14ac:dyDescent="0.35">
      <c r="A20" s="113"/>
      <c r="B20" t="s">
        <v>178</v>
      </c>
      <c r="C20">
        <v>19.05</v>
      </c>
      <c r="D20" s="92">
        <f t="shared" si="0"/>
        <v>6.1251209319206561</v>
      </c>
      <c r="E20" s="92">
        <f t="shared" si="1"/>
        <v>457.20000000000005</v>
      </c>
      <c r="F20" s="125"/>
      <c r="G20" s="126"/>
      <c r="H20" s="127"/>
      <c r="I20" s="92"/>
      <c r="J20" s="113"/>
      <c r="K20" t="s">
        <v>221</v>
      </c>
      <c r="L20">
        <v>51.97</v>
      </c>
      <c r="M20" s="92">
        <f t="shared" si="2"/>
        <v>7.1287204593682958</v>
      </c>
      <c r="N20" s="92">
        <f t="shared" si="3"/>
        <v>1247.28</v>
      </c>
      <c r="O20" s="125"/>
      <c r="P20" s="126"/>
      <c r="Q20" s="127"/>
      <c r="S20" t="s">
        <v>479</v>
      </c>
      <c r="T20" t="s">
        <v>37</v>
      </c>
      <c r="U20" t="s">
        <v>29</v>
      </c>
      <c r="V20">
        <v>3.8</v>
      </c>
      <c r="W20">
        <v>8571.6039999999994</v>
      </c>
      <c r="X20">
        <v>301937</v>
      </c>
      <c r="Y20">
        <v>75406.516000000003</v>
      </c>
      <c r="Z20">
        <v>11.367000000000001</v>
      </c>
      <c r="AA20">
        <v>1.1379999999999999</v>
      </c>
      <c r="AB20">
        <v>1.03</v>
      </c>
      <c r="AC20">
        <v>-9</v>
      </c>
    </row>
    <row r="21" spans="1:29" x14ac:dyDescent="0.35">
      <c r="A21" s="113"/>
      <c r="B21" t="s">
        <v>180</v>
      </c>
      <c r="C21">
        <v>15.17</v>
      </c>
      <c r="D21" s="92">
        <f t="shared" si="0"/>
        <v>5.8973736237083862</v>
      </c>
      <c r="E21" s="92">
        <f t="shared" si="1"/>
        <v>364.08</v>
      </c>
      <c r="F21" s="125"/>
      <c r="G21" s="126"/>
      <c r="H21" s="127"/>
      <c r="I21" s="92"/>
      <c r="J21" s="113"/>
      <c r="K21" t="s">
        <v>223</v>
      </c>
      <c r="L21">
        <v>67.7</v>
      </c>
      <c r="M21" s="92">
        <f t="shared" si="2"/>
        <v>7.3931400102661753</v>
      </c>
      <c r="N21" s="92">
        <f t="shared" si="3"/>
        <v>1624.8000000000002</v>
      </c>
      <c r="O21" s="125"/>
      <c r="P21" s="126"/>
      <c r="Q21" s="127"/>
      <c r="S21" t="s">
        <v>488</v>
      </c>
      <c r="T21" t="s">
        <v>37</v>
      </c>
      <c r="U21" t="s">
        <v>29</v>
      </c>
      <c r="V21">
        <v>3.8</v>
      </c>
      <c r="W21">
        <v>8625.1049999999996</v>
      </c>
      <c r="X21">
        <v>303739</v>
      </c>
      <c r="Y21">
        <v>76128.5</v>
      </c>
      <c r="Z21">
        <v>11.33</v>
      </c>
      <c r="AA21">
        <v>1.1379999999999999</v>
      </c>
      <c r="AB21">
        <v>1.03</v>
      </c>
      <c r="AC21">
        <v>-9.5</v>
      </c>
    </row>
    <row r="22" spans="1:29" x14ac:dyDescent="0.35">
      <c r="A22" s="92"/>
      <c r="B22" s="92"/>
      <c r="C22" s="92"/>
      <c r="D22" s="92"/>
      <c r="E22" s="92"/>
      <c r="F22" s="92"/>
      <c r="G22" s="92"/>
      <c r="H22" s="92"/>
      <c r="I22" s="92"/>
      <c r="J22" s="92"/>
      <c r="M22" s="92"/>
      <c r="N22" s="92"/>
      <c r="O22" s="92"/>
      <c r="P22" s="92"/>
      <c r="Q22" s="92"/>
      <c r="S22" t="s">
        <v>512</v>
      </c>
      <c r="T22" t="s">
        <v>37</v>
      </c>
      <c r="U22" t="s">
        <v>29</v>
      </c>
      <c r="V22">
        <v>3.8</v>
      </c>
      <c r="W22">
        <v>8629.4380000000001</v>
      </c>
      <c r="X22">
        <v>304052</v>
      </c>
      <c r="Y22">
        <v>80799.366999999998</v>
      </c>
      <c r="Z22">
        <v>10.68</v>
      </c>
      <c r="AA22">
        <v>1.1379999999999999</v>
      </c>
      <c r="AB22">
        <v>0.94</v>
      </c>
      <c r="AC22">
        <v>-17</v>
      </c>
    </row>
    <row r="23" spans="1:29" x14ac:dyDescent="0.35">
      <c r="A23" s="113" t="s">
        <v>257</v>
      </c>
      <c r="B23" s="113"/>
      <c r="C23" s="113"/>
      <c r="D23" s="113"/>
      <c r="E23" s="113"/>
      <c r="F23" s="113"/>
      <c r="G23" s="113"/>
      <c r="H23" s="89"/>
      <c r="I23" s="92"/>
      <c r="J23" s="92"/>
      <c r="M23" s="92"/>
      <c r="N23" s="92"/>
      <c r="O23" s="92"/>
      <c r="P23" s="92"/>
      <c r="Q23" s="92"/>
      <c r="S23" t="s">
        <v>517</v>
      </c>
      <c r="T23" t="s">
        <v>37</v>
      </c>
      <c r="U23" t="s">
        <v>29</v>
      </c>
      <c r="V23">
        <v>3.8</v>
      </c>
      <c r="W23">
        <v>9571.9050000000007</v>
      </c>
      <c r="X23">
        <v>336232</v>
      </c>
      <c r="Y23">
        <v>73697.179999999993</v>
      </c>
      <c r="Z23">
        <v>12.988</v>
      </c>
      <c r="AA23">
        <v>1.1379999999999999</v>
      </c>
      <c r="AB23">
        <v>1.25</v>
      </c>
      <c r="AC23">
        <v>9.6999999999999993</v>
      </c>
    </row>
    <row r="24" spans="1:29" x14ac:dyDescent="0.35">
      <c r="A24" s="113" t="s">
        <v>249</v>
      </c>
      <c r="B24" s="113" t="s">
        <v>5</v>
      </c>
      <c r="C24" s="89" t="s">
        <v>250</v>
      </c>
      <c r="D24" s="89" t="s">
        <v>251</v>
      </c>
      <c r="E24" s="89" t="s">
        <v>252</v>
      </c>
      <c r="F24" s="89" t="s">
        <v>253</v>
      </c>
      <c r="G24" s="89" t="s">
        <v>254</v>
      </c>
      <c r="H24" s="89" t="s">
        <v>255</v>
      </c>
      <c r="I24" s="92"/>
      <c r="J24" s="92"/>
      <c r="M24" s="92"/>
      <c r="N24" s="92"/>
      <c r="O24" s="92"/>
      <c r="P24" s="92"/>
      <c r="Q24" s="92"/>
      <c r="S24" t="s">
        <v>522</v>
      </c>
      <c r="T24" t="s">
        <v>37</v>
      </c>
      <c r="U24" t="s">
        <v>29</v>
      </c>
      <c r="V24">
        <v>3.8</v>
      </c>
      <c r="W24">
        <v>8446.6990000000005</v>
      </c>
      <c r="X24">
        <v>304756</v>
      </c>
      <c r="Y24">
        <v>71098.960999999996</v>
      </c>
      <c r="Z24">
        <v>11.88</v>
      </c>
      <c r="AA24">
        <v>1.1379999999999999</v>
      </c>
      <c r="AB24">
        <v>1.1000000000000001</v>
      </c>
      <c r="AC24">
        <v>-3.1</v>
      </c>
    </row>
    <row r="25" spans="1:29" x14ac:dyDescent="0.35">
      <c r="A25" s="113"/>
      <c r="B25" s="113"/>
      <c r="C25" s="92" t="s">
        <v>256</v>
      </c>
      <c r="D25" s="92"/>
      <c r="E25" s="92" t="s">
        <v>256</v>
      </c>
      <c r="F25" s="92" t="s">
        <v>256</v>
      </c>
      <c r="G25" s="92" t="s">
        <v>256</v>
      </c>
      <c r="H25" s="92"/>
      <c r="I25" s="92"/>
      <c r="J25" s="92"/>
      <c r="O25" s="92"/>
      <c r="P25" s="92"/>
      <c r="Q25" s="92"/>
      <c r="S25" t="s">
        <v>446</v>
      </c>
      <c r="T25" t="s">
        <v>39</v>
      </c>
      <c r="U25" t="s">
        <v>29</v>
      </c>
      <c r="V25">
        <v>3.8</v>
      </c>
      <c r="W25">
        <v>12805.168</v>
      </c>
      <c r="X25">
        <v>459773</v>
      </c>
      <c r="Y25">
        <v>88497.523000000001</v>
      </c>
      <c r="Z25">
        <v>14.47</v>
      </c>
      <c r="AA25">
        <v>1.825</v>
      </c>
      <c r="AB25">
        <v>1.44</v>
      </c>
      <c r="AC25">
        <v>-20.9</v>
      </c>
    </row>
    <row r="26" spans="1:29" x14ac:dyDescent="0.35">
      <c r="A26" s="113">
        <v>0</v>
      </c>
      <c r="B26" t="s">
        <v>228</v>
      </c>
      <c r="C26">
        <v>74.06</v>
      </c>
      <c r="D26" s="92">
        <f t="shared" ref="D26:D31" si="4">LN(E26)</f>
        <v>7.4829294058334126</v>
      </c>
      <c r="E26" s="92">
        <f t="shared" ref="E26:E31" si="5">C26*24</f>
        <v>1777.44</v>
      </c>
      <c r="F26" s="125">
        <f>AVERAGE(E26:E28)</f>
        <v>1798.8</v>
      </c>
      <c r="G26" s="126">
        <f>STDEV(E26:E28)</f>
        <v>294.46161311790826</v>
      </c>
      <c r="H26" s="127">
        <f>G26/F26</f>
        <v>0.16369891767728945</v>
      </c>
      <c r="I26" s="92"/>
      <c r="J26" s="92"/>
      <c r="O26" s="92"/>
      <c r="P26" s="92"/>
      <c r="Q26" s="92"/>
      <c r="S26" t="s">
        <v>470</v>
      </c>
      <c r="T26" t="s">
        <v>39</v>
      </c>
      <c r="U26" t="s">
        <v>29</v>
      </c>
      <c r="V26">
        <v>3.8</v>
      </c>
      <c r="W26">
        <v>15669.537</v>
      </c>
      <c r="X26">
        <v>564795</v>
      </c>
      <c r="Y26">
        <v>96763.202999999994</v>
      </c>
      <c r="Z26">
        <v>16.193999999999999</v>
      </c>
      <c r="AA26">
        <v>1.825</v>
      </c>
      <c r="AB26">
        <v>1.67</v>
      </c>
      <c r="AC26">
        <v>-8.5</v>
      </c>
    </row>
    <row r="27" spans="1:29" x14ac:dyDescent="0.35">
      <c r="A27" s="113"/>
      <c r="B27" t="s">
        <v>230</v>
      </c>
      <c r="C27">
        <v>63.15</v>
      </c>
      <c r="D27" s="92">
        <f t="shared" si="4"/>
        <v>7.323566679144446</v>
      </c>
      <c r="E27" s="92">
        <f t="shared" si="5"/>
        <v>1515.6</v>
      </c>
      <c r="F27" s="125"/>
      <c r="G27" s="126"/>
      <c r="H27" s="127"/>
      <c r="I27" s="92"/>
      <c r="J27" s="92"/>
      <c r="O27" s="92"/>
      <c r="P27" s="92"/>
      <c r="Q27" s="92"/>
      <c r="S27" t="s">
        <v>475</v>
      </c>
      <c r="T27" t="s">
        <v>39</v>
      </c>
      <c r="U27" t="s">
        <v>29</v>
      </c>
      <c r="V27">
        <v>3.8</v>
      </c>
      <c r="W27">
        <v>14739.754000000001</v>
      </c>
      <c r="X27">
        <v>527682</v>
      </c>
      <c r="Y27">
        <v>86041.914000000004</v>
      </c>
      <c r="Z27">
        <v>17.131</v>
      </c>
      <c r="AA27">
        <v>1.825</v>
      </c>
      <c r="AB27">
        <v>1.79</v>
      </c>
      <c r="AC27">
        <v>-1.7</v>
      </c>
    </row>
    <row r="28" spans="1:29" x14ac:dyDescent="0.35">
      <c r="A28" s="113"/>
      <c r="B28" t="s">
        <v>232</v>
      </c>
      <c r="C28">
        <v>87.64</v>
      </c>
      <c r="D28" s="92">
        <f t="shared" si="4"/>
        <v>7.6512913450752116</v>
      </c>
      <c r="E28" s="92">
        <f t="shared" si="5"/>
        <v>2103.36</v>
      </c>
      <c r="F28" s="125"/>
      <c r="G28" s="126"/>
      <c r="H28" s="127"/>
      <c r="I28" s="92"/>
      <c r="J28" s="92"/>
      <c r="K28" s="92"/>
      <c r="L28" s="92"/>
      <c r="O28" s="92"/>
      <c r="P28" s="92"/>
      <c r="Q28" s="92"/>
      <c r="S28" t="s">
        <v>480</v>
      </c>
      <c r="T28" t="s">
        <v>39</v>
      </c>
      <c r="U28" t="s">
        <v>29</v>
      </c>
      <c r="V28">
        <v>3.8</v>
      </c>
      <c r="W28">
        <v>16642.393</v>
      </c>
      <c r="X28">
        <v>599708</v>
      </c>
      <c r="Y28">
        <v>89999.437999999995</v>
      </c>
      <c r="Z28">
        <v>18.492000000000001</v>
      </c>
      <c r="AA28">
        <v>1.825</v>
      </c>
      <c r="AB28">
        <v>1.97</v>
      </c>
      <c r="AC28">
        <v>8.1</v>
      </c>
    </row>
    <row r="29" spans="1:29" x14ac:dyDescent="0.35">
      <c r="A29" s="113">
        <v>240</v>
      </c>
      <c r="B29" t="s">
        <v>234</v>
      </c>
      <c r="C29">
        <v>66.86</v>
      </c>
      <c r="D29" s="92">
        <f t="shared" si="4"/>
        <v>7.3806547113398979</v>
      </c>
      <c r="E29" s="92">
        <f t="shared" si="5"/>
        <v>1604.6399999999999</v>
      </c>
      <c r="F29" s="125">
        <f>AVERAGE(E29:E30)</f>
        <v>1918.44</v>
      </c>
      <c r="G29" s="126">
        <f>STDEV(E29:E30)</f>
        <v>443.7802158726771</v>
      </c>
      <c r="H29" s="127">
        <f>G29/F29</f>
        <v>0.2313234794273874</v>
      </c>
      <c r="I29" s="92"/>
      <c r="J29" s="92"/>
      <c r="K29" s="92"/>
      <c r="L29" s="92"/>
      <c r="O29" s="92"/>
      <c r="P29" s="92"/>
      <c r="Q29" s="92"/>
      <c r="S29" t="s">
        <v>489</v>
      </c>
      <c r="T29" t="s">
        <v>39</v>
      </c>
      <c r="U29" t="s">
        <v>29</v>
      </c>
      <c r="V29">
        <v>3.8</v>
      </c>
      <c r="W29">
        <v>17092.778999999999</v>
      </c>
      <c r="X29">
        <v>607234</v>
      </c>
      <c r="Y29">
        <v>86843.812999999995</v>
      </c>
      <c r="Z29">
        <v>19.681999999999999</v>
      </c>
      <c r="AA29">
        <v>1.825</v>
      </c>
      <c r="AB29">
        <v>2.13</v>
      </c>
      <c r="AC29">
        <v>16.600000000000001</v>
      </c>
    </row>
    <row r="30" spans="1:29" x14ac:dyDescent="0.35">
      <c r="A30" s="113"/>
      <c r="B30" t="s">
        <v>236</v>
      </c>
      <c r="C30">
        <v>93.01</v>
      </c>
      <c r="D30" s="92">
        <f t="shared" si="4"/>
        <v>7.710760844602321</v>
      </c>
      <c r="E30" s="92">
        <f t="shared" si="5"/>
        <v>2232.2400000000002</v>
      </c>
      <c r="F30" s="125"/>
      <c r="G30" s="126"/>
      <c r="H30" s="127"/>
      <c r="I30" s="92"/>
      <c r="J30" s="92"/>
      <c r="K30" s="92"/>
      <c r="L30" s="92"/>
      <c r="O30" s="92"/>
      <c r="P30" s="92"/>
      <c r="Q30" s="92"/>
      <c r="S30" t="s">
        <v>513</v>
      </c>
      <c r="T30" t="s">
        <v>39</v>
      </c>
      <c r="U30" t="s">
        <v>29</v>
      </c>
      <c r="V30">
        <v>3.8</v>
      </c>
      <c r="W30">
        <v>17672.368999999999</v>
      </c>
      <c r="X30">
        <v>624694</v>
      </c>
      <c r="Y30">
        <v>93015.077999999994</v>
      </c>
      <c r="Z30">
        <v>18.998999999999999</v>
      </c>
      <c r="AA30">
        <v>1.825</v>
      </c>
      <c r="AB30">
        <v>2.04</v>
      </c>
      <c r="AC30">
        <v>11.7</v>
      </c>
    </row>
    <row r="31" spans="1:29" x14ac:dyDescent="0.35">
      <c r="A31" s="113"/>
      <c r="B31" t="s">
        <v>238</v>
      </c>
      <c r="C31">
        <v>75.459999999999994</v>
      </c>
      <c r="D31" s="92">
        <f t="shared" si="4"/>
        <v>7.5016565448841099</v>
      </c>
      <c r="E31" s="92">
        <f t="shared" si="5"/>
        <v>1811.04</v>
      </c>
      <c r="F31" s="125"/>
      <c r="G31" s="126"/>
      <c r="H31" s="127"/>
      <c r="I31" s="92"/>
      <c r="J31" s="92"/>
      <c r="K31" s="92"/>
      <c r="L31" s="92"/>
      <c r="O31" s="92"/>
      <c r="P31" s="92"/>
      <c r="Q31" s="92"/>
      <c r="S31" t="s">
        <v>518</v>
      </c>
      <c r="T31" t="s">
        <v>39</v>
      </c>
      <c r="U31" t="s">
        <v>29</v>
      </c>
      <c r="V31">
        <v>3.8</v>
      </c>
      <c r="W31">
        <v>16975.592000000001</v>
      </c>
      <c r="X31">
        <v>607750</v>
      </c>
      <c r="Y31">
        <v>102521.625</v>
      </c>
      <c r="Z31">
        <v>16.558</v>
      </c>
      <c r="AA31">
        <v>1.825</v>
      </c>
      <c r="AB31">
        <v>1.72</v>
      </c>
      <c r="AC31">
        <v>-5.9</v>
      </c>
    </row>
    <row r="32" spans="1:29" x14ac:dyDescent="0.35">
      <c r="A32" s="92"/>
      <c r="B32" s="89"/>
      <c r="C32" s="92"/>
      <c r="D32" s="92"/>
      <c r="E32" s="92"/>
      <c r="F32" s="92"/>
      <c r="G32" s="92"/>
      <c r="H32" s="92"/>
      <c r="I32" s="92"/>
      <c r="J32" s="92"/>
      <c r="K32" s="92"/>
      <c r="L32" s="92"/>
      <c r="O32" s="92"/>
      <c r="P32" s="92"/>
      <c r="Q32" s="92"/>
      <c r="S32" t="s">
        <v>523</v>
      </c>
      <c r="T32" t="s">
        <v>39</v>
      </c>
      <c r="U32" t="s">
        <v>29</v>
      </c>
      <c r="V32">
        <v>3.8</v>
      </c>
      <c r="W32">
        <v>16159.386</v>
      </c>
      <c r="X32">
        <v>582782</v>
      </c>
      <c r="Y32">
        <v>93787.023000000001</v>
      </c>
      <c r="Z32">
        <v>17.23</v>
      </c>
      <c r="AA32">
        <v>1.825</v>
      </c>
      <c r="AB32">
        <v>1.81</v>
      </c>
      <c r="AC32">
        <v>-1</v>
      </c>
    </row>
    <row r="33" spans="1:29" x14ac:dyDescent="0.35">
      <c r="A33" s="92"/>
      <c r="B33" s="130" t="s">
        <v>258</v>
      </c>
      <c r="C33" s="130"/>
      <c r="D33" s="130"/>
      <c r="E33" s="130"/>
      <c r="F33" s="130"/>
      <c r="G33" s="130"/>
      <c r="H33" s="130"/>
      <c r="I33" s="130"/>
      <c r="J33" s="130"/>
      <c r="K33" s="113"/>
      <c r="L33" s="113"/>
      <c r="O33" s="92"/>
      <c r="P33" s="92"/>
      <c r="Q33" s="92"/>
      <c r="S33" t="s">
        <v>448</v>
      </c>
      <c r="T33" t="s">
        <v>42</v>
      </c>
      <c r="U33" t="s">
        <v>29</v>
      </c>
      <c r="V33">
        <v>3.8</v>
      </c>
      <c r="W33">
        <v>16686.445</v>
      </c>
      <c r="X33">
        <v>592203</v>
      </c>
      <c r="Y33">
        <v>76204.687999999995</v>
      </c>
      <c r="Z33">
        <v>21.896999999999998</v>
      </c>
      <c r="AA33">
        <v>2.919</v>
      </c>
      <c r="AB33">
        <v>2.42</v>
      </c>
      <c r="AC33">
        <v>-17.100000000000001</v>
      </c>
    </row>
    <row r="34" spans="1:29" ht="15.5" x14ac:dyDescent="0.35">
      <c r="A34" s="89"/>
      <c r="B34" s="91" t="s">
        <v>259</v>
      </c>
      <c r="C34" s="91" t="s">
        <v>260</v>
      </c>
      <c r="D34" s="91" t="s">
        <v>261</v>
      </c>
      <c r="E34" s="91" t="s">
        <v>262</v>
      </c>
      <c r="F34" s="91" t="s">
        <v>263</v>
      </c>
      <c r="G34" s="91" t="s">
        <v>264</v>
      </c>
      <c r="H34" s="91" t="s">
        <v>255</v>
      </c>
      <c r="I34" s="6" t="s">
        <v>265</v>
      </c>
      <c r="J34" s="6" t="s">
        <v>266</v>
      </c>
      <c r="K34" s="92"/>
      <c r="L34" s="92"/>
      <c r="O34" s="89"/>
      <c r="P34" s="89"/>
      <c r="Q34" s="89"/>
      <c r="S34" t="s">
        <v>491</v>
      </c>
      <c r="T34" t="s">
        <v>42</v>
      </c>
      <c r="U34" t="s">
        <v>29</v>
      </c>
      <c r="V34">
        <v>3.8</v>
      </c>
      <c r="W34">
        <v>19873.146000000001</v>
      </c>
      <c r="X34">
        <v>703580</v>
      </c>
      <c r="Y34">
        <v>83129.858999999997</v>
      </c>
      <c r="Z34">
        <v>23.905999999999999</v>
      </c>
      <c r="AA34">
        <v>2.919</v>
      </c>
      <c r="AB34">
        <v>2.68</v>
      </c>
      <c r="AC34">
        <v>-8</v>
      </c>
    </row>
    <row r="35" spans="1:29" x14ac:dyDescent="0.35">
      <c r="A35" s="89"/>
      <c r="B35" t="s">
        <v>445</v>
      </c>
      <c r="C35" t="s">
        <v>37</v>
      </c>
      <c r="D35">
        <v>1.1379999999999999</v>
      </c>
      <c r="E35">
        <v>1.06</v>
      </c>
      <c r="F35" s="128">
        <f>AVERAGE(E35:E42)</f>
        <v>1.07125</v>
      </c>
      <c r="G35" s="128">
        <f>STDEV(E35:E42)</f>
        <v>9.3264217606294664E-2</v>
      </c>
      <c r="H35" s="128">
        <f>G35/F35</f>
        <v>8.7061113284755812E-2</v>
      </c>
      <c r="I35" s="128">
        <f>G35*3.143</f>
        <v>0.29312943593658408</v>
      </c>
      <c r="J35" s="128">
        <f>(F35-D35)/D35</f>
        <v>-5.8655536028119397E-2</v>
      </c>
      <c r="K35" s="92"/>
      <c r="L35" s="92"/>
      <c r="O35" s="89"/>
      <c r="P35" s="89"/>
      <c r="Q35" s="89"/>
      <c r="S35" t="s">
        <v>449</v>
      </c>
      <c r="T35" t="s">
        <v>44</v>
      </c>
      <c r="U35" t="s">
        <v>29</v>
      </c>
      <c r="V35">
        <v>3.8</v>
      </c>
      <c r="W35">
        <v>29356.393</v>
      </c>
      <c r="X35">
        <v>1028975</v>
      </c>
      <c r="Y35">
        <v>76172.733999999997</v>
      </c>
      <c r="Z35">
        <v>38.539000000000001</v>
      </c>
      <c r="AA35">
        <v>4.6689999999999996</v>
      </c>
      <c r="AB35">
        <v>4.6100000000000003</v>
      </c>
      <c r="AC35">
        <v>-1.3</v>
      </c>
    </row>
    <row r="36" spans="1:29" x14ac:dyDescent="0.35">
      <c r="A36" s="89"/>
      <c r="B36" t="s">
        <v>469</v>
      </c>
      <c r="C36" t="s">
        <v>37</v>
      </c>
      <c r="D36">
        <v>1.1379999999999999</v>
      </c>
      <c r="E36">
        <v>1.02</v>
      </c>
      <c r="F36" s="129"/>
      <c r="G36" s="129"/>
      <c r="H36" s="129"/>
      <c r="I36" s="129"/>
      <c r="J36" s="129"/>
      <c r="K36" s="92"/>
      <c r="L36" s="92"/>
      <c r="O36" s="92"/>
      <c r="P36" s="92"/>
      <c r="Q36" s="92"/>
      <c r="S36" t="s">
        <v>492</v>
      </c>
      <c r="T36" t="s">
        <v>44</v>
      </c>
      <c r="U36" t="s">
        <v>29</v>
      </c>
      <c r="V36">
        <v>3.8</v>
      </c>
      <c r="W36">
        <v>34638.612999999998</v>
      </c>
      <c r="X36">
        <v>1236244</v>
      </c>
      <c r="Y36">
        <v>95656.968999999997</v>
      </c>
      <c r="Z36">
        <v>36.210999999999999</v>
      </c>
      <c r="AA36">
        <v>4.6689999999999996</v>
      </c>
      <c r="AB36">
        <v>4.3</v>
      </c>
      <c r="AC36">
        <v>-7.8</v>
      </c>
    </row>
    <row r="37" spans="1:29" x14ac:dyDescent="0.35">
      <c r="A37" s="89"/>
      <c r="B37" t="s">
        <v>474</v>
      </c>
      <c r="C37" t="s">
        <v>37</v>
      </c>
      <c r="D37">
        <v>1.1379999999999999</v>
      </c>
      <c r="E37">
        <v>1.1399999999999999</v>
      </c>
      <c r="F37" s="129"/>
      <c r="G37" s="129"/>
      <c r="H37" s="129"/>
      <c r="I37" s="129"/>
      <c r="J37" s="129"/>
      <c r="K37" s="92"/>
      <c r="L37" s="92"/>
      <c r="O37" s="92"/>
      <c r="P37" s="93"/>
      <c r="Q37" s="94"/>
      <c r="S37" t="s">
        <v>450</v>
      </c>
      <c r="T37" t="s">
        <v>46</v>
      </c>
      <c r="U37" t="s">
        <v>29</v>
      </c>
      <c r="V37">
        <v>3.8</v>
      </c>
      <c r="W37">
        <v>55292.457000000002</v>
      </c>
      <c r="X37">
        <v>1962972</v>
      </c>
      <c r="Y37">
        <v>79696.414000000004</v>
      </c>
      <c r="Z37">
        <v>69.379000000000005</v>
      </c>
      <c r="AA37">
        <v>7.45</v>
      </c>
      <c r="AB37">
        <v>8.67</v>
      </c>
      <c r="AC37">
        <v>16.3</v>
      </c>
    </row>
    <row r="38" spans="1:29" x14ac:dyDescent="0.35">
      <c r="A38" s="89"/>
      <c r="B38" t="s">
        <v>479</v>
      </c>
      <c r="C38" t="s">
        <v>37</v>
      </c>
      <c r="D38">
        <v>1.1379999999999999</v>
      </c>
      <c r="E38">
        <v>1.03</v>
      </c>
      <c r="F38" s="129"/>
      <c r="G38" s="129"/>
      <c r="H38" s="129"/>
      <c r="I38" s="129"/>
      <c r="J38" s="129"/>
      <c r="K38" s="92"/>
      <c r="L38" s="92"/>
      <c r="O38" s="92"/>
      <c r="P38" s="93"/>
      <c r="Q38" s="94"/>
      <c r="S38" t="s">
        <v>493</v>
      </c>
      <c r="T38" t="s">
        <v>46</v>
      </c>
      <c r="U38" t="s">
        <v>29</v>
      </c>
      <c r="V38">
        <v>3.8</v>
      </c>
      <c r="W38">
        <v>64771.605000000003</v>
      </c>
      <c r="X38">
        <v>2311056</v>
      </c>
      <c r="Y38">
        <v>92235.273000000001</v>
      </c>
      <c r="Z38">
        <v>70.224000000000004</v>
      </c>
      <c r="AA38">
        <v>7.45</v>
      </c>
      <c r="AB38">
        <v>8.7799999999999994</v>
      </c>
      <c r="AC38">
        <v>17.8</v>
      </c>
    </row>
    <row r="39" spans="1:29" x14ac:dyDescent="0.35">
      <c r="A39" s="89"/>
      <c r="B39" t="s">
        <v>488</v>
      </c>
      <c r="C39" t="s">
        <v>37</v>
      </c>
      <c r="D39">
        <v>1.1379999999999999</v>
      </c>
      <c r="E39">
        <v>1.03</v>
      </c>
      <c r="F39" s="129"/>
      <c r="G39" s="129"/>
      <c r="H39" s="129"/>
      <c r="I39" s="129"/>
      <c r="J39" s="129"/>
      <c r="K39" s="92"/>
      <c r="L39" s="92"/>
      <c r="O39" s="92"/>
      <c r="P39" s="93"/>
      <c r="Q39" s="94"/>
      <c r="S39" t="s">
        <v>451</v>
      </c>
      <c r="T39" t="s">
        <v>48</v>
      </c>
      <c r="U39" t="s">
        <v>29</v>
      </c>
      <c r="V39">
        <v>3.8</v>
      </c>
      <c r="W39">
        <v>83447.601999999999</v>
      </c>
      <c r="X39">
        <v>2943994</v>
      </c>
      <c r="Y39">
        <v>81798.641000000003</v>
      </c>
      <c r="Z39">
        <v>102.01600000000001</v>
      </c>
      <c r="AA39">
        <v>11.875</v>
      </c>
      <c r="AB39">
        <v>12.96</v>
      </c>
      <c r="AC39">
        <v>9.1</v>
      </c>
    </row>
    <row r="40" spans="1:29" x14ac:dyDescent="0.35">
      <c r="A40" s="89"/>
      <c r="B40" t="s">
        <v>512</v>
      </c>
      <c r="C40" t="s">
        <v>37</v>
      </c>
      <c r="D40">
        <v>1.1379999999999999</v>
      </c>
      <c r="E40">
        <v>0.94</v>
      </c>
      <c r="F40" s="129"/>
      <c r="G40" s="129"/>
      <c r="H40" s="129"/>
      <c r="I40" s="129"/>
      <c r="J40" s="129"/>
      <c r="K40" s="92"/>
      <c r="L40" s="92"/>
      <c r="O40" s="92"/>
      <c r="P40" s="93"/>
      <c r="Q40" s="94"/>
      <c r="S40" t="s">
        <v>494</v>
      </c>
      <c r="T40" t="s">
        <v>48</v>
      </c>
      <c r="U40" t="s">
        <v>29</v>
      </c>
      <c r="V40">
        <v>3.8</v>
      </c>
      <c r="W40">
        <v>104594.359</v>
      </c>
      <c r="X40">
        <v>3677755</v>
      </c>
      <c r="Y40">
        <v>97453.101999999999</v>
      </c>
      <c r="Z40">
        <v>107.328</v>
      </c>
      <c r="AA40">
        <v>11.875</v>
      </c>
      <c r="AB40">
        <v>13.66</v>
      </c>
      <c r="AC40">
        <v>15</v>
      </c>
    </row>
    <row r="41" spans="1:29" x14ac:dyDescent="0.35">
      <c r="A41" s="89"/>
      <c r="B41" t="s">
        <v>517</v>
      </c>
      <c r="C41" t="s">
        <v>37</v>
      </c>
      <c r="D41">
        <v>1.1379999999999999</v>
      </c>
      <c r="E41">
        <v>1.25</v>
      </c>
      <c r="F41" s="129"/>
      <c r="G41" s="129"/>
      <c r="H41" s="129"/>
      <c r="I41" s="129"/>
      <c r="J41" s="129"/>
      <c r="K41" s="92"/>
      <c r="L41" s="92"/>
      <c r="O41" s="92"/>
      <c r="P41" s="93"/>
      <c r="Q41" s="94"/>
      <c r="S41" t="s">
        <v>452</v>
      </c>
      <c r="T41" t="s">
        <v>50</v>
      </c>
      <c r="U41" t="s">
        <v>29</v>
      </c>
      <c r="V41">
        <v>3.8</v>
      </c>
      <c r="W41">
        <v>116151.75</v>
      </c>
      <c r="X41">
        <v>4092842</v>
      </c>
      <c r="Y41">
        <v>72615.585999999996</v>
      </c>
      <c r="Z41">
        <v>159.95400000000001</v>
      </c>
      <c r="AA41">
        <v>19.125</v>
      </c>
      <c r="AB41">
        <v>20.58</v>
      </c>
      <c r="AC41">
        <v>7.6</v>
      </c>
    </row>
    <row r="42" spans="1:29" x14ac:dyDescent="0.35">
      <c r="A42" s="89"/>
      <c r="B42" t="s">
        <v>522</v>
      </c>
      <c r="C42" t="s">
        <v>37</v>
      </c>
      <c r="D42">
        <v>1.1379999999999999</v>
      </c>
      <c r="E42">
        <v>1.1000000000000001</v>
      </c>
      <c r="F42" s="129"/>
      <c r="G42" s="129"/>
      <c r="H42" s="129"/>
      <c r="I42" s="129"/>
      <c r="J42" s="129"/>
      <c r="K42" s="92"/>
      <c r="L42" s="92"/>
      <c r="O42" s="92"/>
      <c r="P42" s="93"/>
      <c r="Q42" s="94"/>
      <c r="S42" t="s">
        <v>495</v>
      </c>
      <c r="T42" t="s">
        <v>50</v>
      </c>
      <c r="U42" t="s">
        <v>29</v>
      </c>
      <c r="V42">
        <v>3.8</v>
      </c>
      <c r="W42">
        <v>148204.06299999999</v>
      </c>
      <c r="X42">
        <v>5226313</v>
      </c>
      <c r="Y42">
        <v>86978.148000000001</v>
      </c>
      <c r="Z42">
        <v>170.392</v>
      </c>
      <c r="AA42">
        <v>19.125</v>
      </c>
      <c r="AB42">
        <v>21.96</v>
      </c>
      <c r="AC42">
        <v>14.8</v>
      </c>
    </row>
    <row r="43" spans="1:29" x14ac:dyDescent="0.35">
      <c r="A43" s="89"/>
      <c r="B43" s="92"/>
      <c r="C43" s="92"/>
      <c r="D43" s="92"/>
      <c r="E43" s="92"/>
      <c r="F43" s="92"/>
      <c r="G43" s="92"/>
      <c r="H43" s="92"/>
      <c r="I43" s="92"/>
      <c r="J43" s="92"/>
      <c r="K43" s="92"/>
      <c r="L43" s="92"/>
      <c r="M43" s="92"/>
      <c r="N43" s="92"/>
      <c r="O43" s="92"/>
      <c r="P43" s="93"/>
      <c r="Q43" s="94"/>
      <c r="S43" t="s">
        <v>453</v>
      </c>
      <c r="T43" t="s">
        <v>52</v>
      </c>
      <c r="U43" t="s">
        <v>29</v>
      </c>
      <c r="V43">
        <v>3.8</v>
      </c>
      <c r="W43">
        <v>189893.59400000001</v>
      </c>
      <c r="X43">
        <v>6711653</v>
      </c>
      <c r="Y43">
        <v>76026</v>
      </c>
      <c r="Z43">
        <v>249.77500000000001</v>
      </c>
      <c r="AA43">
        <v>30.5</v>
      </c>
      <c r="AB43">
        <v>32.4</v>
      </c>
      <c r="AC43">
        <v>6.2</v>
      </c>
    </row>
    <row r="44" spans="1:29" x14ac:dyDescent="0.35">
      <c r="A44" s="89"/>
      <c r="B44" s="92" t="s">
        <v>267</v>
      </c>
      <c r="C44" s="9">
        <f>I35/2</f>
        <v>0.14656471796829204</v>
      </c>
      <c r="D44" s="9"/>
      <c r="E44" s="92" t="s">
        <v>13</v>
      </c>
      <c r="F44" s="92"/>
      <c r="G44" s="92"/>
      <c r="H44" s="92"/>
      <c r="I44" s="92"/>
      <c r="J44" s="92"/>
      <c r="K44" s="92"/>
      <c r="L44" s="92"/>
      <c r="M44" s="92"/>
      <c r="N44" s="92"/>
      <c r="O44" s="92"/>
      <c r="P44" s="93"/>
      <c r="Q44" s="94"/>
      <c r="S44" t="s">
        <v>496</v>
      </c>
      <c r="T44" t="s">
        <v>52</v>
      </c>
      <c r="U44" t="s">
        <v>29</v>
      </c>
      <c r="V44">
        <v>3.8</v>
      </c>
      <c r="W44">
        <v>224008.95300000001</v>
      </c>
      <c r="X44">
        <v>7929918</v>
      </c>
      <c r="Y44">
        <v>85374.516000000003</v>
      </c>
      <c r="Z44">
        <v>262.38400000000001</v>
      </c>
      <c r="AA44">
        <v>30.5</v>
      </c>
      <c r="AB44">
        <v>34.06</v>
      </c>
      <c r="AC44">
        <v>11.7</v>
      </c>
    </row>
    <row r="45" spans="1:29" x14ac:dyDescent="0.35">
      <c r="A45" s="89"/>
      <c r="B45" s="92" t="s">
        <v>268</v>
      </c>
      <c r="C45" s="92">
        <f>D35</f>
        <v>1.1379999999999999</v>
      </c>
      <c r="D45" s="92"/>
      <c r="E45" s="92" t="s">
        <v>13</v>
      </c>
      <c r="F45" s="92"/>
      <c r="G45" s="92"/>
      <c r="H45" s="92"/>
      <c r="I45" s="92"/>
      <c r="J45" s="92"/>
      <c r="K45" s="92"/>
      <c r="L45" s="92"/>
      <c r="M45" s="92"/>
      <c r="N45" s="92"/>
      <c r="O45" s="92"/>
      <c r="P45" s="93"/>
      <c r="Q45" s="94"/>
      <c r="S45" t="s">
        <v>541</v>
      </c>
      <c r="T45" t="s">
        <v>52</v>
      </c>
      <c r="U45" t="s">
        <v>29</v>
      </c>
      <c r="V45">
        <v>3.8</v>
      </c>
      <c r="W45">
        <v>212640.45300000001</v>
      </c>
      <c r="X45">
        <v>6274637</v>
      </c>
      <c r="Y45">
        <v>105078.148</v>
      </c>
      <c r="Z45">
        <v>202.364</v>
      </c>
      <c r="AA45">
        <v>30.5</v>
      </c>
      <c r="AB45">
        <v>26.16</v>
      </c>
      <c r="AC45">
        <v>-14.2</v>
      </c>
    </row>
    <row r="46" spans="1:29" x14ac:dyDescent="0.35">
      <c r="A46" s="89"/>
      <c r="B46" s="92"/>
      <c r="C46" s="92"/>
      <c r="D46" s="92"/>
      <c r="E46" s="92"/>
      <c r="F46" s="92"/>
      <c r="G46" s="92"/>
      <c r="H46" s="92"/>
      <c r="I46" s="92"/>
      <c r="J46" s="92"/>
      <c r="K46" s="92"/>
      <c r="L46" s="92"/>
      <c r="M46" s="92"/>
      <c r="N46" s="92"/>
      <c r="O46" s="92"/>
      <c r="P46" s="93"/>
      <c r="Q46" s="94"/>
      <c r="S46" t="s">
        <v>550</v>
      </c>
      <c r="T46" t="s">
        <v>52</v>
      </c>
      <c r="U46" t="s">
        <v>29</v>
      </c>
      <c r="V46">
        <v>3.79</v>
      </c>
      <c r="W46">
        <v>172536.125</v>
      </c>
      <c r="X46">
        <v>5998684</v>
      </c>
      <c r="Y46">
        <v>92012.312999999995</v>
      </c>
      <c r="Z46">
        <v>187.51400000000001</v>
      </c>
      <c r="AA46">
        <v>30.5</v>
      </c>
      <c r="AB46">
        <v>24.21</v>
      </c>
      <c r="AC46">
        <v>-20.6</v>
      </c>
    </row>
    <row r="47" spans="1:29" x14ac:dyDescent="0.35">
      <c r="A47" s="89"/>
      <c r="B47" s="113" t="s">
        <v>269</v>
      </c>
      <c r="C47" s="113"/>
      <c r="D47" s="113"/>
      <c r="E47" s="113"/>
      <c r="F47" s="92"/>
      <c r="G47" s="92"/>
      <c r="H47" s="92"/>
      <c r="I47" s="92"/>
      <c r="J47" s="92"/>
      <c r="K47" s="92"/>
      <c r="L47" s="92"/>
      <c r="M47" s="92"/>
      <c r="N47" s="92"/>
      <c r="O47" s="92"/>
      <c r="P47" s="93"/>
      <c r="Q47" s="94"/>
      <c r="S47" t="s">
        <v>566</v>
      </c>
      <c r="T47" t="s">
        <v>52</v>
      </c>
      <c r="U47" t="s">
        <v>29</v>
      </c>
      <c r="V47">
        <v>3.79</v>
      </c>
      <c r="W47">
        <v>190385.391</v>
      </c>
      <c r="X47">
        <v>6703584</v>
      </c>
      <c r="Y47">
        <v>99651.062999999995</v>
      </c>
      <c r="Z47">
        <v>191.05199999999999</v>
      </c>
      <c r="AA47">
        <v>30.5</v>
      </c>
      <c r="AB47">
        <v>24.67</v>
      </c>
      <c r="AC47">
        <v>-19.100000000000001</v>
      </c>
    </row>
    <row r="48" spans="1:29" ht="16.5" x14ac:dyDescent="0.35">
      <c r="A48" s="89"/>
      <c r="B48" s="92" t="s">
        <v>270</v>
      </c>
      <c r="C48" s="10"/>
      <c r="D48" s="10"/>
      <c r="E48" s="92" t="s">
        <v>271</v>
      </c>
      <c r="F48" s="92"/>
      <c r="G48" s="92"/>
      <c r="H48" s="92"/>
      <c r="I48" s="92"/>
      <c r="J48" s="92"/>
      <c r="K48" s="92"/>
      <c r="L48" s="92"/>
      <c r="M48" s="92"/>
      <c r="N48" s="92"/>
      <c r="O48" s="92"/>
      <c r="P48" s="93"/>
      <c r="Q48" s="94"/>
      <c r="S48" t="s">
        <v>575</v>
      </c>
      <c r="T48" t="s">
        <v>52</v>
      </c>
      <c r="U48" t="s">
        <v>29</v>
      </c>
      <c r="V48">
        <v>3.8</v>
      </c>
      <c r="W48">
        <v>179850.54699999999</v>
      </c>
      <c r="X48">
        <v>6251511</v>
      </c>
      <c r="Y48">
        <v>87360.312999999995</v>
      </c>
      <c r="Z48">
        <v>205.87200000000001</v>
      </c>
      <c r="AA48">
        <v>30.5</v>
      </c>
      <c r="AB48">
        <v>26.62</v>
      </c>
      <c r="AC48">
        <v>-12.7</v>
      </c>
    </row>
    <row r="49" spans="1:29" x14ac:dyDescent="0.35">
      <c r="A49" s="89"/>
      <c r="B49" s="92" t="s">
        <v>272</v>
      </c>
      <c r="C49" s="11"/>
      <c r="D49" s="11"/>
      <c r="E49" s="92" t="s">
        <v>273</v>
      </c>
      <c r="F49" s="92"/>
      <c r="G49" s="92"/>
      <c r="H49" s="92"/>
      <c r="I49" s="92"/>
      <c r="J49" s="92"/>
      <c r="K49" s="92"/>
      <c r="L49" s="92"/>
      <c r="M49" s="92"/>
      <c r="N49" s="92"/>
      <c r="O49" s="92"/>
      <c r="P49" s="93"/>
      <c r="Q49" s="94"/>
      <c r="S49" t="s">
        <v>455</v>
      </c>
      <c r="T49" t="s">
        <v>55</v>
      </c>
      <c r="U49" t="s">
        <v>29</v>
      </c>
      <c r="V49">
        <v>3.8</v>
      </c>
      <c r="W49">
        <v>188722.28099999999</v>
      </c>
      <c r="X49">
        <v>6669372</v>
      </c>
      <c r="Y49">
        <v>46317.648000000001</v>
      </c>
      <c r="Z49">
        <v>407.452</v>
      </c>
      <c r="AA49">
        <v>48.75</v>
      </c>
      <c r="AB49">
        <v>53.14</v>
      </c>
      <c r="AC49">
        <v>9</v>
      </c>
    </row>
    <row r="50" spans="1:29" x14ac:dyDescent="0.35">
      <c r="A50" s="89"/>
      <c r="B50" s="92" t="s">
        <v>274</v>
      </c>
      <c r="C50" s="12"/>
      <c r="D50" s="12"/>
      <c r="E50" s="92" t="s">
        <v>275</v>
      </c>
      <c r="F50" s="92"/>
      <c r="G50" s="92"/>
      <c r="H50" s="92"/>
      <c r="I50" s="92"/>
      <c r="J50" s="92"/>
      <c r="K50" s="92"/>
      <c r="L50" s="92"/>
      <c r="M50" s="92"/>
      <c r="N50" s="92"/>
      <c r="O50" s="92"/>
      <c r="P50" s="93"/>
      <c r="Q50" s="94"/>
      <c r="S50" t="s">
        <v>471</v>
      </c>
      <c r="T50" t="s">
        <v>55</v>
      </c>
      <c r="U50" t="s">
        <v>142</v>
      </c>
      <c r="V50">
        <v>3.8</v>
      </c>
      <c r="W50">
        <v>203285.75</v>
      </c>
      <c r="X50">
        <v>7171843</v>
      </c>
      <c r="Y50">
        <v>39609.714999999997</v>
      </c>
      <c r="Z50">
        <v>513.22199999999998</v>
      </c>
      <c r="AA50">
        <v>48.75</v>
      </c>
      <c r="AB50">
        <v>67.06</v>
      </c>
      <c r="AC50">
        <v>37.6</v>
      </c>
    </row>
    <row r="51" spans="1:29" x14ac:dyDescent="0.35">
      <c r="A51" s="89"/>
      <c r="B51" s="92" t="s">
        <v>276</v>
      </c>
      <c r="C51" s="13"/>
      <c r="D51" s="13"/>
      <c r="E51" s="92" t="s">
        <v>277</v>
      </c>
      <c r="F51" s="92"/>
      <c r="G51" s="92"/>
      <c r="H51" s="92"/>
      <c r="I51" s="92"/>
      <c r="J51" s="92"/>
      <c r="K51" s="92"/>
      <c r="L51" s="92"/>
      <c r="M51" s="92"/>
      <c r="N51" s="92"/>
      <c r="O51" s="92"/>
      <c r="P51" s="93"/>
      <c r="Q51" s="94"/>
      <c r="S51" t="s">
        <v>476</v>
      </c>
      <c r="T51" t="s">
        <v>55</v>
      </c>
      <c r="U51" t="s">
        <v>29</v>
      </c>
      <c r="V51">
        <v>3.8</v>
      </c>
      <c r="W51">
        <v>195398.391</v>
      </c>
      <c r="X51">
        <v>7026393</v>
      </c>
      <c r="Y51">
        <v>43471.086000000003</v>
      </c>
      <c r="Z51">
        <v>449.49</v>
      </c>
      <c r="AA51">
        <v>48.75</v>
      </c>
      <c r="AB51">
        <v>58.67</v>
      </c>
      <c r="AC51">
        <v>20.399999999999999</v>
      </c>
    </row>
    <row r="52" spans="1:29" x14ac:dyDescent="0.35">
      <c r="A52" s="89"/>
      <c r="B52" s="14" t="s">
        <v>278</v>
      </c>
      <c r="C52" s="15"/>
      <c r="D52" s="15"/>
      <c r="E52" s="92"/>
      <c r="F52" s="92"/>
      <c r="G52" s="92"/>
      <c r="H52" s="92"/>
      <c r="I52" s="92"/>
      <c r="J52" s="92"/>
      <c r="K52" s="92"/>
      <c r="L52" s="92"/>
      <c r="M52" s="92"/>
      <c r="N52" s="92"/>
      <c r="O52" s="92"/>
      <c r="P52" s="93"/>
      <c r="Q52" s="94"/>
      <c r="S52" t="s">
        <v>481</v>
      </c>
      <c r="T52" t="s">
        <v>55</v>
      </c>
      <c r="U52" t="s">
        <v>142</v>
      </c>
      <c r="V52">
        <v>3.8</v>
      </c>
      <c r="W52">
        <v>209094.20300000001</v>
      </c>
      <c r="X52">
        <v>7393666</v>
      </c>
      <c r="Y52">
        <v>38000.163999999997</v>
      </c>
      <c r="Z52">
        <v>550.24599999999998</v>
      </c>
      <c r="AA52">
        <v>48.75</v>
      </c>
      <c r="AB52">
        <v>71.930000000000007</v>
      </c>
      <c r="AC52">
        <v>47.5</v>
      </c>
    </row>
    <row r="53" spans="1:29" x14ac:dyDescent="0.35">
      <c r="A53" s="89"/>
      <c r="B53" s="92"/>
      <c r="C53" s="92"/>
      <c r="D53" s="92"/>
      <c r="E53" s="92"/>
      <c r="F53" s="92"/>
      <c r="G53" s="93"/>
      <c r="H53" s="94"/>
      <c r="I53" s="92"/>
      <c r="J53" s="89"/>
      <c r="K53" s="92"/>
      <c r="L53" s="93"/>
      <c r="M53" s="92"/>
      <c r="N53" s="92"/>
      <c r="O53" s="92"/>
      <c r="P53" s="93"/>
      <c r="Q53" s="94"/>
      <c r="S53" t="s">
        <v>498</v>
      </c>
      <c r="T53" t="s">
        <v>55</v>
      </c>
      <c r="U53" t="s">
        <v>29</v>
      </c>
      <c r="V53">
        <v>3.8</v>
      </c>
      <c r="W53">
        <v>226042</v>
      </c>
      <c r="X53">
        <v>8009873</v>
      </c>
      <c r="Y53">
        <v>50045.718999999997</v>
      </c>
      <c r="Z53">
        <v>451.67099999999999</v>
      </c>
      <c r="AA53">
        <v>48.75</v>
      </c>
      <c r="AB53">
        <v>58.96</v>
      </c>
      <c r="AC53">
        <v>20.9</v>
      </c>
    </row>
    <row r="54" spans="1:29" x14ac:dyDescent="0.35">
      <c r="S54" t="s">
        <v>514</v>
      </c>
      <c r="T54" t="s">
        <v>55</v>
      </c>
      <c r="U54" t="s">
        <v>142</v>
      </c>
      <c r="V54">
        <v>3.8</v>
      </c>
      <c r="W54">
        <v>215148.84400000001</v>
      </c>
      <c r="X54">
        <v>7610073</v>
      </c>
      <c r="Y54">
        <v>46678.375</v>
      </c>
      <c r="Z54">
        <v>460.91800000000001</v>
      </c>
      <c r="AA54">
        <v>48.75</v>
      </c>
      <c r="AB54">
        <v>60.18</v>
      </c>
      <c r="AC54">
        <v>23.4</v>
      </c>
    </row>
    <row r="55" spans="1:29" x14ac:dyDescent="0.35">
      <c r="S55" t="s">
        <v>519</v>
      </c>
      <c r="T55" t="s">
        <v>55</v>
      </c>
      <c r="U55" t="s">
        <v>142</v>
      </c>
      <c r="V55">
        <v>3.8</v>
      </c>
      <c r="W55">
        <v>208243.859</v>
      </c>
      <c r="X55">
        <v>7354952</v>
      </c>
      <c r="Y55">
        <v>39008.565999999999</v>
      </c>
      <c r="Z55">
        <v>533.84100000000001</v>
      </c>
      <c r="AA55">
        <v>48.75</v>
      </c>
      <c r="AB55">
        <v>69.77</v>
      </c>
      <c r="AC55">
        <v>43.1</v>
      </c>
    </row>
    <row r="56" spans="1:29" x14ac:dyDescent="0.35">
      <c r="S56" t="s">
        <v>524</v>
      </c>
      <c r="T56" t="s">
        <v>55</v>
      </c>
      <c r="U56" t="s">
        <v>142</v>
      </c>
      <c r="V56">
        <v>3.8</v>
      </c>
      <c r="W56">
        <v>202572.359</v>
      </c>
      <c r="X56">
        <v>7073163</v>
      </c>
      <c r="Y56">
        <v>29047.741999999998</v>
      </c>
      <c r="Z56">
        <v>697.37699999999995</v>
      </c>
      <c r="AA56">
        <v>48.75</v>
      </c>
      <c r="AB56">
        <v>91.29</v>
      </c>
      <c r="AC56">
        <v>87.3</v>
      </c>
    </row>
    <row r="57" spans="1:29" x14ac:dyDescent="0.35">
      <c r="S57" t="s">
        <v>456</v>
      </c>
      <c r="T57" t="s">
        <v>57</v>
      </c>
      <c r="U57" t="s">
        <v>29</v>
      </c>
      <c r="V57">
        <v>3.8</v>
      </c>
      <c r="W57">
        <v>622536.06299999997</v>
      </c>
      <c r="X57">
        <v>21863364</v>
      </c>
      <c r="Y57">
        <v>99196.797000000006</v>
      </c>
      <c r="Z57">
        <v>627.577</v>
      </c>
      <c r="AA57">
        <v>78.125</v>
      </c>
      <c r="AB57">
        <v>82.1</v>
      </c>
      <c r="AC57">
        <v>5.0999999999999996</v>
      </c>
    </row>
    <row r="58" spans="1:29" x14ac:dyDescent="0.35">
      <c r="S58" t="s">
        <v>499</v>
      </c>
      <c r="T58" t="s">
        <v>57</v>
      </c>
      <c r="U58" t="s">
        <v>29</v>
      </c>
      <c r="V58">
        <v>3.8</v>
      </c>
      <c r="W58">
        <v>683015</v>
      </c>
      <c r="X58">
        <v>23939198</v>
      </c>
      <c r="Y58">
        <v>116990.57799999999</v>
      </c>
      <c r="Z58">
        <v>583.82100000000003</v>
      </c>
      <c r="AA58">
        <v>78.125</v>
      </c>
      <c r="AB58">
        <v>76.349999999999994</v>
      </c>
      <c r="AC58">
        <v>-2.2999999999999998</v>
      </c>
    </row>
    <row r="59" spans="1:29" x14ac:dyDescent="0.35">
      <c r="S59" t="s">
        <v>457</v>
      </c>
      <c r="T59" t="s">
        <v>59</v>
      </c>
      <c r="U59" t="s">
        <v>29</v>
      </c>
      <c r="V59">
        <v>3.8</v>
      </c>
      <c r="W59">
        <v>797437.43799999997</v>
      </c>
      <c r="X59">
        <v>28023148</v>
      </c>
      <c r="Y59">
        <v>75629.460999999996</v>
      </c>
      <c r="Z59">
        <v>1054.4010000000001</v>
      </c>
      <c r="AA59">
        <v>125</v>
      </c>
      <c r="AB59">
        <v>138.25</v>
      </c>
      <c r="AC59">
        <v>10.6</v>
      </c>
    </row>
    <row r="60" spans="1:29" x14ac:dyDescent="0.35">
      <c r="S60" t="s">
        <v>500</v>
      </c>
      <c r="T60" t="s">
        <v>59</v>
      </c>
      <c r="U60" t="s">
        <v>29</v>
      </c>
      <c r="V60">
        <v>3.8</v>
      </c>
      <c r="W60">
        <v>948660.06299999997</v>
      </c>
      <c r="X60">
        <v>33312734</v>
      </c>
      <c r="Y60">
        <v>93066.141000000003</v>
      </c>
      <c r="Z60">
        <v>1019.34</v>
      </c>
      <c r="AA60">
        <v>125</v>
      </c>
      <c r="AB60">
        <v>133.63999999999999</v>
      </c>
      <c r="AC60">
        <v>6.9</v>
      </c>
    </row>
    <row r="61" spans="1:29" x14ac:dyDescent="0.35">
      <c r="S61" t="s">
        <v>458</v>
      </c>
      <c r="T61" t="s">
        <v>61</v>
      </c>
      <c r="U61" t="s">
        <v>29</v>
      </c>
      <c r="V61">
        <v>3.8</v>
      </c>
      <c r="W61">
        <v>1173109.75</v>
      </c>
      <c r="X61">
        <v>40990896</v>
      </c>
      <c r="Y61">
        <v>82667.789000000004</v>
      </c>
      <c r="Z61">
        <v>1419.0650000000001</v>
      </c>
      <c r="AA61">
        <v>200</v>
      </c>
      <c r="AB61">
        <v>186.23</v>
      </c>
      <c r="AC61">
        <v>-6.9</v>
      </c>
    </row>
    <row r="62" spans="1:29" x14ac:dyDescent="0.35">
      <c r="S62" t="s">
        <v>501</v>
      </c>
      <c r="T62" t="s">
        <v>61</v>
      </c>
      <c r="U62" t="s">
        <v>29</v>
      </c>
      <c r="V62">
        <v>3.8</v>
      </c>
      <c r="W62">
        <v>1267215.75</v>
      </c>
      <c r="X62">
        <v>44322560</v>
      </c>
      <c r="Y62">
        <v>96650.32</v>
      </c>
      <c r="Z62">
        <v>1311.135</v>
      </c>
      <c r="AA62">
        <v>200</v>
      </c>
      <c r="AB62">
        <v>172.03</v>
      </c>
      <c r="AC62">
        <v>-14</v>
      </c>
    </row>
    <row r="63" spans="1:29" x14ac:dyDescent="0.35">
      <c r="S63" t="s">
        <v>459</v>
      </c>
      <c r="T63" t="s">
        <v>63</v>
      </c>
      <c r="U63" t="s">
        <v>142</v>
      </c>
      <c r="V63">
        <v>3.8</v>
      </c>
      <c r="W63">
        <v>1816943</v>
      </c>
      <c r="X63">
        <v>63451664</v>
      </c>
      <c r="Y63">
        <v>103689.242</v>
      </c>
      <c r="Z63">
        <v>1752.297</v>
      </c>
      <c r="AA63">
        <v>325.625</v>
      </c>
      <c r="AB63">
        <v>230.07</v>
      </c>
      <c r="AC63">
        <v>-29.3</v>
      </c>
    </row>
    <row r="64" spans="1:29" x14ac:dyDescent="0.35">
      <c r="S64" t="s">
        <v>502</v>
      </c>
      <c r="T64" t="s">
        <v>63</v>
      </c>
      <c r="U64" t="s">
        <v>142</v>
      </c>
      <c r="V64">
        <v>3.8</v>
      </c>
      <c r="W64">
        <v>1956425.625</v>
      </c>
      <c r="X64">
        <v>67798808</v>
      </c>
      <c r="Y64">
        <v>93195.710999999996</v>
      </c>
      <c r="Z64">
        <v>2099.2660000000001</v>
      </c>
      <c r="AA64">
        <v>325.625</v>
      </c>
      <c r="AB64">
        <v>275.72000000000003</v>
      </c>
      <c r="AC64">
        <v>-15.3</v>
      </c>
    </row>
    <row r="65" spans="19:29" x14ac:dyDescent="0.35">
      <c r="S65" t="s">
        <v>462</v>
      </c>
      <c r="T65" t="s">
        <v>67</v>
      </c>
      <c r="U65" t="s">
        <v>68</v>
      </c>
      <c r="V65">
        <v>3.8</v>
      </c>
      <c r="W65">
        <v>6443.6109999999999</v>
      </c>
      <c r="X65">
        <v>229278</v>
      </c>
      <c r="Y65">
        <v>87326.75</v>
      </c>
      <c r="Z65">
        <v>7.3789999999999996</v>
      </c>
      <c r="AA65">
        <v>0.625</v>
      </c>
      <c r="AB65">
        <v>0.51</v>
      </c>
      <c r="AC65">
        <v>-18.399999999999999</v>
      </c>
    </row>
    <row r="66" spans="19:29" x14ac:dyDescent="0.35">
      <c r="S66" t="s">
        <v>505</v>
      </c>
      <c r="T66" t="s">
        <v>67</v>
      </c>
      <c r="U66" t="s">
        <v>68</v>
      </c>
      <c r="V66">
        <v>3.8</v>
      </c>
      <c r="W66">
        <v>6273.1819999999998</v>
      </c>
      <c r="X66">
        <v>229047</v>
      </c>
      <c r="Y66">
        <v>95330.952999999994</v>
      </c>
      <c r="Z66">
        <v>6.58</v>
      </c>
      <c r="AA66">
        <v>0.625</v>
      </c>
      <c r="AB66">
        <v>0.41</v>
      </c>
      <c r="AC66">
        <v>-35.200000000000003</v>
      </c>
    </row>
    <row r="67" spans="19:29" x14ac:dyDescent="0.35">
      <c r="S67" t="s">
        <v>463</v>
      </c>
      <c r="T67" t="s">
        <v>70</v>
      </c>
      <c r="U67" t="s">
        <v>68</v>
      </c>
      <c r="V67">
        <v>3.8</v>
      </c>
      <c r="W67">
        <v>21407.741999999998</v>
      </c>
      <c r="X67">
        <v>760359</v>
      </c>
      <c r="Y67">
        <v>81890.241999999998</v>
      </c>
      <c r="Z67">
        <v>26.141999999999999</v>
      </c>
      <c r="AA67">
        <v>2.5059999999999998</v>
      </c>
      <c r="AB67">
        <v>2.98</v>
      </c>
      <c r="AC67">
        <v>18.8</v>
      </c>
    </row>
    <row r="68" spans="19:29" x14ac:dyDescent="0.35">
      <c r="S68" t="s">
        <v>506</v>
      </c>
      <c r="T68" t="s">
        <v>70</v>
      </c>
      <c r="U68" t="s">
        <v>68</v>
      </c>
      <c r="V68">
        <v>3.8</v>
      </c>
      <c r="W68">
        <v>22465.502</v>
      </c>
      <c r="X68">
        <v>797937</v>
      </c>
      <c r="Y68">
        <v>79754.047000000006</v>
      </c>
      <c r="Z68">
        <v>28.167999999999999</v>
      </c>
      <c r="AA68">
        <v>2.5059999999999998</v>
      </c>
      <c r="AB68">
        <v>3.25</v>
      </c>
      <c r="AC68">
        <v>29.5</v>
      </c>
    </row>
    <row r="69" spans="19:29" x14ac:dyDescent="0.35">
      <c r="S69" t="s">
        <v>464</v>
      </c>
      <c r="T69" t="s">
        <v>72</v>
      </c>
      <c r="U69" t="s">
        <v>68</v>
      </c>
      <c r="V69">
        <v>3.8</v>
      </c>
      <c r="W69">
        <v>60443.637000000002</v>
      </c>
      <c r="X69">
        <v>2140083</v>
      </c>
      <c r="Y69">
        <v>103744.516</v>
      </c>
      <c r="Z69">
        <v>58.262</v>
      </c>
      <c r="AA69">
        <v>6.2690000000000001</v>
      </c>
      <c r="AB69">
        <v>7.2</v>
      </c>
      <c r="AC69">
        <v>14.9</v>
      </c>
    </row>
    <row r="70" spans="19:29" x14ac:dyDescent="0.35">
      <c r="S70" t="s">
        <v>507</v>
      </c>
      <c r="T70" t="s">
        <v>72</v>
      </c>
      <c r="U70" t="s">
        <v>68</v>
      </c>
      <c r="V70">
        <v>3.8</v>
      </c>
      <c r="W70">
        <v>61658.652000000002</v>
      </c>
      <c r="X70">
        <v>2182974</v>
      </c>
      <c r="Y70">
        <v>116253.45299999999</v>
      </c>
      <c r="Z70">
        <v>53.037999999999997</v>
      </c>
      <c r="AA70">
        <v>6.2690000000000001</v>
      </c>
      <c r="AB70">
        <v>6.52</v>
      </c>
      <c r="AC70">
        <v>4</v>
      </c>
    </row>
    <row r="71" spans="19:29" x14ac:dyDescent="0.35">
      <c r="S71" t="s">
        <v>465</v>
      </c>
      <c r="T71" t="s">
        <v>74</v>
      </c>
      <c r="U71" t="s">
        <v>68</v>
      </c>
      <c r="V71">
        <v>3.8</v>
      </c>
      <c r="W71">
        <v>205287.43799999999</v>
      </c>
      <c r="X71">
        <v>7265895</v>
      </c>
      <c r="Y71">
        <v>72114.468999999997</v>
      </c>
      <c r="Z71">
        <v>284.66899999999998</v>
      </c>
      <c r="AA71">
        <v>25</v>
      </c>
      <c r="AB71">
        <v>36.99</v>
      </c>
      <c r="AC71">
        <v>48</v>
      </c>
    </row>
    <row r="72" spans="19:29" x14ac:dyDescent="0.35">
      <c r="S72" t="s">
        <v>508</v>
      </c>
      <c r="T72" t="s">
        <v>74</v>
      </c>
      <c r="U72" t="s">
        <v>68</v>
      </c>
      <c r="V72">
        <v>3.8</v>
      </c>
      <c r="W72">
        <v>206486.45300000001</v>
      </c>
      <c r="X72">
        <v>7287286</v>
      </c>
      <c r="Y72">
        <v>62696.5</v>
      </c>
      <c r="Z72">
        <v>329.34300000000002</v>
      </c>
      <c r="AA72">
        <v>25</v>
      </c>
      <c r="AB72">
        <v>42.87</v>
      </c>
      <c r="AC72">
        <v>71.5</v>
      </c>
    </row>
    <row r="73" spans="19:29" x14ac:dyDescent="0.35">
      <c r="S73" t="s">
        <v>527</v>
      </c>
      <c r="T73" t="s">
        <v>141</v>
      </c>
      <c r="U73" t="s">
        <v>142</v>
      </c>
      <c r="V73">
        <v>3.79</v>
      </c>
      <c r="W73">
        <v>708850.375</v>
      </c>
      <c r="X73">
        <v>24625148</v>
      </c>
      <c r="Y73">
        <v>159468.484</v>
      </c>
      <c r="Z73">
        <v>444.50799999999998</v>
      </c>
      <c r="AB73">
        <v>58.02</v>
      </c>
    </row>
    <row r="74" spans="19:29" x14ac:dyDescent="0.35">
      <c r="S74" t="s">
        <v>528</v>
      </c>
      <c r="T74" t="s">
        <v>144</v>
      </c>
      <c r="U74" t="s">
        <v>142</v>
      </c>
      <c r="V74">
        <v>3.79</v>
      </c>
      <c r="W74">
        <v>620444.56299999997</v>
      </c>
      <c r="X74">
        <v>21533276</v>
      </c>
      <c r="Y74">
        <v>137772.84400000001</v>
      </c>
      <c r="Z74">
        <v>450.339</v>
      </c>
      <c r="AB74">
        <v>58.79</v>
      </c>
    </row>
    <row r="75" spans="19:29" x14ac:dyDescent="0.35">
      <c r="S75" t="s">
        <v>529</v>
      </c>
      <c r="T75" t="s">
        <v>146</v>
      </c>
      <c r="U75" t="s">
        <v>142</v>
      </c>
      <c r="V75">
        <v>3.79</v>
      </c>
      <c r="W75">
        <v>613315.25</v>
      </c>
      <c r="X75">
        <v>21407144</v>
      </c>
      <c r="Y75">
        <v>122639.31299999999</v>
      </c>
      <c r="Z75">
        <v>500.09699999999998</v>
      </c>
      <c r="AB75">
        <v>65.33</v>
      </c>
    </row>
    <row r="76" spans="19:29" x14ac:dyDescent="0.35">
      <c r="S76" t="s">
        <v>530</v>
      </c>
      <c r="T76" t="s">
        <v>148</v>
      </c>
      <c r="U76" t="s">
        <v>142</v>
      </c>
      <c r="V76">
        <v>3.79</v>
      </c>
      <c r="W76">
        <v>779389.25</v>
      </c>
      <c r="X76">
        <v>27266958</v>
      </c>
      <c r="Y76">
        <v>191937.04699999999</v>
      </c>
      <c r="Z76">
        <v>406.065</v>
      </c>
      <c r="AB76">
        <v>52.96</v>
      </c>
    </row>
    <row r="77" spans="19:29" x14ac:dyDescent="0.35">
      <c r="S77" t="s">
        <v>531</v>
      </c>
      <c r="T77" t="s">
        <v>150</v>
      </c>
      <c r="U77" t="s">
        <v>142</v>
      </c>
      <c r="V77">
        <v>3.79</v>
      </c>
      <c r="W77">
        <v>766846.68799999997</v>
      </c>
      <c r="X77">
        <v>26843304</v>
      </c>
      <c r="Y77">
        <v>270446.25</v>
      </c>
      <c r="Z77">
        <v>283.54899999999998</v>
      </c>
      <c r="AB77">
        <v>36.840000000000003</v>
      </c>
    </row>
    <row r="78" spans="19:29" x14ac:dyDescent="0.35">
      <c r="S78" t="s">
        <v>532</v>
      </c>
      <c r="T78" t="s">
        <v>152</v>
      </c>
      <c r="U78" t="s">
        <v>142</v>
      </c>
      <c r="V78">
        <v>3.79</v>
      </c>
      <c r="W78">
        <v>671016.5</v>
      </c>
      <c r="X78">
        <v>23370706</v>
      </c>
      <c r="Y78">
        <v>228889.45300000001</v>
      </c>
      <c r="Z78">
        <v>293.16199999999998</v>
      </c>
      <c r="AB78">
        <v>38.11</v>
      </c>
    </row>
    <row r="79" spans="19:29" x14ac:dyDescent="0.35">
      <c r="S79" t="s">
        <v>534</v>
      </c>
      <c r="T79" t="s">
        <v>155</v>
      </c>
      <c r="U79" t="s">
        <v>142</v>
      </c>
      <c r="V79">
        <v>3.79</v>
      </c>
      <c r="W79">
        <v>489140.53100000002</v>
      </c>
      <c r="X79">
        <v>17043044</v>
      </c>
      <c r="Y79">
        <v>151167.92199999999</v>
      </c>
      <c r="Z79">
        <v>323.57400000000001</v>
      </c>
      <c r="AB79">
        <v>42.11</v>
      </c>
    </row>
    <row r="80" spans="19:29" x14ac:dyDescent="0.35">
      <c r="S80" t="s">
        <v>535</v>
      </c>
      <c r="T80" t="s">
        <v>157</v>
      </c>
      <c r="U80" t="s">
        <v>142</v>
      </c>
      <c r="V80">
        <v>3.79</v>
      </c>
      <c r="W80">
        <v>472730.625</v>
      </c>
      <c r="X80">
        <v>16506397</v>
      </c>
      <c r="Y80">
        <v>137365.53099999999</v>
      </c>
      <c r="Z80">
        <v>344.14100000000002</v>
      </c>
      <c r="AB80">
        <v>44.81</v>
      </c>
    </row>
    <row r="81" spans="19:28" x14ac:dyDescent="0.35">
      <c r="S81" t="s">
        <v>536</v>
      </c>
      <c r="T81" t="s">
        <v>159</v>
      </c>
      <c r="U81" t="s">
        <v>142</v>
      </c>
      <c r="V81">
        <v>3.79</v>
      </c>
      <c r="W81">
        <v>468518.09399999998</v>
      </c>
      <c r="X81">
        <v>16473934</v>
      </c>
      <c r="Y81">
        <v>188103.42199999999</v>
      </c>
      <c r="Z81">
        <v>249.07499999999999</v>
      </c>
      <c r="AB81">
        <v>32.31</v>
      </c>
    </row>
    <row r="82" spans="19:28" x14ac:dyDescent="0.35">
      <c r="S82" t="s">
        <v>537</v>
      </c>
      <c r="T82" t="s">
        <v>161</v>
      </c>
      <c r="U82" t="s">
        <v>142</v>
      </c>
      <c r="V82">
        <v>3.79</v>
      </c>
      <c r="W82">
        <v>359900.875</v>
      </c>
      <c r="X82">
        <v>12575928</v>
      </c>
      <c r="Y82">
        <v>140990.125</v>
      </c>
      <c r="Z82">
        <v>255.267</v>
      </c>
      <c r="AB82">
        <v>33.119999999999997</v>
      </c>
    </row>
    <row r="83" spans="19:28" x14ac:dyDescent="0.35">
      <c r="S83" t="s">
        <v>538</v>
      </c>
      <c r="T83" t="s">
        <v>163</v>
      </c>
      <c r="U83" t="s">
        <v>142</v>
      </c>
      <c r="V83">
        <v>3.79</v>
      </c>
      <c r="W83">
        <v>435406.71899999998</v>
      </c>
      <c r="X83">
        <v>15333224</v>
      </c>
      <c r="Y83">
        <v>193763.31299999999</v>
      </c>
      <c r="Z83">
        <v>224.71100000000001</v>
      </c>
      <c r="AB83">
        <v>29.1</v>
      </c>
    </row>
    <row r="84" spans="19:28" x14ac:dyDescent="0.35">
      <c r="S84" t="s">
        <v>539</v>
      </c>
      <c r="T84" t="s">
        <v>165</v>
      </c>
      <c r="U84" t="s">
        <v>142</v>
      </c>
      <c r="V84">
        <v>3.79</v>
      </c>
      <c r="W84">
        <v>385295.56300000002</v>
      </c>
      <c r="X84">
        <v>13508390</v>
      </c>
      <c r="Y84">
        <v>134827.359</v>
      </c>
      <c r="Z84">
        <v>285.77</v>
      </c>
      <c r="AB84">
        <v>37.130000000000003</v>
      </c>
    </row>
    <row r="85" spans="19:28" x14ac:dyDescent="0.35">
      <c r="S85" t="s">
        <v>543</v>
      </c>
      <c r="T85" t="s">
        <v>170</v>
      </c>
      <c r="U85" t="s">
        <v>142</v>
      </c>
      <c r="V85">
        <v>3.8</v>
      </c>
      <c r="W85">
        <v>218175.859</v>
      </c>
      <c r="X85">
        <v>7586293</v>
      </c>
      <c r="Y85">
        <v>66314.429999999993</v>
      </c>
      <c r="Z85">
        <v>329.00200000000001</v>
      </c>
      <c r="AB85">
        <v>42.82</v>
      </c>
    </row>
    <row r="86" spans="19:28" x14ac:dyDescent="0.35">
      <c r="S86" t="s">
        <v>544</v>
      </c>
      <c r="T86" t="s">
        <v>172</v>
      </c>
      <c r="U86" t="s">
        <v>142</v>
      </c>
      <c r="V86">
        <v>3.79</v>
      </c>
      <c r="W86">
        <v>168940.17199999999</v>
      </c>
      <c r="X86">
        <v>5890616</v>
      </c>
      <c r="Y86">
        <v>70664.452999999994</v>
      </c>
      <c r="Z86">
        <v>239.07400000000001</v>
      </c>
      <c r="AB86">
        <v>30.99</v>
      </c>
    </row>
    <row r="87" spans="19:28" x14ac:dyDescent="0.35">
      <c r="S87" t="s">
        <v>545</v>
      </c>
      <c r="T87" t="s">
        <v>174</v>
      </c>
      <c r="U87" t="s">
        <v>142</v>
      </c>
      <c r="V87">
        <v>3.8</v>
      </c>
      <c r="W87">
        <v>218543.875</v>
      </c>
      <c r="X87">
        <v>7734972</v>
      </c>
      <c r="Y87">
        <v>90734.82</v>
      </c>
      <c r="Z87">
        <v>240.86</v>
      </c>
      <c r="AB87">
        <v>31.23</v>
      </c>
    </row>
    <row r="88" spans="19:28" x14ac:dyDescent="0.35">
      <c r="S88" t="s">
        <v>546</v>
      </c>
      <c r="T88" t="s">
        <v>176</v>
      </c>
      <c r="U88" t="s">
        <v>142</v>
      </c>
      <c r="V88">
        <v>3.8</v>
      </c>
      <c r="W88">
        <v>217568.984</v>
      </c>
      <c r="X88">
        <v>7617007</v>
      </c>
      <c r="Y88">
        <v>150100.68799999999</v>
      </c>
      <c r="Z88">
        <v>144.94900000000001</v>
      </c>
      <c r="AB88">
        <v>18.61</v>
      </c>
    </row>
    <row r="89" spans="19:28" x14ac:dyDescent="0.35">
      <c r="S89" t="s">
        <v>547</v>
      </c>
      <c r="T89" t="s">
        <v>178</v>
      </c>
      <c r="U89" t="s">
        <v>142</v>
      </c>
      <c r="V89">
        <v>3.8</v>
      </c>
      <c r="W89">
        <v>180226.625</v>
      </c>
      <c r="X89">
        <v>6264853</v>
      </c>
      <c r="Y89">
        <v>121538.523</v>
      </c>
      <c r="Z89">
        <v>148.28800000000001</v>
      </c>
      <c r="AB89">
        <v>19.05</v>
      </c>
    </row>
    <row r="90" spans="19:28" x14ac:dyDescent="0.35">
      <c r="S90" t="s">
        <v>548</v>
      </c>
      <c r="T90" t="s">
        <v>180</v>
      </c>
      <c r="U90" t="s">
        <v>142</v>
      </c>
      <c r="V90">
        <v>3.79</v>
      </c>
      <c r="W90">
        <v>167913.18799999999</v>
      </c>
      <c r="X90">
        <v>5850443</v>
      </c>
      <c r="Y90">
        <v>141360.891</v>
      </c>
      <c r="Z90">
        <v>118.783</v>
      </c>
      <c r="AB90">
        <v>15.17</v>
      </c>
    </row>
    <row r="91" spans="19:28" x14ac:dyDescent="0.35">
      <c r="S91" t="s">
        <v>552</v>
      </c>
      <c r="T91" t="s">
        <v>185</v>
      </c>
      <c r="U91" t="s">
        <v>142</v>
      </c>
      <c r="V91">
        <v>3.8</v>
      </c>
      <c r="W91">
        <v>514244.09399999998</v>
      </c>
      <c r="X91">
        <v>17834656</v>
      </c>
      <c r="Y91">
        <v>59452.156000000003</v>
      </c>
      <c r="Z91">
        <v>864.971</v>
      </c>
      <c r="AB91">
        <v>113.33</v>
      </c>
    </row>
    <row r="92" spans="19:28" x14ac:dyDescent="0.35">
      <c r="S92" t="s">
        <v>553</v>
      </c>
      <c r="T92" t="s">
        <v>187</v>
      </c>
      <c r="U92" t="s">
        <v>142</v>
      </c>
      <c r="V92">
        <v>3.79</v>
      </c>
      <c r="W92">
        <v>496787.81300000002</v>
      </c>
      <c r="X92">
        <v>17352444</v>
      </c>
      <c r="Y92">
        <v>73160.085999999996</v>
      </c>
      <c r="Z92">
        <v>679.04200000000003</v>
      </c>
      <c r="AB92">
        <v>88.87</v>
      </c>
    </row>
    <row r="93" spans="19:28" x14ac:dyDescent="0.35">
      <c r="S93" t="s">
        <v>554</v>
      </c>
      <c r="T93" t="s">
        <v>189</v>
      </c>
      <c r="U93" t="s">
        <v>142</v>
      </c>
      <c r="V93">
        <v>3.8</v>
      </c>
      <c r="W93">
        <v>458327.56300000002</v>
      </c>
      <c r="X93">
        <v>16039667</v>
      </c>
      <c r="Y93">
        <v>81241.562999999995</v>
      </c>
      <c r="Z93">
        <v>564.154</v>
      </c>
      <c r="AB93">
        <v>73.760000000000005</v>
      </c>
    </row>
    <row r="94" spans="19:28" x14ac:dyDescent="0.35">
      <c r="S94" t="s">
        <v>555</v>
      </c>
      <c r="T94" t="s">
        <v>191</v>
      </c>
      <c r="U94" t="s">
        <v>142</v>
      </c>
      <c r="V94">
        <v>3.79</v>
      </c>
      <c r="W94">
        <v>698198.75</v>
      </c>
      <c r="X94">
        <v>24233036</v>
      </c>
      <c r="Y94">
        <v>203907.67199999999</v>
      </c>
      <c r="Z94">
        <v>342.40899999999999</v>
      </c>
      <c r="AB94">
        <v>44.59</v>
      </c>
    </row>
    <row r="95" spans="19:28" x14ac:dyDescent="0.35">
      <c r="S95" t="s">
        <v>556</v>
      </c>
      <c r="T95" t="s">
        <v>193</v>
      </c>
      <c r="U95" t="s">
        <v>142</v>
      </c>
      <c r="V95">
        <v>3.8</v>
      </c>
      <c r="W95">
        <v>635170.06299999997</v>
      </c>
      <c r="X95">
        <v>22181076</v>
      </c>
      <c r="Y95">
        <v>205969.29699999999</v>
      </c>
      <c r="Z95">
        <v>308.38099999999997</v>
      </c>
      <c r="AB95">
        <v>40.11</v>
      </c>
    </row>
    <row r="96" spans="19:28" x14ac:dyDescent="0.35">
      <c r="S96" t="s">
        <v>557</v>
      </c>
      <c r="T96" t="s">
        <v>195</v>
      </c>
      <c r="U96" t="s">
        <v>142</v>
      </c>
      <c r="V96">
        <v>3.79</v>
      </c>
      <c r="W96">
        <v>601084.375</v>
      </c>
      <c r="X96">
        <v>20824372</v>
      </c>
      <c r="Y96">
        <v>123378.43799999999</v>
      </c>
      <c r="Z96">
        <v>487.18799999999999</v>
      </c>
      <c r="AB96">
        <v>63.63</v>
      </c>
    </row>
    <row r="97" spans="19:28" x14ac:dyDescent="0.35">
      <c r="S97" t="s">
        <v>559</v>
      </c>
      <c r="T97" t="s">
        <v>198</v>
      </c>
      <c r="U97" t="s">
        <v>142</v>
      </c>
      <c r="V97">
        <v>3.79</v>
      </c>
      <c r="W97">
        <v>678412.18799999997</v>
      </c>
      <c r="X97">
        <v>23676540</v>
      </c>
      <c r="Y97">
        <v>105990.336</v>
      </c>
      <c r="Z97">
        <v>640.07000000000005</v>
      </c>
      <c r="AB97">
        <v>83.75</v>
      </c>
    </row>
    <row r="98" spans="19:28" x14ac:dyDescent="0.35">
      <c r="S98" t="s">
        <v>560</v>
      </c>
      <c r="T98" t="s">
        <v>200</v>
      </c>
      <c r="U98" t="s">
        <v>142</v>
      </c>
      <c r="V98">
        <v>3.79</v>
      </c>
      <c r="W98">
        <v>638405.5</v>
      </c>
      <c r="X98">
        <v>22125304</v>
      </c>
      <c r="Y98">
        <v>92672.016000000003</v>
      </c>
      <c r="Z98">
        <v>688.88699999999994</v>
      </c>
      <c r="AB98">
        <v>90.17</v>
      </c>
    </row>
    <row r="99" spans="19:28" x14ac:dyDescent="0.35">
      <c r="S99" t="s">
        <v>561</v>
      </c>
      <c r="T99" t="s">
        <v>202</v>
      </c>
      <c r="U99" t="s">
        <v>142</v>
      </c>
      <c r="V99">
        <v>3.8</v>
      </c>
      <c r="W99">
        <v>635660.25</v>
      </c>
      <c r="X99">
        <v>22192772</v>
      </c>
      <c r="Y99">
        <v>122775.94500000001</v>
      </c>
      <c r="Z99">
        <v>517.74</v>
      </c>
      <c r="AB99">
        <v>67.650000000000006</v>
      </c>
    </row>
    <row r="100" spans="19:28" x14ac:dyDescent="0.35">
      <c r="S100" t="s">
        <v>562</v>
      </c>
      <c r="T100" t="s">
        <v>204</v>
      </c>
      <c r="U100" t="s">
        <v>142</v>
      </c>
      <c r="V100">
        <v>3.79</v>
      </c>
      <c r="W100">
        <v>705459.43799999997</v>
      </c>
      <c r="X100">
        <v>24660066</v>
      </c>
      <c r="Y100">
        <v>109065.461</v>
      </c>
      <c r="Z100">
        <v>646.822</v>
      </c>
      <c r="AB100">
        <v>84.63</v>
      </c>
    </row>
    <row r="101" spans="19:28" x14ac:dyDescent="0.35">
      <c r="S101" t="s">
        <v>563</v>
      </c>
      <c r="T101" t="s">
        <v>206</v>
      </c>
      <c r="U101" t="s">
        <v>142</v>
      </c>
      <c r="V101">
        <v>3.8</v>
      </c>
      <c r="W101">
        <v>608528.625</v>
      </c>
      <c r="X101">
        <v>21181664</v>
      </c>
      <c r="Y101">
        <v>111220.977</v>
      </c>
      <c r="Z101">
        <v>547.13499999999999</v>
      </c>
      <c r="AB101">
        <v>71.52</v>
      </c>
    </row>
    <row r="102" spans="19:28" x14ac:dyDescent="0.35">
      <c r="S102" t="s">
        <v>564</v>
      </c>
      <c r="T102" t="s">
        <v>208</v>
      </c>
      <c r="U102" t="s">
        <v>142</v>
      </c>
      <c r="V102">
        <v>3.79</v>
      </c>
      <c r="W102">
        <v>686196.81299999997</v>
      </c>
      <c r="X102">
        <v>23924096</v>
      </c>
      <c r="Y102">
        <v>88635.960999999996</v>
      </c>
      <c r="Z102">
        <v>774.17399999999998</v>
      </c>
      <c r="AB102">
        <v>101.39</v>
      </c>
    </row>
    <row r="103" spans="19:28" x14ac:dyDescent="0.35">
      <c r="S103" t="s">
        <v>568</v>
      </c>
      <c r="T103" t="s">
        <v>213</v>
      </c>
      <c r="U103" t="s">
        <v>142</v>
      </c>
      <c r="V103">
        <v>3.79</v>
      </c>
      <c r="W103">
        <v>560979.875</v>
      </c>
      <c r="X103">
        <v>19509776</v>
      </c>
      <c r="Y103">
        <v>99175.741999999998</v>
      </c>
      <c r="Z103">
        <v>565.64200000000005</v>
      </c>
      <c r="AB103">
        <v>73.95</v>
      </c>
    </row>
    <row r="104" spans="19:28" x14ac:dyDescent="0.35">
      <c r="S104" t="s">
        <v>569</v>
      </c>
      <c r="T104" t="s">
        <v>215</v>
      </c>
      <c r="U104" t="s">
        <v>142</v>
      </c>
      <c r="V104">
        <v>3.79</v>
      </c>
      <c r="W104">
        <v>632460.93799999997</v>
      </c>
      <c r="X104">
        <v>22164536</v>
      </c>
      <c r="Y104">
        <v>153366.016</v>
      </c>
      <c r="Z104">
        <v>412.387</v>
      </c>
      <c r="AB104">
        <v>53.79</v>
      </c>
    </row>
    <row r="105" spans="19:28" x14ac:dyDescent="0.35">
      <c r="S105" t="s">
        <v>570</v>
      </c>
      <c r="T105" t="s">
        <v>217</v>
      </c>
      <c r="U105" t="s">
        <v>142</v>
      </c>
      <c r="V105">
        <v>3.79</v>
      </c>
      <c r="W105">
        <v>600658.625</v>
      </c>
      <c r="X105">
        <v>20927208</v>
      </c>
      <c r="Y105">
        <v>156841.31299999999</v>
      </c>
      <c r="Z105">
        <v>382.97199999999998</v>
      </c>
      <c r="AB105">
        <v>49.92</v>
      </c>
    </row>
    <row r="106" spans="19:28" x14ac:dyDescent="0.35">
      <c r="S106" t="s">
        <v>571</v>
      </c>
      <c r="T106" t="s">
        <v>219</v>
      </c>
      <c r="U106" t="s">
        <v>142</v>
      </c>
      <c r="V106">
        <v>3.79</v>
      </c>
      <c r="W106">
        <v>502612.06300000002</v>
      </c>
      <c r="X106">
        <v>17573236</v>
      </c>
      <c r="Y106">
        <v>126010.648</v>
      </c>
      <c r="Z106">
        <v>398.86500000000001</v>
      </c>
      <c r="AB106">
        <v>52.01</v>
      </c>
    </row>
    <row r="107" spans="19:28" x14ac:dyDescent="0.35">
      <c r="S107" t="s">
        <v>572</v>
      </c>
      <c r="T107" t="s">
        <v>221</v>
      </c>
      <c r="U107" t="s">
        <v>142</v>
      </c>
      <c r="V107">
        <v>3.79</v>
      </c>
      <c r="W107">
        <v>533611.875</v>
      </c>
      <c r="X107">
        <v>18618588</v>
      </c>
      <c r="Y107">
        <v>133898.75</v>
      </c>
      <c r="Z107">
        <v>398.51900000000001</v>
      </c>
      <c r="AB107">
        <v>51.97</v>
      </c>
    </row>
    <row r="108" spans="19:28" x14ac:dyDescent="0.35">
      <c r="S108" t="s">
        <v>573</v>
      </c>
      <c r="T108" t="s">
        <v>223</v>
      </c>
      <c r="U108" t="s">
        <v>142</v>
      </c>
      <c r="V108">
        <v>3.79</v>
      </c>
      <c r="W108">
        <v>533907.75</v>
      </c>
      <c r="X108">
        <v>18771786</v>
      </c>
      <c r="Y108">
        <v>103058.133</v>
      </c>
      <c r="Z108">
        <v>518.06500000000005</v>
      </c>
      <c r="AB108">
        <v>67.7</v>
      </c>
    </row>
    <row r="109" spans="19:28" x14ac:dyDescent="0.35">
      <c r="S109" t="s">
        <v>577</v>
      </c>
      <c r="T109" t="s">
        <v>228</v>
      </c>
      <c r="U109" t="s">
        <v>142</v>
      </c>
      <c r="V109">
        <v>3.79</v>
      </c>
      <c r="W109">
        <v>384702.84399999998</v>
      </c>
      <c r="X109">
        <v>13394410</v>
      </c>
      <c r="Y109">
        <v>67915.202999999994</v>
      </c>
      <c r="Z109">
        <v>566.44600000000003</v>
      </c>
      <c r="AB109">
        <v>74.06</v>
      </c>
    </row>
    <row r="110" spans="19:28" x14ac:dyDescent="0.35">
      <c r="S110" t="s">
        <v>578</v>
      </c>
      <c r="T110" t="s">
        <v>230</v>
      </c>
      <c r="U110" t="s">
        <v>142</v>
      </c>
      <c r="V110">
        <v>3.79</v>
      </c>
      <c r="W110">
        <v>398442.68800000002</v>
      </c>
      <c r="X110">
        <v>13978169</v>
      </c>
      <c r="Y110">
        <v>82405.945000000007</v>
      </c>
      <c r="Z110">
        <v>483.512</v>
      </c>
      <c r="AB110">
        <v>63.15</v>
      </c>
    </row>
    <row r="111" spans="19:28" x14ac:dyDescent="0.35">
      <c r="S111" t="s">
        <v>579</v>
      </c>
      <c r="T111" t="s">
        <v>232</v>
      </c>
      <c r="U111" t="s">
        <v>142</v>
      </c>
      <c r="V111">
        <v>3.79</v>
      </c>
      <c r="W111">
        <v>386388.59399999998</v>
      </c>
      <c r="X111">
        <v>13546750</v>
      </c>
      <c r="Y111">
        <v>57695.190999999999</v>
      </c>
      <c r="Z111">
        <v>669.70699999999999</v>
      </c>
      <c r="AB111">
        <v>87.64</v>
      </c>
    </row>
    <row r="112" spans="19:28" x14ac:dyDescent="0.35">
      <c r="S112" t="s">
        <v>580</v>
      </c>
      <c r="T112" t="s">
        <v>234</v>
      </c>
      <c r="U112" t="s">
        <v>142</v>
      </c>
      <c r="V112">
        <v>3.79</v>
      </c>
      <c r="W112">
        <v>565748.93799999997</v>
      </c>
      <c r="X112">
        <v>19768738</v>
      </c>
      <c r="Y112">
        <v>110553.82799999999</v>
      </c>
      <c r="Z112">
        <v>511.74099999999999</v>
      </c>
      <c r="AB112">
        <v>66.86</v>
      </c>
    </row>
    <row r="113" spans="19:28" x14ac:dyDescent="0.35">
      <c r="S113" t="s">
        <v>581</v>
      </c>
      <c r="T113" t="s">
        <v>236</v>
      </c>
      <c r="U113" t="s">
        <v>142</v>
      </c>
      <c r="V113">
        <v>3.79</v>
      </c>
      <c r="W113">
        <v>567725.81299999997</v>
      </c>
      <c r="X113">
        <v>19909150</v>
      </c>
      <c r="Y113">
        <v>79907.016000000003</v>
      </c>
      <c r="Z113">
        <v>710.48299999999995</v>
      </c>
      <c r="AB113">
        <v>93.01</v>
      </c>
    </row>
    <row r="114" spans="19:28" x14ac:dyDescent="0.35">
      <c r="S114" t="s">
        <v>582</v>
      </c>
      <c r="T114" t="s">
        <v>238</v>
      </c>
      <c r="U114" t="s">
        <v>142</v>
      </c>
      <c r="V114">
        <v>3.79</v>
      </c>
      <c r="W114">
        <v>596142.5</v>
      </c>
      <c r="X114">
        <v>20803386</v>
      </c>
      <c r="Y114">
        <v>103302.727</v>
      </c>
      <c r="Z114">
        <v>577.08299999999997</v>
      </c>
      <c r="AB114">
        <v>75.459999999999994</v>
      </c>
    </row>
    <row r="115" spans="19:28" x14ac:dyDescent="0.35">
      <c r="S115" t="s">
        <v>437</v>
      </c>
      <c r="T115" t="s">
        <v>22</v>
      </c>
      <c r="U115" t="s">
        <v>18</v>
      </c>
      <c r="Y115">
        <v>15.170999999999999</v>
      </c>
    </row>
    <row r="116" spans="19:28" x14ac:dyDescent="0.35">
      <c r="S116" t="s">
        <v>438</v>
      </c>
      <c r="T116" t="s">
        <v>24</v>
      </c>
      <c r="U116" t="s">
        <v>18</v>
      </c>
      <c r="Y116">
        <v>1.89</v>
      </c>
    </row>
    <row r="117" spans="19:28" x14ac:dyDescent="0.35">
      <c r="S117" t="s">
        <v>435</v>
      </c>
      <c r="T117" t="s">
        <v>18</v>
      </c>
      <c r="U117" t="s">
        <v>18</v>
      </c>
    </row>
    <row r="118" spans="19:28" x14ac:dyDescent="0.35">
      <c r="S118" t="s">
        <v>436</v>
      </c>
      <c r="T118" t="s">
        <v>18</v>
      </c>
      <c r="U118" t="s">
        <v>18</v>
      </c>
      <c r="Y118">
        <v>11.192</v>
      </c>
    </row>
    <row r="119" spans="19:28" x14ac:dyDescent="0.35">
      <c r="S119" t="s">
        <v>439</v>
      </c>
      <c r="T119" t="s">
        <v>18</v>
      </c>
      <c r="U119" t="s">
        <v>18</v>
      </c>
    </row>
    <row r="120" spans="19:28" x14ac:dyDescent="0.35">
      <c r="S120" t="s">
        <v>440</v>
      </c>
      <c r="T120" t="s">
        <v>18</v>
      </c>
      <c r="U120" t="s">
        <v>18</v>
      </c>
    </row>
    <row r="121" spans="19:28" x14ac:dyDescent="0.35">
      <c r="S121" t="s">
        <v>447</v>
      </c>
      <c r="T121" t="s">
        <v>18</v>
      </c>
      <c r="U121" t="s">
        <v>18</v>
      </c>
      <c r="Y121">
        <v>14.119</v>
      </c>
    </row>
    <row r="122" spans="19:28" x14ac:dyDescent="0.35">
      <c r="S122" t="s">
        <v>454</v>
      </c>
      <c r="T122" t="s">
        <v>18</v>
      </c>
      <c r="U122" t="s">
        <v>18</v>
      </c>
      <c r="Y122">
        <v>11.739000000000001</v>
      </c>
    </row>
    <row r="123" spans="19:28" x14ac:dyDescent="0.35">
      <c r="S123" t="s">
        <v>460</v>
      </c>
      <c r="T123" t="s">
        <v>18</v>
      </c>
      <c r="U123" t="s">
        <v>18</v>
      </c>
      <c r="Y123">
        <v>7.415</v>
      </c>
    </row>
    <row r="124" spans="19:28" x14ac:dyDescent="0.35">
      <c r="S124" t="s">
        <v>461</v>
      </c>
      <c r="T124" t="s">
        <v>18</v>
      </c>
      <c r="U124" t="s">
        <v>18</v>
      </c>
      <c r="Y124">
        <v>18.042999999999999</v>
      </c>
    </row>
    <row r="125" spans="19:28" x14ac:dyDescent="0.35">
      <c r="S125" t="s">
        <v>466</v>
      </c>
      <c r="T125" t="s">
        <v>18</v>
      </c>
      <c r="U125" t="s">
        <v>18</v>
      </c>
      <c r="Y125">
        <v>1.0469999999999999</v>
      </c>
    </row>
    <row r="126" spans="19:28" x14ac:dyDescent="0.35">
      <c r="S126" t="s">
        <v>467</v>
      </c>
      <c r="T126" t="s">
        <v>18</v>
      </c>
      <c r="U126" t="s">
        <v>18</v>
      </c>
      <c r="Y126">
        <v>12.055</v>
      </c>
    </row>
    <row r="127" spans="19:28" x14ac:dyDescent="0.35">
      <c r="S127" t="s">
        <v>472</v>
      </c>
      <c r="T127" t="s">
        <v>18</v>
      </c>
      <c r="U127" t="s">
        <v>18</v>
      </c>
    </row>
    <row r="128" spans="19:28" x14ac:dyDescent="0.35">
      <c r="S128" t="s">
        <v>477</v>
      </c>
      <c r="T128" t="s">
        <v>18</v>
      </c>
      <c r="U128" t="s">
        <v>18</v>
      </c>
      <c r="Y128">
        <v>9.7780000000000005</v>
      </c>
    </row>
    <row r="129" spans="19:25" x14ac:dyDescent="0.35">
      <c r="S129" t="s">
        <v>482</v>
      </c>
      <c r="T129" t="s">
        <v>18</v>
      </c>
      <c r="U129" t="s">
        <v>18</v>
      </c>
      <c r="Y129">
        <v>16.981999999999999</v>
      </c>
    </row>
    <row r="130" spans="19:25" x14ac:dyDescent="0.35">
      <c r="S130" t="s">
        <v>483</v>
      </c>
      <c r="T130" t="s">
        <v>18</v>
      </c>
      <c r="U130" t="s">
        <v>18</v>
      </c>
    </row>
    <row r="131" spans="19:25" x14ac:dyDescent="0.35">
      <c r="S131" t="s">
        <v>490</v>
      </c>
      <c r="T131" t="s">
        <v>18</v>
      </c>
      <c r="U131" t="s">
        <v>18</v>
      </c>
    </row>
    <row r="132" spans="19:25" x14ac:dyDescent="0.35">
      <c r="S132" t="s">
        <v>497</v>
      </c>
      <c r="T132" t="s">
        <v>18</v>
      </c>
      <c r="U132" t="s">
        <v>18</v>
      </c>
      <c r="Y132">
        <v>1.61</v>
      </c>
    </row>
    <row r="133" spans="19:25" x14ac:dyDescent="0.35">
      <c r="S133" t="s">
        <v>503</v>
      </c>
      <c r="T133" t="s">
        <v>18</v>
      </c>
      <c r="U133" t="s">
        <v>18</v>
      </c>
    </row>
    <row r="134" spans="19:25" x14ac:dyDescent="0.35">
      <c r="S134" t="s">
        <v>504</v>
      </c>
      <c r="T134" t="s">
        <v>18</v>
      </c>
      <c r="U134" t="s">
        <v>18</v>
      </c>
    </row>
    <row r="135" spans="19:25" x14ac:dyDescent="0.35">
      <c r="S135" t="s">
        <v>509</v>
      </c>
      <c r="T135" t="s">
        <v>18</v>
      </c>
      <c r="U135" t="s">
        <v>18</v>
      </c>
      <c r="Y135">
        <v>9.5760000000000005</v>
      </c>
    </row>
    <row r="136" spans="19:25" x14ac:dyDescent="0.35">
      <c r="S136" t="s">
        <v>510</v>
      </c>
      <c r="T136" t="s">
        <v>18</v>
      </c>
      <c r="U136" t="s">
        <v>18</v>
      </c>
    </row>
    <row r="137" spans="19:25" x14ac:dyDescent="0.35">
      <c r="S137" t="s">
        <v>515</v>
      </c>
      <c r="T137" t="s">
        <v>18</v>
      </c>
      <c r="U137" t="s">
        <v>18</v>
      </c>
      <c r="Y137">
        <v>8.4600000000000009</v>
      </c>
    </row>
    <row r="138" spans="19:25" x14ac:dyDescent="0.35">
      <c r="S138" t="s">
        <v>520</v>
      </c>
      <c r="T138" t="s">
        <v>18</v>
      </c>
      <c r="U138" t="s">
        <v>18</v>
      </c>
      <c r="Y138">
        <v>1.97</v>
      </c>
    </row>
    <row r="139" spans="19:25" x14ac:dyDescent="0.35">
      <c r="S139" t="s">
        <v>525</v>
      </c>
      <c r="T139" t="s">
        <v>18</v>
      </c>
      <c r="U139" t="s">
        <v>18</v>
      </c>
      <c r="Y139">
        <v>9.14</v>
      </c>
    </row>
    <row r="140" spans="19:25" x14ac:dyDescent="0.35">
      <c r="S140" t="s">
        <v>526</v>
      </c>
      <c r="T140" t="s">
        <v>18</v>
      </c>
      <c r="U140" t="s">
        <v>18</v>
      </c>
      <c r="Y140">
        <v>0.86</v>
      </c>
    </row>
    <row r="141" spans="19:25" x14ac:dyDescent="0.35">
      <c r="S141" t="s">
        <v>533</v>
      </c>
      <c r="T141" t="s">
        <v>18</v>
      </c>
      <c r="U141" t="s">
        <v>18</v>
      </c>
      <c r="Y141">
        <v>10.602</v>
      </c>
    </row>
    <row r="142" spans="19:25" x14ac:dyDescent="0.35">
      <c r="S142" t="s">
        <v>540</v>
      </c>
      <c r="T142" t="s">
        <v>18</v>
      </c>
      <c r="U142" t="s">
        <v>18</v>
      </c>
    </row>
    <row r="143" spans="19:25" x14ac:dyDescent="0.35">
      <c r="S143" t="s">
        <v>542</v>
      </c>
      <c r="T143" t="s">
        <v>18</v>
      </c>
      <c r="U143" t="s">
        <v>18</v>
      </c>
      <c r="Y143">
        <v>3.1360000000000001</v>
      </c>
    </row>
    <row r="144" spans="19:25" x14ac:dyDescent="0.35">
      <c r="S144" t="s">
        <v>549</v>
      </c>
      <c r="T144" t="s">
        <v>18</v>
      </c>
      <c r="U144" t="s">
        <v>18</v>
      </c>
      <c r="Y144">
        <v>7.7859999999999996</v>
      </c>
    </row>
    <row r="145" spans="19:29" x14ac:dyDescent="0.35">
      <c r="S145" t="s">
        <v>551</v>
      </c>
      <c r="T145" t="s">
        <v>18</v>
      </c>
      <c r="U145" t="s">
        <v>18</v>
      </c>
    </row>
    <row r="146" spans="19:29" x14ac:dyDescent="0.35">
      <c r="S146" t="s">
        <v>558</v>
      </c>
      <c r="T146" t="s">
        <v>18</v>
      </c>
      <c r="U146" t="s">
        <v>18</v>
      </c>
      <c r="Y146">
        <v>2.9870000000000001</v>
      </c>
    </row>
    <row r="147" spans="19:29" x14ac:dyDescent="0.35">
      <c r="S147" t="s">
        <v>565</v>
      </c>
      <c r="T147" t="s">
        <v>18</v>
      </c>
      <c r="U147" t="s">
        <v>18</v>
      </c>
    </row>
    <row r="148" spans="19:29" x14ac:dyDescent="0.35">
      <c r="S148" t="s">
        <v>567</v>
      </c>
      <c r="T148" t="s">
        <v>18</v>
      </c>
      <c r="U148" t="s">
        <v>18</v>
      </c>
      <c r="Y148">
        <v>7.218</v>
      </c>
    </row>
    <row r="149" spans="19:29" x14ac:dyDescent="0.35">
      <c r="S149" t="s">
        <v>574</v>
      </c>
      <c r="T149" t="s">
        <v>18</v>
      </c>
      <c r="U149" t="s">
        <v>18</v>
      </c>
      <c r="Y149">
        <v>11.756</v>
      </c>
    </row>
    <row r="150" spans="19:29" x14ac:dyDescent="0.35">
      <c r="S150" t="s">
        <v>576</v>
      </c>
      <c r="T150" t="s">
        <v>18</v>
      </c>
      <c r="U150" t="s">
        <v>18</v>
      </c>
      <c r="Y150">
        <v>2.4649999999999999</v>
      </c>
    </row>
    <row r="151" spans="19:29" x14ac:dyDescent="0.35">
      <c r="S151" t="s">
        <v>583</v>
      </c>
      <c r="T151" t="s">
        <v>18</v>
      </c>
      <c r="U151" t="s">
        <v>18</v>
      </c>
      <c r="Y151">
        <v>6.1029999999999998</v>
      </c>
    </row>
    <row r="152" spans="19:29" x14ac:dyDescent="0.35">
      <c r="S152" t="s">
        <v>584</v>
      </c>
      <c r="T152" t="s">
        <v>18</v>
      </c>
      <c r="U152" t="s">
        <v>18</v>
      </c>
    </row>
    <row r="153" spans="19:29" x14ac:dyDescent="0.35">
      <c r="S153" t="s">
        <v>585</v>
      </c>
      <c r="T153" t="s">
        <v>18</v>
      </c>
      <c r="U153" t="s">
        <v>18</v>
      </c>
      <c r="Y153">
        <v>11.433</v>
      </c>
    </row>
    <row r="155" spans="19:29" x14ac:dyDescent="0.35">
      <c r="S155" s="131" t="s">
        <v>587</v>
      </c>
      <c r="T155" s="131"/>
      <c r="U155" s="131"/>
      <c r="V155" s="131"/>
      <c r="W155" s="131"/>
      <c r="X155" s="131"/>
      <c r="Y155" s="131"/>
      <c r="Z155" s="131"/>
      <c r="AA155" s="131"/>
      <c r="AB155" s="131"/>
      <c r="AC155" s="131"/>
    </row>
    <row r="156" spans="19:29" x14ac:dyDescent="0.35">
      <c r="S156" t="s">
        <v>4</v>
      </c>
      <c r="T156" t="s">
        <v>5</v>
      </c>
      <c r="U156" t="s">
        <v>6</v>
      </c>
      <c r="V156" t="s">
        <v>7</v>
      </c>
      <c r="W156" t="s">
        <v>8</v>
      </c>
      <c r="X156" t="s">
        <v>9</v>
      </c>
      <c r="Y156" t="s">
        <v>10</v>
      </c>
      <c r="Z156" t="s">
        <v>11</v>
      </c>
      <c r="AA156" t="s">
        <v>12</v>
      </c>
      <c r="AB156" t="s">
        <v>13</v>
      </c>
      <c r="AC156" t="s">
        <v>14</v>
      </c>
    </row>
    <row r="157" spans="19:29" x14ac:dyDescent="0.35">
      <c r="S157" t="s">
        <v>441</v>
      </c>
      <c r="T157" t="s">
        <v>28</v>
      </c>
      <c r="U157" t="s">
        <v>142</v>
      </c>
      <c r="V157">
        <v>3.79</v>
      </c>
      <c r="W157">
        <v>99147.226999999999</v>
      </c>
      <c r="X157">
        <v>3690400</v>
      </c>
      <c r="Z157">
        <v>99147.226999999999</v>
      </c>
      <c r="AA157">
        <v>100</v>
      </c>
      <c r="AB157">
        <v>118.98</v>
      </c>
      <c r="AC157">
        <v>19</v>
      </c>
    </row>
    <row r="158" spans="19:29" x14ac:dyDescent="0.35">
      <c r="S158" t="s">
        <v>484</v>
      </c>
      <c r="T158" t="s">
        <v>28</v>
      </c>
      <c r="U158" t="s">
        <v>142</v>
      </c>
      <c r="V158">
        <v>3.78</v>
      </c>
      <c r="W158">
        <v>91640.218999999997</v>
      </c>
      <c r="X158">
        <v>3479469</v>
      </c>
      <c r="Z158">
        <v>91640.218999999997</v>
      </c>
      <c r="AA158">
        <v>100</v>
      </c>
      <c r="AB158">
        <v>109.97</v>
      </c>
      <c r="AC158">
        <v>10</v>
      </c>
    </row>
    <row r="159" spans="19:29" x14ac:dyDescent="0.35">
      <c r="S159" t="s">
        <v>442</v>
      </c>
      <c r="T159" t="s">
        <v>31</v>
      </c>
      <c r="U159" t="s">
        <v>142</v>
      </c>
      <c r="V159">
        <v>3.79</v>
      </c>
      <c r="W159">
        <v>110029.92200000001</v>
      </c>
      <c r="X159">
        <v>4115721</v>
      </c>
      <c r="Z159">
        <v>110029.92200000001</v>
      </c>
      <c r="AA159">
        <v>100</v>
      </c>
      <c r="AB159">
        <v>132.04</v>
      </c>
      <c r="AC159">
        <v>32</v>
      </c>
    </row>
    <row r="160" spans="19:29" x14ac:dyDescent="0.35">
      <c r="S160" t="s">
        <v>485</v>
      </c>
      <c r="T160" t="s">
        <v>31</v>
      </c>
      <c r="U160" t="s">
        <v>142</v>
      </c>
      <c r="V160">
        <v>3.78</v>
      </c>
      <c r="W160">
        <v>118718.242</v>
      </c>
      <c r="X160">
        <v>4508226</v>
      </c>
      <c r="Z160">
        <v>118718.242</v>
      </c>
      <c r="AA160">
        <v>100</v>
      </c>
      <c r="AB160">
        <v>142.47</v>
      </c>
      <c r="AC160">
        <v>42.5</v>
      </c>
    </row>
    <row r="161" spans="19:29" x14ac:dyDescent="0.35">
      <c r="S161" t="s">
        <v>443</v>
      </c>
      <c r="T161" t="s">
        <v>33</v>
      </c>
      <c r="U161" t="s">
        <v>142</v>
      </c>
      <c r="V161">
        <v>3.79</v>
      </c>
      <c r="W161">
        <v>97847.358999999997</v>
      </c>
      <c r="X161">
        <v>3658686</v>
      </c>
      <c r="Z161">
        <v>97847.358999999997</v>
      </c>
      <c r="AA161">
        <v>100</v>
      </c>
      <c r="AB161">
        <v>117.42</v>
      </c>
      <c r="AC161">
        <v>17.399999999999999</v>
      </c>
    </row>
    <row r="162" spans="19:29" x14ac:dyDescent="0.35">
      <c r="S162" t="s">
        <v>486</v>
      </c>
      <c r="T162" t="s">
        <v>33</v>
      </c>
      <c r="U162" t="s">
        <v>142</v>
      </c>
      <c r="V162">
        <v>3.79</v>
      </c>
      <c r="W162">
        <v>104661.281</v>
      </c>
      <c r="X162">
        <v>3932631</v>
      </c>
      <c r="Z162">
        <v>104661.281</v>
      </c>
      <c r="AA162">
        <v>100</v>
      </c>
      <c r="AB162">
        <v>125.6</v>
      </c>
      <c r="AC162">
        <v>25.6</v>
      </c>
    </row>
    <row r="163" spans="19:29" x14ac:dyDescent="0.35">
      <c r="S163" t="s">
        <v>444</v>
      </c>
      <c r="T163" t="s">
        <v>35</v>
      </c>
      <c r="U163" t="s">
        <v>142</v>
      </c>
      <c r="V163">
        <v>3.79</v>
      </c>
      <c r="W163">
        <v>56906.483999999997</v>
      </c>
      <c r="X163">
        <v>2091590</v>
      </c>
      <c r="Z163">
        <v>56906.483999999997</v>
      </c>
      <c r="AA163">
        <v>100</v>
      </c>
      <c r="AB163">
        <v>68.290000000000006</v>
      </c>
      <c r="AC163">
        <v>-31.7</v>
      </c>
    </row>
    <row r="164" spans="19:29" x14ac:dyDescent="0.35">
      <c r="S164" t="s">
        <v>468</v>
      </c>
      <c r="T164" t="s">
        <v>35</v>
      </c>
      <c r="U164" t="s">
        <v>142</v>
      </c>
      <c r="V164">
        <v>3.79</v>
      </c>
      <c r="W164">
        <v>50823.347999999998</v>
      </c>
      <c r="X164">
        <v>1909275</v>
      </c>
      <c r="Z164">
        <v>50823.347999999998</v>
      </c>
      <c r="AA164">
        <v>100</v>
      </c>
      <c r="AB164">
        <v>60.99</v>
      </c>
      <c r="AC164">
        <v>-39</v>
      </c>
    </row>
    <row r="165" spans="19:29" x14ac:dyDescent="0.35">
      <c r="S165" t="s">
        <v>473</v>
      </c>
      <c r="T165" t="s">
        <v>35</v>
      </c>
      <c r="U165" t="s">
        <v>142</v>
      </c>
      <c r="V165">
        <v>3.79</v>
      </c>
      <c r="W165">
        <v>45127.563000000002</v>
      </c>
      <c r="X165">
        <v>1700804</v>
      </c>
      <c r="Z165">
        <v>45127.563000000002</v>
      </c>
      <c r="AA165">
        <v>100</v>
      </c>
      <c r="AB165">
        <v>54.16</v>
      </c>
      <c r="AC165">
        <v>-45.8</v>
      </c>
    </row>
    <row r="166" spans="19:29" x14ac:dyDescent="0.35">
      <c r="S166" t="s">
        <v>478</v>
      </c>
      <c r="T166" t="s">
        <v>35</v>
      </c>
      <c r="U166" t="s">
        <v>142</v>
      </c>
      <c r="V166">
        <v>3.79</v>
      </c>
      <c r="W166">
        <v>50215.894999999997</v>
      </c>
      <c r="X166">
        <v>1900730</v>
      </c>
      <c r="Z166">
        <v>50215.894999999997</v>
      </c>
      <c r="AA166">
        <v>100</v>
      </c>
      <c r="AB166">
        <v>60.26</v>
      </c>
      <c r="AC166">
        <v>-39.700000000000003</v>
      </c>
    </row>
    <row r="167" spans="19:29" x14ac:dyDescent="0.35">
      <c r="S167" t="s">
        <v>487</v>
      </c>
      <c r="T167" t="s">
        <v>35</v>
      </c>
      <c r="U167" t="s">
        <v>142</v>
      </c>
      <c r="V167">
        <v>3.79</v>
      </c>
      <c r="W167">
        <v>51603.222999999998</v>
      </c>
      <c r="X167">
        <v>1962689</v>
      </c>
      <c r="Z167">
        <v>51603.222999999998</v>
      </c>
      <c r="AA167">
        <v>100</v>
      </c>
      <c r="AB167">
        <v>61.93</v>
      </c>
      <c r="AC167">
        <v>-38.1</v>
      </c>
    </row>
    <row r="168" spans="19:29" x14ac:dyDescent="0.35">
      <c r="S168" t="s">
        <v>511</v>
      </c>
      <c r="T168" t="s">
        <v>35</v>
      </c>
      <c r="U168" t="s">
        <v>142</v>
      </c>
      <c r="V168">
        <v>3.79</v>
      </c>
      <c r="W168">
        <v>55185.578000000001</v>
      </c>
      <c r="X168">
        <v>2096160</v>
      </c>
      <c r="Z168">
        <v>55185.578000000001</v>
      </c>
      <c r="AA168">
        <v>100</v>
      </c>
      <c r="AB168">
        <v>66.23</v>
      </c>
      <c r="AC168">
        <v>-33.799999999999997</v>
      </c>
    </row>
    <row r="169" spans="19:29" x14ac:dyDescent="0.35">
      <c r="S169" t="s">
        <v>516</v>
      </c>
      <c r="T169" t="s">
        <v>35</v>
      </c>
      <c r="U169" t="s">
        <v>142</v>
      </c>
      <c r="V169">
        <v>3.78</v>
      </c>
      <c r="W169">
        <v>57444.809000000001</v>
      </c>
      <c r="X169">
        <v>2196922</v>
      </c>
      <c r="Z169">
        <v>57444.809000000001</v>
      </c>
      <c r="AA169">
        <v>100</v>
      </c>
      <c r="AB169">
        <v>68.94</v>
      </c>
      <c r="AC169">
        <v>-31.1</v>
      </c>
    </row>
    <row r="170" spans="19:29" x14ac:dyDescent="0.35">
      <c r="S170" t="s">
        <v>521</v>
      </c>
      <c r="T170" t="s">
        <v>35</v>
      </c>
      <c r="U170" t="s">
        <v>142</v>
      </c>
      <c r="V170">
        <v>3.79</v>
      </c>
      <c r="W170">
        <v>46731.050999999999</v>
      </c>
      <c r="X170">
        <v>1784513</v>
      </c>
      <c r="Z170">
        <v>46731.050999999999</v>
      </c>
      <c r="AA170">
        <v>100</v>
      </c>
      <c r="AB170">
        <v>56.08</v>
      </c>
      <c r="AC170">
        <v>-43.9</v>
      </c>
    </row>
    <row r="171" spans="19:29" x14ac:dyDescent="0.35">
      <c r="S171" t="s">
        <v>445</v>
      </c>
      <c r="T171" t="s">
        <v>37</v>
      </c>
      <c r="U171" t="s">
        <v>29</v>
      </c>
      <c r="V171">
        <v>3.79</v>
      </c>
      <c r="W171">
        <v>62519.641000000003</v>
      </c>
      <c r="X171">
        <v>2550542</v>
      </c>
      <c r="Z171">
        <v>62519.641000000003</v>
      </c>
      <c r="AA171">
        <v>100</v>
      </c>
      <c r="AB171">
        <v>75.03</v>
      </c>
      <c r="AC171">
        <v>-25</v>
      </c>
    </row>
    <row r="172" spans="19:29" x14ac:dyDescent="0.35">
      <c r="S172" t="s">
        <v>469</v>
      </c>
      <c r="T172" t="s">
        <v>37</v>
      </c>
      <c r="U172" t="s">
        <v>29</v>
      </c>
      <c r="V172">
        <v>3.79</v>
      </c>
      <c r="W172">
        <v>81373.327999999994</v>
      </c>
      <c r="X172">
        <v>3072050</v>
      </c>
      <c r="Z172">
        <v>81373.327999999994</v>
      </c>
      <c r="AA172">
        <v>100</v>
      </c>
      <c r="AB172">
        <v>97.65</v>
      </c>
      <c r="AC172">
        <v>-2.2999999999999998</v>
      </c>
    </row>
    <row r="173" spans="19:29" x14ac:dyDescent="0.35">
      <c r="S173" t="s">
        <v>474</v>
      </c>
      <c r="T173" t="s">
        <v>37</v>
      </c>
      <c r="U173" t="s">
        <v>29</v>
      </c>
      <c r="V173">
        <v>3.78</v>
      </c>
      <c r="W173">
        <v>66556.108999999997</v>
      </c>
      <c r="X173">
        <v>2338083</v>
      </c>
      <c r="Z173">
        <v>66556.108999999997</v>
      </c>
      <c r="AA173">
        <v>100</v>
      </c>
      <c r="AB173">
        <v>79.87</v>
      </c>
      <c r="AC173">
        <v>-20.100000000000001</v>
      </c>
    </row>
    <row r="174" spans="19:29" x14ac:dyDescent="0.35">
      <c r="S174" t="s">
        <v>479</v>
      </c>
      <c r="T174" t="s">
        <v>37</v>
      </c>
      <c r="U174" t="s">
        <v>29</v>
      </c>
      <c r="V174">
        <v>3.79</v>
      </c>
      <c r="W174">
        <v>75406.516000000003</v>
      </c>
      <c r="X174">
        <v>2832145</v>
      </c>
      <c r="Z174">
        <v>75406.516000000003</v>
      </c>
      <c r="AA174">
        <v>100</v>
      </c>
      <c r="AB174">
        <v>90.49</v>
      </c>
      <c r="AC174">
        <v>-9.5</v>
      </c>
    </row>
    <row r="175" spans="19:29" x14ac:dyDescent="0.35">
      <c r="S175" t="s">
        <v>488</v>
      </c>
      <c r="T175" t="s">
        <v>37</v>
      </c>
      <c r="U175" t="s">
        <v>29</v>
      </c>
      <c r="V175">
        <v>3.79</v>
      </c>
      <c r="W175">
        <v>76128.5</v>
      </c>
      <c r="X175">
        <v>2872571</v>
      </c>
      <c r="Z175">
        <v>76128.5</v>
      </c>
      <c r="AA175">
        <v>100</v>
      </c>
      <c r="AB175">
        <v>91.36</v>
      </c>
      <c r="AC175">
        <v>-8.6</v>
      </c>
    </row>
    <row r="176" spans="19:29" x14ac:dyDescent="0.35">
      <c r="S176" t="s">
        <v>512</v>
      </c>
      <c r="T176" t="s">
        <v>37</v>
      </c>
      <c r="U176" t="s">
        <v>29</v>
      </c>
      <c r="V176">
        <v>3.79</v>
      </c>
      <c r="W176">
        <v>80799.366999999998</v>
      </c>
      <c r="X176">
        <v>3053570</v>
      </c>
      <c r="Z176">
        <v>80799.366999999998</v>
      </c>
      <c r="AA176">
        <v>100</v>
      </c>
      <c r="AB176">
        <v>96.96</v>
      </c>
      <c r="AC176">
        <v>-3</v>
      </c>
    </row>
    <row r="177" spans="19:29" x14ac:dyDescent="0.35">
      <c r="S177" t="s">
        <v>517</v>
      </c>
      <c r="T177" t="s">
        <v>37</v>
      </c>
      <c r="U177" t="s">
        <v>29</v>
      </c>
      <c r="V177">
        <v>3.78</v>
      </c>
      <c r="W177">
        <v>73697.179999999993</v>
      </c>
      <c r="X177">
        <v>2806167</v>
      </c>
      <c r="Z177">
        <v>73697.179999999993</v>
      </c>
      <c r="AA177">
        <v>100</v>
      </c>
      <c r="AB177">
        <v>88.44</v>
      </c>
      <c r="AC177">
        <v>-11.6</v>
      </c>
    </row>
    <row r="178" spans="19:29" x14ac:dyDescent="0.35">
      <c r="S178" t="s">
        <v>522</v>
      </c>
      <c r="T178" t="s">
        <v>37</v>
      </c>
      <c r="U178" t="s">
        <v>29</v>
      </c>
      <c r="V178">
        <v>3.78</v>
      </c>
      <c r="W178">
        <v>71098.960999999996</v>
      </c>
      <c r="X178">
        <v>2720564</v>
      </c>
      <c r="Z178">
        <v>71098.960999999996</v>
      </c>
      <c r="AA178">
        <v>100</v>
      </c>
      <c r="AB178">
        <v>85.32</v>
      </c>
      <c r="AC178">
        <v>-14.7</v>
      </c>
    </row>
    <row r="179" spans="19:29" x14ac:dyDescent="0.35">
      <c r="S179" t="s">
        <v>446</v>
      </c>
      <c r="T179" t="s">
        <v>39</v>
      </c>
      <c r="U179" t="s">
        <v>29</v>
      </c>
      <c r="V179">
        <v>3.79</v>
      </c>
      <c r="W179">
        <v>88497.523000000001</v>
      </c>
      <c r="X179">
        <v>3262129</v>
      </c>
      <c r="Z179">
        <v>88497.523000000001</v>
      </c>
      <c r="AA179">
        <v>100</v>
      </c>
      <c r="AB179">
        <v>106.2</v>
      </c>
      <c r="AC179">
        <v>6.2</v>
      </c>
    </row>
    <row r="180" spans="19:29" x14ac:dyDescent="0.35">
      <c r="S180" t="s">
        <v>470</v>
      </c>
      <c r="T180" t="s">
        <v>39</v>
      </c>
      <c r="U180" t="s">
        <v>29</v>
      </c>
      <c r="V180">
        <v>3.79</v>
      </c>
      <c r="W180">
        <v>96763.202999999994</v>
      </c>
      <c r="X180">
        <v>3627207</v>
      </c>
      <c r="Z180">
        <v>96763.202999999994</v>
      </c>
      <c r="AA180">
        <v>100</v>
      </c>
      <c r="AB180">
        <v>116.12</v>
      </c>
      <c r="AC180">
        <v>16.100000000000001</v>
      </c>
    </row>
    <row r="181" spans="19:29" x14ac:dyDescent="0.35">
      <c r="S181" t="s">
        <v>475</v>
      </c>
      <c r="T181" t="s">
        <v>39</v>
      </c>
      <c r="U181" t="s">
        <v>29</v>
      </c>
      <c r="V181">
        <v>3.79</v>
      </c>
      <c r="W181">
        <v>86041.914000000004</v>
      </c>
      <c r="X181">
        <v>2949560</v>
      </c>
      <c r="Z181">
        <v>86041.914000000004</v>
      </c>
      <c r="AA181">
        <v>100</v>
      </c>
      <c r="AB181">
        <v>103.25</v>
      </c>
      <c r="AC181">
        <v>3.3</v>
      </c>
    </row>
    <row r="182" spans="19:29" x14ac:dyDescent="0.35">
      <c r="S182" t="s">
        <v>480</v>
      </c>
      <c r="T182" t="s">
        <v>39</v>
      </c>
      <c r="U182" t="s">
        <v>29</v>
      </c>
      <c r="V182">
        <v>3.79</v>
      </c>
      <c r="W182">
        <v>89999.437999999995</v>
      </c>
      <c r="X182">
        <v>3457415</v>
      </c>
      <c r="Z182">
        <v>89999.437999999995</v>
      </c>
      <c r="AA182">
        <v>100</v>
      </c>
      <c r="AB182">
        <v>108</v>
      </c>
      <c r="AC182">
        <v>8</v>
      </c>
    </row>
    <row r="183" spans="19:29" x14ac:dyDescent="0.35">
      <c r="S183" t="s">
        <v>489</v>
      </c>
      <c r="T183" t="s">
        <v>39</v>
      </c>
      <c r="U183" t="s">
        <v>29</v>
      </c>
      <c r="V183">
        <v>3.78</v>
      </c>
      <c r="W183">
        <v>86843.812999999995</v>
      </c>
      <c r="X183">
        <v>3293688</v>
      </c>
      <c r="Z183">
        <v>86843.812999999995</v>
      </c>
      <c r="AA183">
        <v>100</v>
      </c>
      <c r="AB183">
        <v>104.22</v>
      </c>
      <c r="AC183">
        <v>4.2</v>
      </c>
    </row>
    <row r="184" spans="19:29" x14ac:dyDescent="0.35">
      <c r="S184" t="s">
        <v>513</v>
      </c>
      <c r="T184" t="s">
        <v>39</v>
      </c>
      <c r="U184" t="s">
        <v>29</v>
      </c>
      <c r="V184">
        <v>3.78</v>
      </c>
      <c r="W184">
        <v>93015.077999999994</v>
      </c>
      <c r="X184">
        <v>3374432</v>
      </c>
      <c r="Z184">
        <v>93015.077999999994</v>
      </c>
      <c r="AA184">
        <v>100</v>
      </c>
      <c r="AB184">
        <v>111.62</v>
      </c>
      <c r="AC184">
        <v>11.6</v>
      </c>
    </row>
    <row r="185" spans="19:29" x14ac:dyDescent="0.35">
      <c r="S185" t="s">
        <v>518</v>
      </c>
      <c r="T185" t="s">
        <v>39</v>
      </c>
      <c r="U185" t="s">
        <v>29</v>
      </c>
      <c r="V185">
        <v>3.78</v>
      </c>
      <c r="W185">
        <v>102521.625</v>
      </c>
      <c r="X185">
        <v>3753753</v>
      </c>
      <c r="Z185">
        <v>102521.625</v>
      </c>
      <c r="AA185">
        <v>100</v>
      </c>
      <c r="AB185">
        <v>123.03</v>
      </c>
      <c r="AC185">
        <v>23</v>
      </c>
    </row>
    <row r="186" spans="19:29" x14ac:dyDescent="0.35">
      <c r="S186" t="s">
        <v>523</v>
      </c>
      <c r="T186" t="s">
        <v>39</v>
      </c>
      <c r="U186" t="s">
        <v>29</v>
      </c>
      <c r="V186">
        <v>3.79</v>
      </c>
      <c r="W186">
        <v>93787.023000000001</v>
      </c>
      <c r="X186">
        <v>3541642</v>
      </c>
      <c r="Z186">
        <v>93787.023000000001</v>
      </c>
      <c r="AA186">
        <v>100</v>
      </c>
      <c r="AB186">
        <v>112.55</v>
      </c>
      <c r="AC186">
        <v>12.5</v>
      </c>
    </row>
    <row r="187" spans="19:29" x14ac:dyDescent="0.35">
      <c r="S187" t="s">
        <v>448</v>
      </c>
      <c r="T187" t="s">
        <v>42</v>
      </c>
      <c r="U187" t="s">
        <v>29</v>
      </c>
      <c r="V187">
        <v>3.79</v>
      </c>
      <c r="W187">
        <v>76204.687999999995</v>
      </c>
      <c r="X187">
        <v>2781862</v>
      </c>
      <c r="Z187">
        <v>76204.687999999995</v>
      </c>
      <c r="AA187">
        <v>100</v>
      </c>
      <c r="AB187">
        <v>91.45</v>
      </c>
      <c r="AC187">
        <v>-8.6</v>
      </c>
    </row>
    <row r="188" spans="19:29" x14ac:dyDescent="0.35">
      <c r="S188" t="s">
        <v>491</v>
      </c>
      <c r="T188" t="s">
        <v>42</v>
      </c>
      <c r="U188" t="s">
        <v>29</v>
      </c>
      <c r="V188">
        <v>3.78</v>
      </c>
      <c r="W188">
        <v>83129.858999999997</v>
      </c>
      <c r="X188">
        <v>3025645</v>
      </c>
      <c r="Z188">
        <v>83129.858999999997</v>
      </c>
      <c r="AA188">
        <v>100</v>
      </c>
      <c r="AB188">
        <v>99.76</v>
      </c>
      <c r="AC188">
        <v>-0.2</v>
      </c>
    </row>
    <row r="189" spans="19:29" x14ac:dyDescent="0.35">
      <c r="S189" t="s">
        <v>449</v>
      </c>
      <c r="T189" t="s">
        <v>44</v>
      </c>
      <c r="U189" t="s">
        <v>29</v>
      </c>
      <c r="V189">
        <v>3.79</v>
      </c>
      <c r="W189">
        <v>76172.733999999997</v>
      </c>
      <c r="X189">
        <v>2958551</v>
      </c>
      <c r="Z189">
        <v>76172.733999999997</v>
      </c>
      <c r="AA189">
        <v>100</v>
      </c>
      <c r="AB189">
        <v>91.41</v>
      </c>
      <c r="AC189">
        <v>-8.6</v>
      </c>
    </row>
    <row r="190" spans="19:29" x14ac:dyDescent="0.35">
      <c r="S190" t="s">
        <v>492</v>
      </c>
      <c r="T190" t="s">
        <v>44</v>
      </c>
      <c r="U190" t="s">
        <v>29</v>
      </c>
      <c r="V190">
        <v>3.79</v>
      </c>
      <c r="W190">
        <v>95656.968999999997</v>
      </c>
      <c r="X190">
        <v>3566732</v>
      </c>
      <c r="Z190">
        <v>95656.968999999997</v>
      </c>
      <c r="AA190">
        <v>100</v>
      </c>
      <c r="AB190">
        <v>114.79</v>
      </c>
      <c r="AC190">
        <v>14.8</v>
      </c>
    </row>
    <row r="191" spans="19:29" x14ac:dyDescent="0.35">
      <c r="S191" t="s">
        <v>450</v>
      </c>
      <c r="T191" t="s">
        <v>46</v>
      </c>
      <c r="U191" t="s">
        <v>29</v>
      </c>
      <c r="V191">
        <v>3.79</v>
      </c>
      <c r="W191">
        <v>79696.414000000004</v>
      </c>
      <c r="X191">
        <v>3734757</v>
      </c>
      <c r="Z191">
        <v>79696.414000000004</v>
      </c>
      <c r="AA191">
        <v>100</v>
      </c>
      <c r="AB191">
        <v>95.64</v>
      </c>
      <c r="AC191">
        <v>-4.4000000000000004</v>
      </c>
    </row>
    <row r="192" spans="19:29" x14ac:dyDescent="0.35">
      <c r="S192" t="s">
        <v>493</v>
      </c>
      <c r="T192" t="s">
        <v>46</v>
      </c>
      <c r="U192" t="s">
        <v>29</v>
      </c>
      <c r="V192">
        <v>3.79</v>
      </c>
      <c r="W192">
        <v>92235.273000000001</v>
      </c>
      <c r="X192">
        <v>4208975</v>
      </c>
      <c r="Z192">
        <v>92235.273000000001</v>
      </c>
      <c r="AA192">
        <v>100</v>
      </c>
      <c r="AB192">
        <v>110.69</v>
      </c>
      <c r="AC192">
        <v>10.7</v>
      </c>
    </row>
    <row r="193" spans="19:29" x14ac:dyDescent="0.35">
      <c r="S193" t="s">
        <v>451</v>
      </c>
      <c r="T193" t="s">
        <v>48</v>
      </c>
      <c r="U193" t="s">
        <v>29</v>
      </c>
      <c r="V193">
        <v>3.79</v>
      </c>
      <c r="W193">
        <v>81798.641000000003</v>
      </c>
      <c r="X193">
        <v>3844104</v>
      </c>
      <c r="Z193">
        <v>81798.641000000003</v>
      </c>
      <c r="AA193">
        <v>100</v>
      </c>
      <c r="AB193">
        <v>98.16</v>
      </c>
      <c r="AC193">
        <v>-1.8</v>
      </c>
    </row>
    <row r="194" spans="19:29" x14ac:dyDescent="0.35">
      <c r="S194" t="s">
        <v>494</v>
      </c>
      <c r="T194" t="s">
        <v>48</v>
      </c>
      <c r="U194" t="s">
        <v>29</v>
      </c>
      <c r="V194">
        <v>3.79</v>
      </c>
      <c r="W194">
        <v>97453.101999999999</v>
      </c>
      <c r="X194">
        <v>4459191</v>
      </c>
      <c r="Z194">
        <v>97453.101999999999</v>
      </c>
      <c r="AA194">
        <v>100</v>
      </c>
      <c r="AB194">
        <v>116.95</v>
      </c>
      <c r="AC194">
        <v>16.899999999999999</v>
      </c>
    </row>
    <row r="195" spans="19:29" x14ac:dyDescent="0.35">
      <c r="S195" t="s">
        <v>452</v>
      </c>
      <c r="T195" t="s">
        <v>50</v>
      </c>
      <c r="U195" t="s">
        <v>29</v>
      </c>
      <c r="V195">
        <v>3.79</v>
      </c>
      <c r="W195">
        <v>72615.585999999996</v>
      </c>
      <c r="X195">
        <v>2704232</v>
      </c>
      <c r="Z195">
        <v>72615.585999999996</v>
      </c>
      <c r="AA195">
        <v>100</v>
      </c>
      <c r="AB195">
        <v>87.14</v>
      </c>
      <c r="AC195">
        <v>-12.9</v>
      </c>
    </row>
    <row r="196" spans="19:29" x14ac:dyDescent="0.35">
      <c r="S196" t="s">
        <v>495</v>
      </c>
      <c r="T196" t="s">
        <v>50</v>
      </c>
      <c r="U196" t="s">
        <v>29</v>
      </c>
      <c r="V196">
        <v>3.79</v>
      </c>
      <c r="W196">
        <v>86978.148000000001</v>
      </c>
      <c r="X196">
        <v>3261943</v>
      </c>
      <c r="Z196">
        <v>86978.148000000001</v>
      </c>
      <c r="AA196">
        <v>100</v>
      </c>
      <c r="AB196">
        <v>104.38</v>
      </c>
      <c r="AC196">
        <v>4.4000000000000004</v>
      </c>
    </row>
    <row r="197" spans="19:29" x14ac:dyDescent="0.35">
      <c r="S197" t="s">
        <v>453</v>
      </c>
      <c r="T197" t="s">
        <v>52</v>
      </c>
      <c r="U197" t="s">
        <v>29</v>
      </c>
      <c r="V197">
        <v>3.79</v>
      </c>
      <c r="W197">
        <v>76026</v>
      </c>
      <c r="X197">
        <v>2870378</v>
      </c>
      <c r="Z197">
        <v>76026</v>
      </c>
      <c r="AA197">
        <v>100</v>
      </c>
      <c r="AB197">
        <v>91.23</v>
      </c>
      <c r="AC197">
        <v>-8.8000000000000007</v>
      </c>
    </row>
    <row r="198" spans="19:29" x14ac:dyDescent="0.35">
      <c r="S198" t="s">
        <v>496</v>
      </c>
      <c r="T198" t="s">
        <v>52</v>
      </c>
      <c r="U198" t="s">
        <v>29</v>
      </c>
      <c r="V198">
        <v>3.78</v>
      </c>
      <c r="W198">
        <v>85374.516000000003</v>
      </c>
      <c r="X198">
        <v>3281335</v>
      </c>
      <c r="Z198">
        <v>85374.516000000003</v>
      </c>
      <c r="AA198">
        <v>100</v>
      </c>
      <c r="AB198">
        <v>102.45</v>
      </c>
      <c r="AC198">
        <v>2.5</v>
      </c>
    </row>
    <row r="199" spans="19:29" x14ac:dyDescent="0.35">
      <c r="S199" t="s">
        <v>541</v>
      </c>
      <c r="T199" t="s">
        <v>52</v>
      </c>
      <c r="U199" t="s">
        <v>29</v>
      </c>
      <c r="V199">
        <v>3.78</v>
      </c>
      <c r="W199">
        <v>105078.148</v>
      </c>
      <c r="X199">
        <v>3696228</v>
      </c>
      <c r="Z199">
        <v>105078.148</v>
      </c>
      <c r="AA199">
        <v>100</v>
      </c>
      <c r="AB199">
        <v>126.1</v>
      </c>
      <c r="AC199">
        <v>26.1</v>
      </c>
    </row>
    <row r="200" spans="19:29" x14ac:dyDescent="0.35">
      <c r="S200" t="s">
        <v>550</v>
      </c>
      <c r="T200" t="s">
        <v>52</v>
      </c>
      <c r="U200" t="s">
        <v>29</v>
      </c>
      <c r="V200">
        <v>3.78</v>
      </c>
      <c r="W200">
        <v>92012.312999999995</v>
      </c>
      <c r="X200">
        <v>3411119</v>
      </c>
      <c r="Z200">
        <v>92012.312999999995</v>
      </c>
      <c r="AA200">
        <v>100</v>
      </c>
      <c r="AB200">
        <v>110.42</v>
      </c>
      <c r="AC200">
        <v>10.4</v>
      </c>
    </row>
    <row r="201" spans="19:29" x14ac:dyDescent="0.35">
      <c r="S201" t="s">
        <v>566</v>
      </c>
      <c r="T201" t="s">
        <v>52</v>
      </c>
      <c r="U201" t="s">
        <v>29</v>
      </c>
      <c r="V201">
        <v>3.78</v>
      </c>
      <c r="W201">
        <v>99651.062999999995</v>
      </c>
      <c r="X201">
        <v>3638737</v>
      </c>
      <c r="Z201">
        <v>99651.062999999995</v>
      </c>
      <c r="AA201">
        <v>100</v>
      </c>
      <c r="AB201">
        <v>119.59</v>
      </c>
      <c r="AC201">
        <v>19.600000000000001</v>
      </c>
    </row>
    <row r="202" spans="19:29" x14ac:dyDescent="0.35">
      <c r="S202" t="s">
        <v>575</v>
      </c>
      <c r="T202" t="s">
        <v>52</v>
      </c>
      <c r="U202" t="s">
        <v>29</v>
      </c>
      <c r="V202">
        <v>3.78</v>
      </c>
      <c r="W202">
        <v>87360.312999999995</v>
      </c>
      <c r="X202">
        <v>3242247</v>
      </c>
      <c r="Z202">
        <v>87360.312999999995</v>
      </c>
      <c r="AA202">
        <v>100</v>
      </c>
      <c r="AB202">
        <v>104.84</v>
      </c>
      <c r="AC202">
        <v>4.8</v>
      </c>
    </row>
    <row r="203" spans="19:29" x14ac:dyDescent="0.35">
      <c r="S203" t="s">
        <v>455</v>
      </c>
      <c r="T203" t="s">
        <v>55</v>
      </c>
      <c r="U203" t="s">
        <v>29</v>
      </c>
      <c r="V203">
        <v>3.79</v>
      </c>
      <c r="W203">
        <v>46317.648000000001</v>
      </c>
      <c r="X203">
        <v>1555216</v>
      </c>
      <c r="Z203">
        <v>46317.648000000001</v>
      </c>
      <c r="AA203">
        <v>100</v>
      </c>
      <c r="AB203">
        <v>55.58</v>
      </c>
      <c r="AC203">
        <v>-44.4</v>
      </c>
    </row>
    <row r="204" spans="19:29" x14ac:dyDescent="0.35">
      <c r="S204" t="s">
        <v>471</v>
      </c>
      <c r="T204" t="s">
        <v>55</v>
      </c>
      <c r="U204" t="s">
        <v>142</v>
      </c>
      <c r="V204">
        <v>3.79</v>
      </c>
      <c r="W204">
        <v>39609.714999999997</v>
      </c>
      <c r="X204">
        <v>1478978</v>
      </c>
      <c r="Z204">
        <v>39609.714999999997</v>
      </c>
      <c r="AA204">
        <v>100</v>
      </c>
      <c r="AB204">
        <v>47.53</v>
      </c>
      <c r="AC204">
        <v>-52.5</v>
      </c>
    </row>
    <row r="205" spans="19:29" x14ac:dyDescent="0.35">
      <c r="S205" t="s">
        <v>476</v>
      </c>
      <c r="T205" t="s">
        <v>55</v>
      </c>
      <c r="U205" t="s">
        <v>29</v>
      </c>
      <c r="V205">
        <v>3.79</v>
      </c>
      <c r="W205">
        <v>43471.086000000003</v>
      </c>
      <c r="X205">
        <v>1413638</v>
      </c>
      <c r="Z205">
        <v>43471.086000000003</v>
      </c>
      <c r="AA205">
        <v>100</v>
      </c>
      <c r="AB205">
        <v>52.17</v>
      </c>
      <c r="AC205">
        <v>-47.8</v>
      </c>
    </row>
    <row r="206" spans="19:29" x14ac:dyDescent="0.35">
      <c r="S206" t="s">
        <v>481</v>
      </c>
      <c r="T206" t="s">
        <v>55</v>
      </c>
      <c r="U206" t="s">
        <v>142</v>
      </c>
      <c r="V206">
        <v>3.79</v>
      </c>
      <c r="W206">
        <v>38000.163999999997</v>
      </c>
      <c r="X206">
        <v>1436974</v>
      </c>
      <c r="Z206">
        <v>38000.163999999997</v>
      </c>
      <c r="AA206">
        <v>100</v>
      </c>
      <c r="AB206">
        <v>45.6</v>
      </c>
      <c r="AC206">
        <v>-54.4</v>
      </c>
    </row>
    <row r="207" spans="19:29" x14ac:dyDescent="0.35">
      <c r="S207" t="s">
        <v>498</v>
      </c>
      <c r="T207" t="s">
        <v>55</v>
      </c>
      <c r="U207" t="s">
        <v>29</v>
      </c>
      <c r="V207">
        <v>3.79</v>
      </c>
      <c r="W207">
        <v>50045.718999999997</v>
      </c>
      <c r="X207">
        <v>1651115</v>
      </c>
      <c r="Z207">
        <v>50045.718999999997</v>
      </c>
      <c r="AA207">
        <v>100</v>
      </c>
      <c r="AB207">
        <v>60.06</v>
      </c>
      <c r="AC207">
        <v>-39.9</v>
      </c>
    </row>
    <row r="208" spans="19:29" x14ac:dyDescent="0.35">
      <c r="S208" t="s">
        <v>514</v>
      </c>
      <c r="T208" t="s">
        <v>55</v>
      </c>
      <c r="U208" t="s">
        <v>142</v>
      </c>
      <c r="V208">
        <v>3.79</v>
      </c>
      <c r="W208">
        <v>46678.375</v>
      </c>
      <c r="X208">
        <v>1515470</v>
      </c>
      <c r="Z208">
        <v>46678.375</v>
      </c>
      <c r="AA208">
        <v>100</v>
      </c>
      <c r="AB208">
        <v>56.02</v>
      </c>
      <c r="AC208">
        <v>-44</v>
      </c>
    </row>
    <row r="209" spans="19:29" x14ac:dyDescent="0.35">
      <c r="S209" t="s">
        <v>519</v>
      </c>
      <c r="T209" t="s">
        <v>55</v>
      </c>
      <c r="U209" t="s">
        <v>142</v>
      </c>
      <c r="V209">
        <v>3.78</v>
      </c>
      <c r="W209">
        <v>39008.565999999999</v>
      </c>
      <c r="X209">
        <v>1492758</v>
      </c>
      <c r="Z209">
        <v>39008.565999999999</v>
      </c>
      <c r="AA209">
        <v>100</v>
      </c>
      <c r="AB209">
        <v>46.81</v>
      </c>
      <c r="AC209">
        <v>-53.2</v>
      </c>
    </row>
    <row r="210" spans="19:29" x14ac:dyDescent="0.35">
      <c r="S210" t="s">
        <v>524</v>
      </c>
      <c r="T210" t="s">
        <v>55</v>
      </c>
      <c r="U210" t="s">
        <v>142</v>
      </c>
      <c r="V210">
        <v>3.78</v>
      </c>
      <c r="W210">
        <v>29047.741999999998</v>
      </c>
      <c r="X210">
        <v>1175002</v>
      </c>
      <c r="Z210">
        <v>29047.741999999998</v>
      </c>
      <c r="AA210">
        <v>100</v>
      </c>
      <c r="AB210">
        <v>34.86</v>
      </c>
      <c r="AC210">
        <v>-65.099999999999994</v>
      </c>
    </row>
    <row r="211" spans="19:29" x14ac:dyDescent="0.35">
      <c r="S211" t="s">
        <v>456</v>
      </c>
      <c r="T211" t="s">
        <v>57</v>
      </c>
      <c r="U211" t="s">
        <v>29</v>
      </c>
      <c r="V211">
        <v>3.79</v>
      </c>
      <c r="W211">
        <v>99196.797000000006</v>
      </c>
      <c r="X211">
        <v>4421671</v>
      </c>
      <c r="Z211">
        <v>99196.797000000006</v>
      </c>
      <c r="AA211">
        <v>100</v>
      </c>
      <c r="AB211">
        <v>119.04</v>
      </c>
      <c r="AC211">
        <v>19</v>
      </c>
    </row>
    <row r="212" spans="19:29" x14ac:dyDescent="0.35">
      <c r="S212" t="s">
        <v>499</v>
      </c>
      <c r="T212" t="s">
        <v>57</v>
      </c>
      <c r="U212" t="s">
        <v>29</v>
      </c>
      <c r="V212">
        <v>3.78</v>
      </c>
      <c r="W212">
        <v>116990.57799999999</v>
      </c>
      <c r="X212">
        <v>5138411</v>
      </c>
      <c r="Z212">
        <v>116990.57799999999</v>
      </c>
      <c r="AA212">
        <v>100</v>
      </c>
      <c r="AB212">
        <v>140.38999999999999</v>
      </c>
      <c r="AC212">
        <v>40.4</v>
      </c>
    </row>
    <row r="213" spans="19:29" x14ac:dyDescent="0.35">
      <c r="S213" t="s">
        <v>457</v>
      </c>
      <c r="T213" t="s">
        <v>59</v>
      </c>
      <c r="U213" t="s">
        <v>29</v>
      </c>
      <c r="V213">
        <v>3.79</v>
      </c>
      <c r="W213">
        <v>75629.460999999996</v>
      </c>
      <c r="X213">
        <v>2825389</v>
      </c>
      <c r="Z213">
        <v>75629.460999999996</v>
      </c>
      <c r="AA213">
        <v>100</v>
      </c>
      <c r="AB213">
        <v>90.76</v>
      </c>
      <c r="AC213">
        <v>-9.1999999999999993</v>
      </c>
    </row>
    <row r="214" spans="19:29" x14ac:dyDescent="0.35">
      <c r="S214" t="s">
        <v>500</v>
      </c>
      <c r="T214" t="s">
        <v>59</v>
      </c>
      <c r="U214" t="s">
        <v>29</v>
      </c>
      <c r="V214">
        <v>3.78</v>
      </c>
      <c r="W214">
        <v>93066.141000000003</v>
      </c>
      <c r="X214">
        <v>3368788</v>
      </c>
      <c r="Z214">
        <v>93066.141000000003</v>
      </c>
      <c r="AA214">
        <v>100</v>
      </c>
      <c r="AB214">
        <v>111.68</v>
      </c>
      <c r="AC214">
        <v>11.7</v>
      </c>
    </row>
    <row r="215" spans="19:29" x14ac:dyDescent="0.35">
      <c r="S215" t="s">
        <v>458</v>
      </c>
      <c r="T215" t="s">
        <v>61</v>
      </c>
      <c r="U215" t="s">
        <v>29</v>
      </c>
      <c r="V215">
        <v>3.79</v>
      </c>
      <c r="W215">
        <v>82667.789000000004</v>
      </c>
      <c r="X215">
        <v>3326529</v>
      </c>
      <c r="Z215">
        <v>82667.789000000004</v>
      </c>
      <c r="AA215">
        <v>100</v>
      </c>
      <c r="AB215">
        <v>99.21</v>
      </c>
      <c r="AC215">
        <v>-0.8</v>
      </c>
    </row>
    <row r="216" spans="19:29" x14ac:dyDescent="0.35">
      <c r="S216" t="s">
        <v>501</v>
      </c>
      <c r="T216" t="s">
        <v>61</v>
      </c>
      <c r="U216" t="s">
        <v>29</v>
      </c>
      <c r="V216">
        <v>3.79</v>
      </c>
      <c r="W216">
        <v>96650.32</v>
      </c>
      <c r="X216">
        <v>3640127</v>
      </c>
      <c r="Z216">
        <v>96650.32</v>
      </c>
      <c r="AA216">
        <v>100</v>
      </c>
      <c r="AB216">
        <v>115.99</v>
      </c>
      <c r="AC216">
        <v>16</v>
      </c>
    </row>
    <row r="217" spans="19:29" x14ac:dyDescent="0.35">
      <c r="S217" t="s">
        <v>459</v>
      </c>
      <c r="T217" t="s">
        <v>63</v>
      </c>
      <c r="U217" t="s">
        <v>142</v>
      </c>
      <c r="V217">
        <v>3.79</v>
      </c>
      <c r="W217">
        <v>103689.242</v>
      </c>
      <c r="X217">
        <v>3858924</v>
      </c>
      <c r="Z217">
        <v>103689.242</v>
      </c>
      <c r="AA217">
        <v>100</v>
      </c>
      <c r="AB217">
        <v>124.43</v>
      </c>
      <c r="AC217">
        <v>24.4</v>
      </c>
    </row>
    <row r="218" spans="19:29" x14ac:dyDescent="0.35">
      <c r="S218" t="s">
        <v>502</v>
      </c>
      <c r="T218" t="s">
        <v>63</v>
      </c>
      <c r="U218" t="s">
        <v>142</v>
      </c>
      <c r="V218">
        <v>3.78</v>
      </c>
      <c r="W218">
        <v>93195.710999999996</v>
      </c>
      <c r="X218">
        <v>3550052</v>
      </c>
      <c r="Z218">
        <v>93195.710999999996</v>
      </c>
      <c r="AA218">
        <v>100</v>
      </c>
      <c r="AB218">
        <v>111.84</v>
      </c>
      <c r="AC218">
        <v>11.8</v>
      </c>
    </row>
    <row r="219" spans="19:29" x14ac:dyDescent="0.35">
      <c r="S219" t="s">
        <v>462</v>
      </c>
      <c r="T219" t="s">
        <v>67</v>
      </c>
      <c r="U219" t="s">
        <v>68</v>
      </c>
      <c r="V219">
        <v>3.79</v>
      </c>
      <c r="W219">
        <v>87326.75</v>
      </c>
      <c r="X219">
        <v>3300575</v>
      </c>
      <c r="Z219">
        <v>87326.75</v>
      </c>
      <c r="AA219">
        <v>100</v>
      </c>
      <c r="AB219">
        <v>104.8</v>
      </c>
      <c r="AC219">
        <v>4.8</v>
      </c>
    </row>
    <row r="220" spans="19:29" x14ac:dyDescent="0.35">
      <c r="S220" t="s">
        <v>505</v>
      </c>
      <c r="T220" t="s">
        <v>67</v>
      </c>
      <c r="U220" t="s">
        <v>68</v>
      </c>
      <c r="V220">
        <v>3.79</v>
      </c>
      <c r="W220">
        <v>95330.952999999994</v>
      </c>
      <c r="X220">
        <v>3615751</v>
      </c>
      <c r="Z220">
        <v>95330.952999999994</v>
      </c>
      <c r="AA220">
        <v>100</v>
      </c>
      <c r="AB220">
        <v>114.4</v>
      </c>
      <c r="AC220">
        <v>14.4</v>
      </c>
    </row>
    <row r="221" spans="19:29" x14ac:dyDescent="0.35">
      <c r="S221" t="s">
        <v>463</v>
      </c>
      <c r="T221" t="s">
        <v>70</v>
      </c>
      <c r="U221" t="s">
        <v>68</v>
      </c>
      <c r="V221">
        <v>3.79</v>
      </c>
      <c r="W221">
        <v>81890.241999999998</v>
      </c>
      <c r="X221">
        <v>3061537</v>
      </c>
      <c r="Z221">
        <v>81890.241999999998</v>
      </c>
      <c r="AA221">
        <v>100</v>
      </c>
      <c r="AB221">
        <v>98.27</v>
      </c>
      <c r="AC221">
        <v>-1.7</v>
      </c>
    </row>
    <row r="222" spans="19:29" x14ac:dyDescent="0.35">
      <c r="S222" t="s">
        <v>506</v>
      </c>
      <c r="T222" t="s">
        <v>70</v>
      </c>
      <c r="U222" t="s">
        <v>68</v>
      </c>
      <c r="V222">
        <v>3.79</v>
      </c>
      <c r="W222">
        <v>79754.047000000006</v>
      </c>
      <c r="X222">
        <v>3041261</v>
      </c>
      <c r="Z222">
        <v>79754.047000000006</v>
      </c>
      <c r="AA222">
        <v>100</v>
      </c>
      <c r="AB222">
        <v>95.71</v>
      </c>
      <c r="AC222">
        <v>-4.3</v>
      </c>
    </row>
    <row r="223" spans="19:29" x14ac:dyDescent="0.35">
      <c r="S223" t="s">
        <v>464</v>
      </c>
      <c r="T223" t="s">
        <v>72</v>
      </c>
      <c r="U223" t="s">
        <v>68</v>
      </c>
      <c r="V223">
        <v>3.79</v>
      </c>
      <c r="W223">
        <v>103744.516</v>
      </c>
      <c r="X223">
        <v>3924788</v>
      </c>
      <c r="Z223">
        <v>103744.516</v>
      </c>
      <c r="AA223">
        <v>100</v>
      </c>
      <c r="AB223">
        <v>124.5</v>
      </c>
      <c r="AC223">
        <v>24.5</v>
      </c>
    </row>
    <row r="224" spans="19:29" x14ac:dyDescent="0.35">
      <c r="S224" t="s">
        <v>507</v>
      </c>
      <c r="T224" t="s">
        <v>72</v>
      </c>
      <c r="U224" t="s">
        <v>68</v>
      </c>
      <c r="V224">
        <v>3.79</v>
      </c>
      <c r="W224">
        <v>116253.45299999999</v>
      </c>
      <c r="X224">
        <v>4423421</v>
      </c>
      <c r="Z224">
        <v>116253.45299999999</v>
      </c>
      <c r="AA224">
        <v>100</v>
      </c>
      <c r="AB224">
        <v>139.51</v>
      </c>
      <c r="AC224">
        <v>39.5</v>
      </c>
    </row>
    <row r="225" spans="19:29" x14ac:dyDescent="0.35">
      <c r="S225" t="s">
        <v>465</v>
      </c>
      <c r="T225" t="s">
        <v>74</v>
      </c>
      <c r="U225" t="s">
        <v>68</v>
      </c>
      <c r="V225">
        <v>3.79</v>
      </c>
      <c r="W225">
        <v>72114.468999999997</v>
      </c>
      <c r="X225">
        <v>2688628</v>
      </c>
      <c r="Z225">
        <v>72114.468999999997</v>
      </c>
      <c r="AA225">
        <v>100</v>
      </c>
      <c r="AB225">
        <v>86.54</v>
      </c>
      <c r="AC225">
        <v>-13.5</v>
      </c>
    </row>
    <row r="226" spans="19:29" x14ac:dyDescent="0.35">
      <c r="S226" t="s">
        <v>508</v>
      </c>
      <c r="T226" t="s">
        <v>74</v>
      </c>
      <c r="U226" t="s">
        <v>68</v>
      </c>
      <c r="V226">
        <v>3.79</v>
      </c>
      <c r="W226">
        <v>62696.5</v>
      </c>
      <c r="X226">
        <v>2378496</v>
      </c>
      <c r="Z226">
        <v>62696.5</v>
      </c>
      <c r="AA226">
        <v>100</v>
      </c>
      <c r="AB226">
        <v>75.239999999999995</v>
      </c>
      <c r="AC226">
        <v>-24.8</v>
      </c>
    </row>
    <row r="227" spans="19:29" x14ac:dyDescent="0.35">
      <c r="S227" t="s">
        <v>527</v>
      </c>
      <c r="T227" t="s">
        <v>141</v>
      </c>
      <c r="U227" t="s">
        <v>142</v>
      </c>
      <c r="V227">
        <v>3.78</v>
      </c>
      <c r="W227">
        <v>159468.484</v>
      </c>
      <c r="X227">
        <v>6234953</v>
      </c>
      <c r="Z227">
        <v>159468.484</v>
      </c>
      <c r="AA227">
        <v>100</v>
      </c>
      <c r="AB227">
        <v>191.37</v>
      </c>
      <c r="AC227">
        <v>91.4</v>
      </c>
    </row>
    <row r="228" spans="19:29" x14ac:dyDescent="0.35">
      <c r="S228" t="s">
        <v>528</v>
      </c>
      <c r="T228" t="s">
        <v>144</v>
      </c>
      <c r="U228" t="s">
        <v>142</v>
      </c>
      <c r="V228">
        <v>3.78</v>
      </c>
      <c r="W228">
        <v>137772.84400000001</v>
      </c>
      <c r="X228">
        <v>5556907</v>
      </c>
      <c r="Z228">
        <v>137772.84400000001</v>
      </c>
      <c r="AA228">
        <v>100</v>
      </c>
      <c r="AB228">
        <v>165.33</v>
      </c>
      <c r="AC228">
        <v>65.3</v>
      </c>
    </row>
    <row r="229" spans="19:29" x14ac:dyDescent="0.35">
      <c r="S229" t="s">
        <v>529</v>
      </c>
      <c r="T229" t="s">
        <v>146</v>
      </c>
      <c r="U229" t="s">
        <v>142</v>
      </c>
      <c r="V229">
        <v>3.78</v>
      </c>
      <c r="W229">
        <v>122639.31299999999</v>
      </c>
      <c r="X229">
        <v>4941604</v>
      </c>
      <c r="Z229">
        <v>122639.31299999999</v>
      </c>
      <c r="AA229">
        <v>100</v>
      </c>
      <c r="AB229">
        <v>147.16999999999999</v>
      </c>
      <c r="AC229">
        <v>47.2</v>
      </c>
    </row>
    <row r="230" spans="19:29" x14ac:dyDescent="0.35">
      <c r="S230" t="s">
        <v>530</v>
      </c>
      <c r="T230" t="s">
        <v>148</v>
      </c>
      <c r="U230" t="s">
        <v>142</v>
      </c>
      <c r="V230">
        <v>3.78</v>
      </c>
      <c r="W230">
        <v>191937.04699999999</v>
      </c>
      <c r="X230">
        <v>7737548</v>
      </c>
      <c r="Z230">
        <v>191937.04699999999</v>
      </c>
      <c r="AA230">
        <v>100</v>
      </c>
      <c r="AB230">
        <v>230.33</v>
      </c>
      <c r="AC230">
        <v>130.30000000000001</v>
      </c>
    </row>
    <row r="231" spans="19:29" x14ac:dyDescent="0.35">
      <c r="S231" t="s">
        <v>531</v>
      </c>
      <c r="T231" t="s">
        <v>150</v>
      </c>
      <c r="U231" t="s">
        <v>142</v>
      </c>
      <c r="V231">
        <v>3.78</v>
      </c>
      <c r="W231">
        <v>270446.25</v>
      </c>
      <c r="X231">
        <v>10975762</v>
      </c>
      <c r="Z231">
        <v>270446.25</v>
      </c>
      <c r="AA231">
        <v>100</v>
      </c>
      <c r="AB231">
        <v>324.55</v>
      </c>
      <c r="AC231">
        <v>224.5</v>
      </c>
    </row>
    <row r="232" spans="19:29" x14ac:dyDescent="0.35">
      <c r="S232" t="s">
        <v>532</v>
      </c>
      <c r="T232" t="s">
        <v>152</v>
      </c>
      <c r="U232" t="s">
        <v>142</v>
      </c>
      <c r="V232">
        <v>3.78</v>
      </c>
      <c r="W232">
        <v>228889.45300000001</v>
      </c>
      <c r="X232">
        <v>9083325</v>
      </c>
      <c r="Z232">
        <v>228889.45300000001</v>
      </c>
      <c r="AA232">
        <v>100</v>
      </c>
      <c r="AB232">
        <v>274.68</v>
      </c>
      <c r="AC232">
        <v>174.7</v>
      </c>
    </row>
    <row r="233" spans="19:29" x14ac:dyDescent="0.35">
      <c r="S233" t="s">
        <v>534</v>
      </c>
      <c r="T233" t="s">
        <v>155</v>
      </c>
      <c r="U233" t="s">
        <v>142</v>
      </c>
      <c r="V233">
        <v>3.78</v>
      </c>
      <c r="W233">
        <v>151167.92199999999</v>
      </c>
      <c r="X233">
        <v>5595652</v>
      </c>
      <c r="Z233">
        <v>151167.92199999999</v>
      </c>
      <c r="AA233">
        <v>100</v>
      </c>
      <c r="AB233">
        <v>181.41</v>
      </c>
      <c r="AC233">
        <v>81.400000000000006</v>
      </c>
    </row>
    <row r="234" spans="19:29" x14ac:dyDescent="0.35">
      <c r="S234" t="s">
        <v>535</v>
      </c>
      <c r="T234" t="s">
        <v>157</v>
      </c>
      <c r="U234" t="s">
        <v>142</v>
      </c>
      <c r="V234">
        <v>3.78</v>
      </c>
      <c r="W234">
        <v>137365.53099999999</v>
      </c>
      <c r="X234">
        <v>4915725</v>
      </c>
      <c r="Z234">
        <v>137365.53099999999</v>
      </c>
      <c r="AA234">
        <v>100</v>
      </c>
      <c r="AB234">
        <v>164.85</v>
      </c>
      <c r="AC234">
        <v>64.8</v>
      </c>
    </row>
    <row r="235" spans="19:29" x14ac:dyDescent="0.35">
      <c r="S235" t="s">
        <v>536</v>
      </c>
      <c r="T235" t="s">
        <v>159</v>
      </c>
      <c r="U235" t="s">
        <v>142</v>
      </c>
      <c r="V235">
        <v>3.78</v>
      </c>
      <c r="W235">
        <v>188103.42199999999</v>
      </c>
      <c r="X235">
        <v>6732630</v>
      </c>
      <c r="Z235">
        <v>188103.42199999999</v>
      </c>
      <c r="AA235">
        <v>100</v>
      </c>
      <c r="AB235">
        <v>225.73</v>
      </c>
      <c r="AC235">
        <v>125.7</v>
      </c>
    </row>
    <row r="236" spans="19:29" x14ac:dyDescent="0.35">
      <c r="S236" t="s">
        <v>537</v>
      </c>
      <c r="T236" t="s">
        <v>161</v>
      </c>
      <c r="U236" t="s">
        <v>142</v>
      </c>
      <c r="V236">
        <v>3.78</v>
      </c>
      <c r="W236">
        <v>140990.125</v>
      </c>
      <c r="X236">
        <v>4797147</v>
      </c>
      <c r="Z236">
        <v>140990.125</v>
      </c>
      <c r="AA236">
        <v>100</v>
      </c>
      <c r="AB236">
        <v>169.19</v>
      </c>
      <c r="AC236">
        <v>69.2</v>
      </c>
    </row>
    <row r="237" spans="19:29" x14ac:dyDescent="0.35">
      <c r="S237" t="s">
        <v>538</v>
      </c>
      <c r="T237" t="s">
        <v>163</v>
      </c>
      <c r="U237" t="s">
        <v>142</v>
      </c>
      <c r="V237">
        <v>3.78</v>
      </c>
      <c r="W237">
        <v>193763.31299999999</v>
      </c>
      <c r="X237">
        <v>6576127</v>
      </c>
      <c r="Z237">
        <v>193763.31299999999</v>
      </c>
      <c r="AA237">
        <v>100</v>
      </c>
      <c r="AB237">
        <v>232.53</v>
      </c>
      <c r="AC237">
        <v>132.5</v>
      </c>
    </row>
    <row r="238" spans="19:29" x14ac:dyDescent="0.35">
      <c r="S238" t="s">
        <v>539</v>
      </c>
      <c r="T238" t="s">
        <v>165</v>
      </c>
      <c r="U238" t="s">
        <v>142</v>
      </c>
      <c r="V238">
        <v>3.78</v>
      </c>
      <c r="W238">
        <v>134827.359</v>
      </c>
      <c r="X238">
        <v>4495299</v>
      </c>
      <c r="Z238">
        <v>134827.359</v>
      </c>
      <c r="AA238">
        <v>100</v>
      </c>
      <c r="AB238">
        <v>161.80000000000001</v>
      </c>
      <c r="AC238">
        <v>61.8</v>
      </c>
    </row>
    <row r="239" spans="19:29" x14ac:dyDescent="0.35">
      <c r="S239" t="s">
        <v>543</v>
      </c>
      <c r="T239" t="s">
        <v>170</v>
      </c>
      <c r="U239" t="s">
        <v>142</v>
      </c>
      <c r="V239">
        <v>3.78</v>
      </c>
      <c r="W239">
        <v>66314.429999999993</v>
      </c>
      <c r="X239">
        <v>2659309</v>
      </c>
      <c r="Z239">
        <v>66314.429999999993</v>
      </c>
      <c r="AA239">
        <v>100</v>
      </c>
      <c r="AB239">
        <v>79.58</v>
      </c>
      <c r="AC239">
        <v>-20.399999999999999</v>
      </c>
    </row>
    <row r="240" spans="19:29" x14ac:dyDescent="0.35">
      <c r="S240" t="s">
        <v>544</v>
      </c>
      <c r="T240" t="s">
        <v>172</v>
      </c>
      <c r="U240" t="s">
        <v>142</v>
      </c>
      <c r="V240">
        <v>3.78</v>
      </c>
      <c r="W240">
        <v>70664.452999999994</v>
      </c>
      <c r="X240">
        <v>2822867</v>
      </c>
      <c r="Z240">
        <v>70664.452999999994</v>
      </c>
      <c r="AA240">
        <v>100</v>
      </c>
      <c r="AB240">
        <v>84.8</v>
      </c>
      <c r="AC240">
        <v>-15.2</v>
      </c>
    </row>
    <row r="241" spans="19:29" x14ac:dyDescent="0.35">
      <c r="S241" t="s">
        <v>545</v>
      </c>
      <c r="T241" t="s">
        <v>174</v>
      </c>
      <c r="U241" t="s">
        <v>142</v>
      </c>
      <c r="V241">
        <v>3.79</v>
      </c>
      <c r="W241">
        <v>90734.82</v>
      </c>
      <c r="X241">
        <v>3446046</v>
      </c>
      <c r="Z241">
        <v>90734.82</v>
      </c>
      <c r="AA241">
        <v>100</v>
      </c>
      <c r="AB241">
        <v>108.89</v>
      </c>
      <c r="AC241">
        <v>8.9</v>
      </c>
    </row>
    <row r="242" spans="19:29" x14ac:dyDescent="0.35">
      <c r="S242" t="s">
        <v>546</v>
      </c>
      <c r="T242" t="s">
        <v>176</v>
      </c>
      <c r="U242" t="s">
        <v>142</v>
      </c>
      <c r="V242">
        <v>3.78</v>
      </c>
      <c r="W242">
        <v>150100.68799999999</v>
      </c>
      <c r="X242">
        <v>5841353</v>
      </c>
      <c r="Z242">
        <v>150100.68799999999</v>
      </c>
      <c r="AA242">
        <v>100</v>
      </c>
      <c r="AB242">
        <v>180.13</v>
      </c>
      <c r="AC242">
        <v>80.099999999999994</v>
      </c>
    </row>
    <row r="243" spans="19:29" x14ac:dyDescent="0.35">
      <c r="S243" t="s">
        <v>547</v>
      </c>
      <c r="T243" t="s">
        <v>178</v>
      </c>
      <c r="U243" t="s">
        <v>142</v>
      </c>
      <c r="V243">
        <v>3.78</v>
      </c>
      <c r="W243">
        <v>121538.523</v>
      </c>
      <c r="X243">
        <v>4873387</v>
      </c>
      <c r="Z243">
        <v>121538.523</v>
      </c>
      <c r="AA243">
        <v>100</v>
      </c>
      <c r="AB243">
        <v>145.85</v>
      </c>
      <c r="AC243">
        <v>45.9</v>
      </c>
    </row>
    <row r="244" spans="19:29" x14ac:dyDescent="0.35">
      <c r="S244" t="s">
        <v>548</v>
      </c>
      <c r="T244" t="s">
        <v>180</v>
      </c>
      <c r="U244" t="s">
        <v>142</v>
      </c>
      <c r="V244">
        <v>3.78</v>
      </c>
      <c r="W244">
        <v>141360.891</v>
      </c>
      <c r="X244">
        <v>5586628</v>
      </c>
      <c r="Z244">
        <v>141360.891</v>
      </c>
      <c r="AA244">
        <v>100</v>
      </c>
      <c r="AB244">
        <v>169.64</v>
      </c>
      <c r="AC244">
        <v>69.599999999999994</v>
      </c>
    </row>
    <row r="245" spans="19:29" x14ac:dyDescent="0.35">
      <c r="S245" t="s">
        <v>552</v>
      </c>
      <c r="T245" t="s">
        <v>185</v>
      </c>
      <c r="U245" t="s">
        <v>142</v>
      </c>
      <c r="V245">
        <v>3.78</v>
      </c>
      <c r="W245">
        <v>59452.156000000003</v>
      </c>
      <c r="X245">
        <v>2364865</v>
      </c>
      <c r="Z245">
        <v>59452.156000000003</v>
      </c>
      <c r="AA245">
        <v>100</v>
      </c>
      <c r="AB245">
        <v>71.349999999999994</v>
      </c>
      <c r="AC245">
        <v>-28.7</v>
      </c>
    </row>
    <row r="246" spans="19:29" x14ac:dyDescent="0.35">
      <c r="S246" t="s">
        <v>553</v>
      </c>
      <c r="T246" t="s">
        <v>187</v>
      </c>
      <c r="U246" t="s">
        <v>142</v>
      </c>
      <c r="V246">
        <v>3.78</v>
      </c>
      <c r="W246">
        <v>73160.085999999996</v>
      </c>
      <c r="X246">
        <v>2981668</v>
      </c>
      <c r="Z246">
        <v>73160.085999999996</v>
      </c>
      <c r="AA246">
        <v>100</v>
      </c>
      <c r="AB246">
        <v>87.8</v>
      </c>
      <c r="AC246">
        <v>-12.2</v>
      </c>
    </row>
    <row r="247" spans="19:29" x14ac:dyDescent="0.35">
      <c r="S247" t="s">
        <v>554</v>
      </c>
      <c r="T247" t="s">
        <v>189</v>
      </c>
      <c r="U247" t="s">
        <v>142</v>
      </c>
      <c r="V247">
        <v>3.78</v>
      </c>
      <c r="W247">
        <v>81241.562999999995</v>
      </c>
      <c r="X247">
        <v>3158303</v>
      </c>
      <c r="Z247">
        <v>81241.562999999995</v>
      </c>
      <c r="AA247">
        <v>100</v>
      </c>
      <c r="AB247">
        <v>97.49</v>
      </c>
      <c r="AC247">
        <v>-2.5</v>
      </c>
    </row>
    <row r="248" spans="19:29" x14ac:dyDescent="0.35">
      <c r="S248" t="s">
        <v>555</v>
      </c>
      <c r="T248" t="s">
        <v>191</v>
      </c>
      <c r="U248" t="s">
        <v>142</v>
      </c>
      <c r="V248">
        <v>3.78</v>
      </c>
      <c r="W248">
        <v>203907.67199999999</v>
      </c>
      <c r="X248">
        <v>8179395</v>
      </c>
      <c r="Z248">
        <v>203907.67199999999</v>
      </c>
      <c r="AA248">
        <v>100</v>
      </c>
      <c r="AB248">
        <v>244.7</v>
      </c>
      <c r="AC248">
        <v>144.69999999999999</v>
      </c>
    </row>
    <row r="249" spans="19:29" x14ac:dyDescent="0.35">
      <c r="S249" t="s">
        <v>556</v>
      </c>
      <c r="T249" t="s">
        <v>193</v>
      </c>
      <c r="U249" t="s">
        <v>142</v>
      </c>
      <c r="V249">
        <v>3.78</v>
      </c>
      <c r="W249">
        <v>205969.29699999999</v>
      </c>
      <c r="X249">
        <v>8093554</v>
      </c>
      <c r="Z249">
        <v>205969.29699999999</v>
      </c>
      <c r="AA249">
        <v>100</v>
      </c>
      <c r="AB249">
        <v>247.17</v>
      </c>
      <c r="AC249">
        <v>147.19999999999999</v>
      </c>
    </row>
    <row r="250" spans="19:29" x14ac:dyDescent="0.35">
      <c r="S250" t="s">
        <v>557</v>
      </c>
      <c r="T250" t="s">
        <v>195</v>
      </c>
      <c r="U250" t="s">
        <v>142</v>
      </c>
      <c r="V250">
        <v>3.78</v>
      </c>
      <c r="W250">
        <v>123378.43799999999</v>
      </c>
      <c r="X250">
        <v>5218319</v>
      </c>
      <c r="Z250">
        <v>123378.43799999999</v>
      </c>
      <c r="AA250">
        <v>100</v>
      </c>
      <c r="AB250">
        <v>148.06</v>
      </c>
      <c r="AC250">
        <v>48.1</v>
      </c>
    </row>
    <row r="251" spans="19:29" x14ac:dyDescent="0.35">
      <c r="S251" t="s">
        <v>559</v>
      </c>
      <c r="T251" t="s">
        <v>198</v>
      </c>
      <c r="U251" t="s">
        <v>142</v>
      </c>
      <c r="V251">
        <v>3.78</v>
      </c>
      <c r="W251">
        <v>105990.336</v>
      </c>
      <c r="X251">
        <v>4481414</v>
      </c>
      <c r="Z251">
        <v>105990.336</v>
      </c>
      <c r="AA251">
        <v>100</v>
      </c>
      <c r="AB251">
        <v>127.19</v>
      </c>
      <c r="AC251">
        <v>27.2</v>
      </c>
    </row>
    <row r="252" spans="19:29" x14ac:dyDescent="0.35">
      <c r="S252" t="s">
        <v>560</v>
      </c>
      <c r="T252" t="s">
        <v>200</v>
      </c>
      <c r="U252" t="s">
        <v>142</v>
      </c>
      <c r="V252">
        <v>3.78</v>
      </c>
      <c r="W252">
        <v>92672.016000000003</v>
      </c>
      <c r="X252">
        <v>3787446</v>
      </c>
      <c r="Z252">
        <v>92672.016000000003</v>
      </c>
      <c r="AA252">
        <v>100</v>
      </c>
      <c r="AB252">
        <v>111.21</v>
      </c>
      <c r="AC252">
        <v>11.2</v>
      </c>
    </row>
    <row r="253" spans="19:29" x14ac:dyDescent="0.35">
      <c r="S253" t="s">
        <v>561</v>
      </c>
      <c r="T253" t="s">
        <v>202</v>
      </c>
      <c r="U253" t="s">
        <v>142</v>
      </c>
      <c r="V253">
        <v>3.78</v>
      </c>
      <c r="W253">
        <v>122775.94500000001</v>
      </c>
      <c r="X253">
        <v>4730254</v>
      </c>
      <c r="Z253">
        <v>122775.94500000001</v>
      </c>
      <c r="AA253">
        <v>100</v>
      </c>
      <c r="AB253">
        <v>147.34</v>
      </c>
      <c r="AC253">
        <v>47.3</v>
      </c>
    </row>
    <row r="254" spans="19:29" x14ac:dyDescent="0.35">
      <c r="S254" t="s">
        <v>562</v>
      </c>
      <c r="T254" t="s">
        <v>204</v>
      </c>
      <c r="U254" t="s">
        <v>142</v>
      </c>
      <c r="V254">
        <v>3.78</v>
      </c>
      <c r="W254">
        <v>109065.461</v>
      </c>
      <c r="X254">
        <v>4490368</v>
      </c>
      <c r="Z254">
        <v>109065.461</v>
      </c>
      <c r="AA254">
        <v>100</v>
      </c>
      <c r="AB254">
        <v>130.88</v>
      </c>
      <c r="AC254">
        <v>30.9</v>
      </c>
    </row>
    <row r="255" spans="19:29" x14ac:dyDescent="0.35">
      <c r="S255" t="s">
        <v>563</v>
      </c>
      <c r="T255" t="s">
        <v>206</v>
      </c>
      <c r="U255" t="s">
        <v>142</v>
      </c>
      <c r="V255">
        <v>3.78</v>
      </c>
      <c r="W255">
        <v>111220.977</v>
      </c>
      <c r="X255">
        <v>4359841</v>
      </c>
      <c r="Z255">
        <v>111220.977</v>
      </c>
      <c r="AA255">
        <v>100</v>
      </c>
      <c r="AB255">
        <v>133.47</v>
      </c>
      <c r="AC255">
        <v>33.5</v>
      </c>
    </row>
    <row r="256" spans="19:29" x14ac:dyDescent="0.35">
      <c r="S256" t="s">
        <v>564</v>
      </c>
      <c r="T256" t="s">
        <v>208</v>
      </c>
      <c r="U256" t="s">
        <v>142</v>
      </c>
      <c r="V256">
        <v>3.78</v>
      </c>
      <c r="W256">
        <v>88635.960999999996</v>
      </c>
      <c r="X256">
        <v>3907847</v>
      </c>
      <c r="Z256">
        <v>88635.960999999996</v>
      </c>
      <c r="AA256">
        <v>100</v>
      </c>
      <c r="AB256">
        <v>106.37</v>
      </c>
      <c r="AC256">
        <v>6.4</v>
      </c>
    </row>
    <row r="257" spans="19:29" x14ac:dyDescent="0.35">
      <c r="S257" t="s">
        <v>568</v>
      </c>
      <c r="T257" t="s">
        <v>213</v>
      </c>
      <c r="U257" t="s">
        <v>142</v>
      </c>
      <c r="V257">
        <v>3.78</v>
      </c>
      <c r="W257">
        <v>99175.741999999998</v>
      </c>
      <c r="X257">
        <v>4210011</v>
      </c>
      <c r="Z257">
        <v>99175.741999999998</v>
      </c>
      <c r="AA257">
        <v>100</v>
      </c>
      <c r="AB257">
        <v>119.02</v>
      </c>
      <c r="AC257">
        <v>19</v>
      </c>
    </row>
    <row r="258" spans="19:29" x14ac:dyDescent="0.35">
      <c r="S258" t="s">
        <v>569</v>
      </c>
      <c r="T258" t="s">
        <v>215</v>
      </c>
      <c r="U258" t="s">
        <v>142</v>
      </c>
      <c r="V258">
        <v>3.78</v>
      </c>
      <c r="W258">
        <v>153366.016</v>
      </c>
      <c r="X258">
        <v>6537087</v>
      </c>
      <c r="Z258">
        <v>153366.016</v>
      </c>
      <c r="AA258">
        <v>100</v>
      </c>
      <c r="AB258">
        <v>184.05</v>
      </c>
      <c r="AC258">
        <v>84</v>
      </c>
    </row>
    <row r="259" spans="19:29" x14ac:dyDescent="0.35">
      <c r="S259" t="s">
        <v>570</v>
      </c>
      <c r="T259" t="s">
        <v>217</v>
      </c>
      <c r="U259" t="s">
        <v>142</v>
      </c>
      <c r="V259">
        <v>3.78</v>
      </c>
      <c r="W259">
        <v>156841.31299999999</v>
      </c>
      <c r="X259">
        <v>6584501</v>
      </c>
      <c r="Z259">
        <v>156841.31299999999</v>
      </c>
      <c r="AA259">
        <v>100</v>
      </c>
      <c r="AB259">
        <v>188.22</v>
      </c>
      <c r="AC259">
        <v>88.2</v>
      </c>
    </row>
    <row r="260" spans="19:29" x14ac:dyDescent="0.35">
      <c r="S260" t="s">
        <v>571</v>
      </c>
      <c r="T260" t="s">
        <v>219</v>
      </c>
      <c r="U260" t="s">
        <v>142</v>
      </c>
      <c r="V260">
        <v>3.78</v>
      </c>
      <c r="W260">
        <v>126010.648</v>
      </c>
      <c r="X260">
        <v>5389455</v>
      </c>
      <c r="Z260">
        <v>126010.648</v>
      </c>
      <c r="AA260">
        <v>100</v>
      </c>
      <c r="AB260">
        <v>151.22</v>
      </c>
      <c r="AC260">
        <v>51.2</v>
      </c>
    </row>
    <row r="261" spans="19:29" x14ac:dyDescent="0.35">
      <c r="S261" t="s">
        <v>572</v>
      </c>
      <c r="T261" t="s">
        <v>221</v>
      </c>
      <c r="U261" t="s">
        <v>142</v>
      </c>
      <c r="V261">
        <v>3.78</v>
      </c>
      <c r="W261">
        <v>133898.75</v>
      </c>
      <c r="X261">
        <v>5696388</v>
      </c>
      <c r="Z261">
        <v>133898.75</v>
      </c>
      <c r="AA261">
        <v>100</v>
      </c>
      <c r="AB261">
        <v>160.68</v>
      </c>
      <c r="AC261">
        <v>60.7</v>
      </c>
    </row>
    <row r="262" spans="19:29" x14ac:dyDescent="0.35">
      <c r="S262" t="s">
        <v>573</v>
      </c>
      <c r="T262" t="s">
        <v>223</v>
      </c>
      <c r="U262" t="s">
        <v>142</v>
      </c>
      <c r="V262">
        <v>3.78</v>
      </c>
      <c r="W262">
        <v>103058.133</v>
      </c>
      <c r="X262">
        <v>4536677</v>
      </c>
      <c r="Z262">
        <v>103058.133</v>
      </c>
      <c r="AA262">
        <v>100</v>
      </c>
      <c r="AB262">
        <v>123.67</v>
      </c>
      <c r="AC262">
        <v>23.7</v>
      </c>
    </row>
    <row r="263" spans="19:29" x14ac:dyDescent="0.35">
      <c r="S263" t="s">
        <v>577</v>
      </c>
      <c r="T263" t="s">
        <v>228</v>
      </c>
      <c r="U263" t="s">
        <v>142</v>
      </c>
      <c r="V263">
        <v>3.78</v>
      </c>
      <c r="W263">
        <v>67915.202999999994</v>
      </c>
      <c r="X263">
        <v>2974119</v>
      </c>
      <c r="Z263">
        <v>67915.202999999994</v>
      </c>
      <c r="AA263">
        <v>100</v>
      </c>
      <c r="AB263">
        <v>81.5</v>
      </c>
      <c r="AC263">
        <v>-18.5</v>
      </c>
    </row>
    <row r="264" spans="19:29" x14ac:dyDescent="0.35">
      <c r="S264" t="s">
        <v>578</v>
      </c>
      <c r="T264" t="s">
        <v>230</v>
      </c>
      <c r="U264" t="s">
        <v>142</v>
      </c>
      <c r="V264">
        <v>3.78</v>
      </c>
      <c r="W264">
        <v>82405.945000000007</v>
      </c>
      <c r="X264">
        <v>3620762</v>
      </c>
      <c r="Z264">
        <v>82405.945000000007</v>
      </c>
      <c r="AA264">
        <v>100</v>
      </c>
      <c r="AB264">
        <v>98.89</v>
      </c>
      <c r="AC264">
        <v>-1.1000000000000001</v>
      </c>
    </row>
    <row r="265" spans="19:29" x14ac:dyDescent="0.35">
      <c r="S265" t="s">
        <v>579</v>
      </c>
      <c r="T265" t="s">
        <v>232</v>
      </c>
      <c r="U265" t="s">
        <v>142</v>
      </c>
      <c r="V265">
        <v>3.78</v>
      </c>
      <c r="W265">
        <v>57695.190999999999</v>
      </c>
      <c r="X265">
        <v>2476753</v>
      </c>
      <c r="Z265">
        <v>57695.190999999999</v>
      </c>
      <c r="AA265">
        <v>100</v>
      </c>
      <c r="AB265">
        <v>69.239999999999995</v>
      </c>
      <c r="AC265">
        <v>-30.8</v>
      </c>
    </row>
    <row r="266" spans="19:29" x14ac:dyDescent="0.35">
      <c r="S266" t="s">
        <v>580</v>
      </c>
      <c r="T266" t="s">
        <v>234</v>
      </c>
      <c r="U266" t="s">
        <v>142</v>
      </c>
      <c r="V266">
        <v>3.78</v>
      </c>
      <c r="W266">
        <v>110553.82799999999</v>
      </c>
      <c r="X266">
        <v>4797423</v>
      </c>
      <c r="Z266">
        <v>110553.82799999999</v>
      </c>
      <c r="AA266">
        <v>100</v>
      </c>
      <c r="AB266">
        <v>132.66999999999999</v>
      </c>
      <c r="AC266">
        <v>32.700000000000003</v>
      </c>
    </row>
    <row r="267" spans="19:29" x14ac:dyDescent="0.35">
      <c r="S267" t="s">
        <v>581</v>
      </c>
      <c r="T267" t="s">
        <v>236</v>
      </c>
      <c r="U267" t="s">
        <v>142</v>
      </c>
      <c r="V267">
        <v>3.78</v>
      </c>
      <c r="W267">
        <v>79907.016000000003</v>
      </c>
      <c r="X267">
        <v>3404979</v>
      </c>
      <c r="Z267">
        <v>79907.016000000003</v>
      </c>
      <c r="AA267">
        <v>100</v>
      </c>
      <c r="AB267">
        <v>95.89</v>
      </c>
      <c r="AC267">
        <v>-4.0999999999999996</v>
      </c>
    </row>
    <row r="268" spans="19:29" x14ac:dyDescent="0.35">
      <c r="S268" t="s">
        <v>582</v>
      </c>
      <c r="T268" t="s">
        <v>238</v>
      </c>
      <c r="U268" t="s">
        <v>142</v>
      </c>
      <c r="V268">
        <v>3.78</v>
      </c>
      <c r="W268">
        <v>103302.727</v>
      </c>
      <c r="X268">
        <v>4376327</v>
      </c>
      <c r="Z268">
        <v>103302.727</v>
      </c>
      <c r="AA268">
        <v>100</v>
      </c>
      <c r="AB268">
        <v>123.97</v>
      </c>
      <c r="AC268">
        <v>24</v>
      </c>
    </row>
    <row r="269" spans="19:29" x14ac:dyDescent="0.35">
      <c r="S269" t="s">
        <v>437</v>
      </c>
      <c r="T269" t="s">
        <v>22</v>
      </c>
      <c r="U269" t="s">
        <v>18</v>
      </c>
      <c r="V269">
        <v>3.82</v>
      </c>
      <c r="W269">
        <v>15.170999999999999</v>
      </c>
      <c r="X269">
        <v>367</v>
      </c>
      <c r="Z269">
        <v>15.170999999999999</v>
      </c>
      <c r="AA269">
        <v>100</v>
      </c>
      <c r="AB269">
        <v>0.02</v>
      </c>
      <c r="AC269">
        <v>-100</v>
      </c>
    </row>
    <row r="270" spans="19:29" x14ac:dyDescent="0.35">
      <c r="S270" t="s">
        <v>438</v>
      </c>
      <c r="T270" t="s">
        <v>24</v>
      </c>
      <c r="U270" t="s">
        <v>18</v>
      </c>
      <c r="V270">
        <v>3.78</v>
      </c>
      <c r="W270">
        <v>1.89</v>
      </c>
      <c r="X270">
        <v>77</v>
      </c>
      <c r="Z270">
        <v>1.89</v>
      </c>
      <c r="AA270">
        <v>100</v>
      </c>
      <c r="AB270">
        <v>0</v>
      </c>
      <c r="AC270">
        <v>-100</v>
      </c>
    </row>
    <row r="271" spans="19:29" x14ac:dyDescent="0.35">
      <c r="S271" t="s">
        <v>435</v>
      </c>
      <c r="T271" t="s">
        <v>18</v>
      </c>
      <c r="U271" t="s">
        <v>18</v>
      </c>
      <c r="AA271">
        <v>100</v>
      </c>
    </row>
    <row r="272" spans="19:29" x14ac:dyDescent="0.35">
      <c r="S272" t="s">
        <v>436</v>
      </c>
      <c r="T272" t="s">
        <v>18</v>
      </c>
      <c r="U272" t="s">
        <v>18</v>
      </c>
      <c r="V272">
        <v>3.84</v>
      </c>
      <c r="W272">
        <v>11.192</v>
      </c>
      <c r="X272">
        <v>512</v>
      </c>
      <c r="Z272">
        <v>11.192</v>
      </c>
      <c r="AA272">
        <v>100</v>
      </c>
      <c r="AB272">
        <v>0.01</v>
      </c>
      <c r="AC272">
        <v>-100</v>
      </c>
    </row>
    <row r="273" spans="19:29" x14ac:dyDescent="0.35">
      <c r="S273" t="s">
        <v>439</v>
      </c>
      <c r="T273" t="s">
        <v>18</v>
      </c>
      <c r="U273" t="s">
        <v>18</v>
      </c>
      <c r="AA273">
        <v>100</v>
      </c>
    </row>
    <row r="274" spans="19:29" x14ac:dyDescent="0.35">
      <c r="S274" t="s">
        <v>440</v>
      </c>
      <c r="T274" t="s">
        <v>18</v>
      </c>
      <c r="U274" t="s">
        <v>18</v>
      </c>
      <c r="AA274">
        <v>100</v>
      </c>
    </row>
    <row r="275" spans="19:29" x14ac:dyDescent="0.35">
      <c r="S275" t="s">
        <v>447</v>
      </c>
      <c r="T275" t="s">
        <v>18</v>
      </c>
      <c r="U275" t="s">
        <v>18</v>
      </c>
      <c r="V275">
        <v>3.79</v>
      </c>
      <c r="W275">
        <v>14.119</v>
      </c>
      <c r="X275">
        <v>559</v>
      </c>
      <c r="Z275">
        <v>14.119</v>
      </c>
      <c r="AA275">
        <v>100</v>
      </c>
      <c r="AB275">
        <v>0.02</v>
      </c>
      <c r="AC275">
        <v>-100</v>
      </c>
    </row>
    <row r="276" spans="19:29" x14ac:dyDescent="0.35">
      <c r="S276" t="s">
        <v>454</v>
      </c>
      <c r="T276" t="s">
        <v>18</v>
      </c>
      <c r="U276" t="s">
        <v>18</v>
      </c>
      <c r="V276">
        <v>3.78</v>
      </c>
      <c r="W276">
        <v>11.739000000000001</v>
      </c>
      <c r="X276">
        <v>323</v>
      </c>
      <c r="Z276">
        <v>11.739000000000001</v>
      </c>
      <c r="AA276">
        <v>100</v>
      </c>
      <c r="AB276">
        <v>0.01</v>
      </c>
      <c r="AC276">
        <v>-100</v>
      </c>
    </row>
    <row r="277" spans="19:29" x14ac:dyDescent="0.35">
      <c r="S277" t="s">
        <v>460</v>
      </c>
      <c r="T277" t="s">
        <v>18</v>
      </c>
      <c r="U277" t="s">
        <v>18</v>
      </c>
      <c r="V277">
        <v>3.78</v>
      </c>
      <c r="W277">
        <v>7.415</v>
      </c>
      <c r="X277">
        <v>304</v>
      </c>
      <c r="Z277">
        <v>7.415</v>
      </c>
      <c r="AA277">
        <v>100</v>
      </c>
      <c r="AB277">
        <v>0.01</v>
      </c>
      <c r="AC277">
        <v>-100</v>
      </c>
    </row>
    <row r="278" spans="19:29" x14ac:dyDescent="0.35">
      <c r="S278" t="s">
        <v>461</v>
      </c>
      <c r="T278" t="s">
        <v>18</v>
      </c>
      <c r="U278" t="s">
        <v>18</v>
      </c>
      <c r="V278">
        <v>3.8</v>
      </c>
      <c r="W278">
        <v>18.042999999999999</v>
      </c>
      <c r="X278">
        <v>493</v>
      </c>
      <c r="Z278">
        <v>18.042999999999999</v>
      </c>
      <c r="AA278">
        <v>100</v>
      </c>
      <c r="AB278">
        <v>0.02</v>
      </c>
      <c r="AC278">
        <v>-100</v>
      </c>
    </row>
    <row r="279" spans="19:29" x14ac:dyDescent="0.35">
      <c r="S279" t="s">
        <v>466</v>
      </c>
      <c r="T279" t="s">
        <v>18</v>
      </c>
      <c r="U279" t="s">
        <v>18</v>
      </c>
      <c r="V279">
        <v>3.79</v>
      </c>
      <c r="W279">
        <v>1.0469999999999999</v>
      </c>
      <c r="X279">
        <v>123</v>
      </c>
      <c r="Z279">
        <v>1.0469999999999999</v>
      </c>
      <c r="AA279">
        <v>100</v>
      </c>
      <c r="AB279">
        <v>0</v>
      </c>
      <c r="AC279">
        <v>-100</v>
      </c>
    </row>
    <row r="280" spans="19:29" x14ac:dyDescent="0.35">
      <c r="S280" t="s">
        <v>467</v>
      </c>
      <c r="T280" t="s">
        <v>18</v>
      </c>
      <c r="U280" t="s">
        <v>18</v>
      </c>
      <c r="V280">
        <v>3.84</v>
      </c>
      <c r="W280">
        <v>12.055</v>
      </c>
      <c r="X280">
        <v>251</v>
      </c>
      <c r="Z280">
        <v>12.055</v>
      </c>
      <c r="AA280">
        <v>100</v>
      </c>
      <c r="AB280">
        <v>0.01</v>
      </c>
      <c r="AC280">
        <v>-100</v>
      </c>
    </row>
    <row r="281" spans="19:29" x14ac:dyDescent="0.35">
      <c r="S281" t="s">
        <v>472</v>
      </c>
      <c r="T281" t="s">
        <v>18</v>
      </c>
      <c r="U281" t="s">
        <v>18</v>
      </c>
      <c r="AA281">
        <v>100</v>
      </c>
    </row>
    <row r="282" spans="19:29" x14ac:dyDescent="0.35">
      <c r="S282" t="s">
        <v>477</v>
      </c>
      <c r="T282" t="s">
        <v>18</v>
      </c>
      <c r="U282" t="s">
        <v>18</v>
      </c>
      <c r="V282">
        <v>3.79</v>
      </c>
      <c r="W282">
        <v>9.7780000000000005</v>
      </c>
      <c r="X282">
        <v>359</v>
      </c>
      <c r="Z282">
        <v>9.7780000000000005</v>
      </c>
      <c r="AA282">
        <v>100</v>
      </c>
      <c r="AB282">
        <v>0.01</v>
      </c>
      <c r="AC282">
        <v>-100</v>
      </c>
    </row>
    <row r="283" spans="19:29" x14ac:dyDescent="0.35">
      <c r="S283" t="s">
        <v>482</v>
      </c>
      <c r="T283" t="s">
        <v>18</v>
      </c>
      <c r="U283" t="s">
        <v>18</v>
      </c>
      <c r="V283">
        <v>3.81</v>
      </c>
      <c r="W283">
        <v>16.981999999999999</v>
      </c>
      <c r="X283">
        <v>459</v>
      </c>
      <c r="Z283">
        <v>16.981999999999999</v>
      </c>
      <c r="AA283">
        <v>100</v>
      </c>
      <c r="AB283">
        <v>0.02</v>
      </c>
      <c r="AC283">
        <v>-100</v>
      </c>
    </row>
    <row r="284" spans="19:29" x14ac:dyDescent="0.35">
      <c r="S284" t="s">
        <v>483</v>
      </c>
      <c r="T284" t="s">
        <v>18</v>
      </c>
      <c r="U284" t="s">
        <v>18</v>
      </c>
      <c r="AA284">
        <v>100</v>
      </c>
    </row>
    <row r="285" spans="19:29" x14ac:dyDescent="0.35">
      <c r="S285" t="s">
        <v>490</v>
      </c>
      <c r="T285" t="s">
        <v>18</v>
      </c>
      <c r="U285" t="s">
        <v>18</v>
      </c>
      <c r="AA285">
        <v>100</v>
      </c>
    </row>
    <row r="286" spans="19:29" x14ac:dyDescent="0.35">
      <c r="S286" t="s">
        <v>497</v>
      </c>
      <c r="T286" t="s">
        <v>18</v>
      </c>
      <c r="U286" t="s">
        <v>18</v>
      </c>
      <c r="V286">
        <v>3.83</v>
      </c>
      <c r="W286">
        <v>1.61</v>
      </c>
      <c r="X286">
        <v>79</v>
      </c>
      <c r="Z286">
        <v>1.61</v>
      </c>
      <c r="AA286">
        <v>100</v>
      </c>
      <c r="AB286">
        <v>0</v>
      </c>
      <c r="AC286">
        <v>-100</v>
      </c>
    </row>
    <row r="287" spans="19:29" x14ac:dyDescent="0.35">
      <c r="S287" t="s">
        <v>503</v>
      </c>
      <c r="T287" t="s">
        <v>18</v>
      </c>
      <c r="U287" t="s">
        <v>18</v>
      </c>
      <c r="AA287">
        <v>100</v>
      </c>
    </row>
    <row r="288" spans="19:29" x14ac:dyDescent="0.35">
      <c r="S288" t="s">
        <v>504</v>
      </c>
      <c r="T288" t="s">
        <v>18</v>
      </c>
      <c r="U288" t="s">
        <v>18</v>
      </c>
      <c r="AA288">
        <v>100</v>
      </c>
    </row>
    <row r="289" spans="19:29" x14ac:dyDescent="0.35">
      <c r="S289" t="s">
        <v>509</v>
      </c>
      <c r="T289" t="s">
        <v>18</v>
      </c>
      <c r="U289" t="s">
        <v>18</v>
      </c>
      <c r="V289">
        <v>3.78</v>
      </c>
      <c r="W289">
        <v>9.5760000000000005</v>
      </c>
      <c r="X289">
        <v>462</v>
      </c>
      <c r="Z289">
        <v>9.5760000000000005</v>
      </c>
      <c r="AA289">
        <v>100</v>
      </c>
      <c r="AB289">
        <v>0.01</v>
      </c>
      <c r="AC289">
        <v>-100</v>
      </c>
    </row>
    <row r="290" spans="19:29" x14ac:dyDescent="0.35">
      <c r="S290" t="s">
        <v>510</v>
      </c>
      <c r="T290" t="s">
        <v>18</v>
      </c>
      <c r="U290" t="s">
        <v>18</v>
      </c>
      <c r="AA290">
        <v>100</v>
      </c>
    </row>
    <row r="291" spans="19:29" x14ac:dyDescent="0.35">
      <c r="S291" t="s">
        <v>515</v>
      </c>
      <c r="T291" t="s">
        <v>18</v>
      </c>
      <c r="U291" t="s">
        <v>18</v>
      </c>
      <c r="V291">
        <v>3.84</v>
      </c>
      <c r="W291">
        <v>8.4600000000000009</v>
      </c>
      <c r="X291">
        <v>296</v>
      </c>
      <c r="Z291">
        <v>8.4600000000000009</v>
      </c>
      <c r="AA291">
        <v>100</v>
      </c>
      <c r="AB291">
        <v>0.01</v>
      </c>
      <c r="AC291">
        <v>-100</v>
      </c>
    </row>
    <row r="292" spans="19:29" x14ac:dyDescent="0.35">
      <c r="S292" t="s">
        <v>520</v>
      </c>
      <c r="T292" t="s">
        <v>18</v>
      </c>
      <c r="U292" t="s">
        <v>18</v>
      </c>
      <c r="V292">
        <v>3.78</v>
      </c>
      <c r="W292">
        <v>1.97</v>
      </c>
      <c r="X292">
        <v>59</v>
      </c>
      <c r="Z292">
        <v>1.97</v>
      </c>
      <c r="AA292">
        <v>100</v>
      </c>
      <c r="AB292">
        <v>0</v>
      </c>
      <c r="AC292">
        <v>-100</v>
      </c>
    </row>
    <row r="293" spans="19:29" x14ac:dyDescent="0.35">
      <c r="S293" t="s">
        <v>525</v>
      </c>
      <c r="T293" t="s">
        <v>18</v>
      </c>
      <c r="U293" t="s">
        <v>18</v>
      </c>
      <c r="V293">
        <v>3.8</v>
      </c>
      <c r="W293">
        <v>9.14</v>
      </c>
      <c r="X293">
        <v>264</v>
      </c>
      <c r="Z293">
        <v>9.14</v>
      </c>
      <c r="AA293">
        <v>100</v>
      </c>
      <c r="AB293">
        <v>0.01</v>
      </c>
      <c r="AC293">
        <v>-100</v>
      </c>
    </row>
    <row r="294" spans="19:29" x14ac:dyDescent="0.35">
      <c r="S294" t="s">
        <v>526</v>
      </c>
      <c r="T294" t="s">
        <v>18</v>
      </c>
      <c r="U294" t="s">
        <v>18</v>
      </c>
      <c r="V294">
        <v>3.78</v>
      </c>
      <c r="W294">
        <v>0.86</v>
      </c>
      <c r="X294">
        <v>57</v>
      </c>
      <c r="Z294">
        <v>0.86</v>
      </c>
      <c r="AA294">
        <v>100</v>
      </c>
      <c r="AB294">
        <v>0</v>
      </c>
      <c r="AC294">
        <v>-100</v>
      </c>
    </row>
    <row r="295" spans="19:29" x14ac:dyDescent="0.35">
      <c r="S295" t="s">
        <v>533</v>
      </c>
      <c r="T295" t="s">
        <v>18</v>
      </c>
      <c r="U295" t="s">
        <v>18</v>
      </c>
      <c r="V295">
        <v>3.78</v>
      </c>
      <c r="W295">
        <v>10.602</v>
      </c>
      <c r="X295">
        <v>443</v>
      </c>
      <c r="Z295">
        <v>10.602</v>
      </c>
      <c r="AA295">
        <v>100</v>
      </c>
      <c r="AB295">
        <v>0.01</v>
      </c>
      <c r="AC295">
        <v>-100</v>
      </c>
    </row>
    <row r="296" spans="19:29" x14ac:dyDescent="0.35">
      <c r="S296" t="s">
        <v>540</v>
      </c>
      <c r="T296" t="s">
        <v>18</v>
      </c>
      <c r="U296" t="s">
        <v>18</v>
      </c>
      <c r="AA296">
        <v>100</v>
      </c>
    </row>
    <row r="297" spans="19:29" x14ac:dyDescent="0.35">
      <c r="S297" t="s">
        <v>542</v>
      </c>
      <c r="T297" t="s">
        <v>18</v>
      </c>
      <c r="U297" t="s">
        <v>18</v>
      </c>
      <c r="V297">
        <v>3.82</v>
      </c>
      <c r="W297">
        <v>3.1360000000000001</v>
      </c>
      <c r="X297">
        <v>179</v>
      </c>
      <c r="Z297">
        <v>3.1360000000000001</v>
      </c>
      <c r="AA297">
        <v>100</v>
      </c>
      <c r="AB297">
        <v>0</v>
      </c>
      <c r="AC297">
        <v>-100</v>
      </c>
    </row>
    <row r="298" spans="19:29" x14ac:dyDescent="0.35">
      <c r="S298" t="s">
        <v>549</v>
      </c>
      <c r="T298" t="s">
        <v>18</v>
      </c>
      <c r="U298" t="s">
        <v>18</v>
      </c>
      <c r="V298">
        <v>3.82</v>
      </c>
      <c r="W298">
        <v>7.7859999999999996</v>
      </c>
      <c r="X298">
        <v>316</v>
      </c>
      <c r="Z298">
        <v>7.7859999999999996</v>
      </c>
      <c r="AA298">
        <v>100</v>
      </c>
      <c r="AB298">
        <v>0.01</v>
      </c>
      <c r="AC298">
        <v>-100</v>
      </c>
    </row>
    <row r="299" spans="19:29" x14ac:dyDescent="0.35">
      <c r="S299" t="s">
        <v>551</v>
      </c>
      <c r="T299" t="s">
        <v>18</v>
      </c>
      <c r="U299" t="s">
        <v>18</v>
      </c>
      <c r="AA299">
        <v>100</v>
      </c>
    </row>
    <row r="300" spans="19:29" x14ac:dyDescent="0.35">
      <c r="S300" t="s">
        <v>558</v>
      </c>
      <c r="T300" t="s">
        <v>18</v>
      </c>
      <c r="U300" t="s">
        <v>18</v>
      </c>
      <c r="V300">
        <v>3.82</v>
      </c>
      <c r="W300">
        <v>2.9870000000000001</v>
      </c>
      <c r="X300">
        <v>122</v>
      </c>
      <c r="Z300">
        <v>2.9870000000000001</v>
      </c>
      <c r="AA300">
        <v>100</v>
      </c>
      <c r="AB300">
        <v>0</v>
      </c>
      <c r="AC300">
        <v>-100</v>
      </c>
    </row>
    <row r="301" spans="19:29" x14ac:dyDescent="0.35">
      <c r="S301" t="s">
        <v>565</v>
      </c>
      <c r="T301" t="s">
        <v>18</v>
      </c>
      <c r="U301" t="s">
        <v>18</v>
      </c>
      <c r="AA301">
        <v>100</v>
      </c>
    </row>
    <row r="302" spans="19:29" x14ac:dyDescent="0.35">
      <c r="S302" t="s">
        <v>567</v>
      </c>
      <c r="T302" t="s">
        <v>18</v>
      </c>
      <c r="U302" t="s">
        <v>18</v>
      </c>
      <c r="V302">
        <v>3.78</v>
      </c>
      <c r="W302">
        <v>7.218</v>
      </c>
      <c r="X302">
        <v>368</v>
      </c>
      <c r="Z302">
        <v>7.218</v>
      </c>
      <c r="AA302">
        <v>100</v>
      </c>
      <c r="AB302">
        <v>0.01</v>
      </c>
      <c r="AC302">
        <v>-100</v>
      </c>
    </row>
    <row r="303" spans="19:29" x14ac:dyDescent="0.35">
      <c r="S303" t="s">
        <v>574</v>
      </c>
      <c r="T303" t="s">
        <v>18</v>
      </c>
      <c r="U303" t="s">
        <v>18</v>
      </c>
      <c r="V303">
        <v>3.79</v>
      </c>
      <c r="W303">
        <v>11.756</v>
      </c>
      <c r="X303">
        <v>472</v>
      </c>
      <c r="Z303">
        <v>11.756</v>
      </c>
      <c r="AA303">
        <v>100</v>
      </c>
      <c r="AB303">
        <v>0.01</v>
      </c>
      <c r="AC303">
        <v>-100</v>
      </c>
    </row>
    <row r="304" spans="19:29" x14ac:dyDescent="0.35">
      <c r="S304" t="s">
        <v>576</v>
      </c>
      <c r="T304" t="s">
        <v>18</v>
      </c>
      <c r="U304" t="s">
        <v>18</v>
      </c>
      <c r="V304">
        <v>3.83</v>
      </c>
      <c r="W304">
        <v>2.4649999999999999</v>
      </c>
      <c r="X304">
        <v>96</v>
      </c>
      <c r="Z304">
        <v>2.4649999999999999</v>
      </c>
      <c r="AA304">
        <v>100</v>
      </c>
      <c r="AB304">
        <v>0</v>
      </c>
      <c r="AC304">
        <v>-100</v>
      </c>
    </row>
    <row r="305" spans="19:29" x14ac:dyDescent="0.35">
      <c r="S305" t="s">
        <v>583</v>
      </c>
      <c r="T305" t="s">
        <v>18</v>
      </c>
      <c r="U305" t="s">
        <v>18</v>
      </c>
      <c r="V305">
        <v>3.84</v>
      </c>
      <c r="W305">
        <v>6.1029999999999998</v>
      </c>
      <c r="X305">
        <v>264</v>
      </c>
      <c r="Z305">
        <v>6.1029999999999998</v>
      </c>
      <c r="AA305">
        <v>100</v>
      </c>
      <c r="AB305">
        <v>0.01</v>
      </c>
      <c r="AC305">
        <v>-100</v>
      </c>
    </row>
    <row r="306" spans="19:29" x14ac:dyDescent="0.35">
      <c r="S306" t="s">
        <v>584</v>
      </c>
      <c r="T306" t="s">
        <v>18</v>
      </c>
      <c r="U306" t="s">
        <v>18</v>
      </c>
      <c r="AA306">
        <v>100</v>
      </c>
    </row>
    <row r="307" spans="19:29" x14ac:dyDescent="0.35">
      <c r="S307" t="s">
        <v>585</v>
      </c>
      <c r="T307" t="s">
        <v>18</v>
      </c>
      <c r="U307" t="s">
        <v>18</v>
      </c>
      <c r="V307">
        <v>3.83</v>
      </c>
      <c r="W307">
        <v>11.433</v>
      </c>
      <c r="X307">
        <v>297</v>
      </c>
      <c r="Z307">
        <v>11.433</v>
      </c>
      <c r="AA307">
        <v>100</v>
      </c>
      <c r="AB307">
        <v>0.01</v>
      </c>
      <c r="AC307">
        <v>-100</v>
      </c>
    </row>
  </sheetData>
  <mergeCells count="74">
    <mergeCell ref="Q4:Q6"/>
    <mergeCell ref="S1:AC1"/>
    <mergeCell ref="S155:AC155"/>
    <mergeCell ref="A1:G1"/>
    <mergeCell ref="J1:P1"/>
    <mergeCell ref="A2:A3"/>
    <mergeCell ref="B2:B3"/>
    <mergeCell ref="J2:J3"/>
    <mergeCell ref="K2:K3"/>
    <mergeCell ref="A4:A6"/>
    <mergeCell ref="F4:F6"/>
    <mergeCell ref="G4:G6"/>
    <mergeCell ref="H4:H6"/>
    <mergeCell ref="J4:J6"/>
    <mergeCell ref="O4:O6"/>
    <mergeCell ref="P4:P6"/>
    <mergeCell ref="P7:P9"/>
    <mergeCell ref="Q7:Q9"/>
    <mergeCell ref="A10:A12"/>
    <mergeCell ref="F10:F12"/>
    <mergeCell ref="G10:G12"/>
    <mergeCell ref="H10:H12"/>
    <mergeCell ref="J10:J12"/>
    <mergeCell ref="O10:O12"/>
    <mergeCell ref="P10:P12"/>
    <mergeCell ref="Q10:Q12"/>
    <mergeCell ref="A7:A9"/>
    <mergeCell ref="F7:F9"/>
    <mergeCell ref="G7:G9"/>
    <mergeCell ref="H7:H9"/>
    <mergeCell ref="J7:J9"/>
    <mergeCell ref="O7:O9"/>
    <mergeCell ref="P13:P15"/>
    <mergeCell ref="Q13:Q15"/>
    <mergeCell ref="A16:A18"/>
    <mergeCell ref="F16:F18"/>
    <mergeCell ref="G16:G18"/>
    <mergeCell ref="H16:H18"/>
    <mergeCell ref="J16:J18"/>
    <mergeCell ref="O16:O18"/>
    <mergeCell ref="P16:P18"/>
    <mergeCell ref="Q16:Q18"/>
    <mergeCell ref="A13:A15"/>
    <mergeCell ref="F13:F15"/>
    <mergeCell ref="G13:G15"/>
    <mergeCell ref="H13:H15"/>
    <mergeCell ref="J13:J15"/>
    <mergeCell ref="O13:O15"/>
    <mergeCell ref="A26:A28"/>
    <mergeCell ref="F26:F28"/>
    <mergeCell ref="G26:G28"/>
    <mergeCell ref="H26:H28"/>
    <mergeCell ref="A19:A21"/>
    <mergeCell ref="F19:F21"/>
    <mergeCell ref="G19:G21"/>
    <mergeCell ref="H19:H21"/>
    <mergeCell ref="P19:P21"/>
    <mergeCell ref="Q19:Q21"/>
    <mergeCell ref="A23:G23"/>
    <mergeCell ref="A24:A25"/>
    <mergeCell ref="B24:B25"/>
    <mergeCell ref="J19:J21"/>
    <mergeCell ref="O19:O21"/>
    <mergeCell ref="B47:E47"/>
    <mergeCell ref="A29:A31"/>
    <mergeCell ref="F29:F31"/>
    <mergeCell ref="G29:G31"/>
    <mergeCell ref="H29:H31"/>
    <mergeCell ref="B33:L33"/>
    <mergeCell ref="F35:F42"/>
    <mergeCell ref="G35:G42"/>
    <mergeCell ref="H35:H42"/>
    <mergeCell ref="I35:I42"/>
    <mergeCell ref="J35:J42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A5D21-A155-4D3A-B39C-7A0DECAD5EB5}">
  <sheetPr codeName="Sheet9"/>
  <dimension ref="A1:AC415"/>
  <sheetViews>
    <sheetView workbookViewId="0">
      <selection sqref="A1:G1"/>
    </sheetView>
  </sheetViews>
  <sheetFormatPr defaultRowHeight="14.5" x14ac:dyDescent="0.35"/>
  <cols>
    <col min="1" max="1" width="5.453125" bestFit="1" customWidth="1"/>
    <col min="2" max="2" width="29.7265625" bestFit="1" customWidth="1"/>
    <col min="3" max="3" width="16.26953125" bestFit="1" customWidth="1"/>
    <col min="4" max="4" width="18.26953125" bestFit="1" customWidth="1"/>
    <col min="5" max="5" width="32" bestFit="1" customWidth="1"/>
    <col min="6" max="6" width="18.1796875" bestFit="1" customWidth="1"/>
    <col min="7" max="7" width="11" bestFit="1" customWidth="1"/>
    <col min="8" max="8" width="7.1796875" bestFit="1" customWidth="1"/>
    <col min="9" max="9" width="10.7265625" bestFit="1" customWidth="1"/>
    <col min="10" max="10" width="17.81640625" bestFit="1" customWidth="1"/>
    <col min="11" max="11" width="12.7265625" bestFit="1" customWidth="1"/>
    <col min="12" max="12" width="16.26953125" bestFit="1" customWidth="1"/>
    <col min="13" max="13" width="18.26953125" bestFit="1" customWidth="1"/>
    <col min="14" max="14" width="15.1796875" bestFit="1" customWidth="1"/>
    <col min="15" max="15" width="8.26953125" bestFit="1" customWidth="1"/>
    <col min="16" max="16" width="7.7265625" bestFit="1" customWidth="1"/>
    <col min="17" max="17" width="7.1796875" bestFit="1" customWidth="1"/>
  </cols>
  <sheetData>
    <row r="1" spans="1:29" x14ac:dyDescent="0.35">
      <c r="A1" s="113" t="s">
        <v>247</v>
      </c>
      <c r="B1" s="113"/>
      <c r="C1" s="113"/>
      <c r="D1" s="113"/>
      <c r="E1" s="113"/>
      <c r="F1" s="113"/>
      <c r="G1" s="113"/>
      <c r="H1" s="89"/>
      <c r="I1" s="92"/>
      <c r="J1" s="113" t="s">
        <v>248</v>
      </c>
      <c r="K1" s="113"/>
      <c r="L1" s="113"/>
      <c r="M1" s="113"/>
      <c r="N1" s="113"/>
      <c r="O1" s="113"/>
      <c r="P1" s="113"/>
      <c r="Q1" s="89"/>
      <c r="R1" s="89"/>
      <c r="S1" s="131" t="s">
        <v>586</v>
      </c>
      <c r="T1" s="131"/>
      <c r="U1" s="131"/>
      <c r="V1" s="131"/>
      <c r="W1" s="131"/>
      <c r="X1" s="131"/>
      <c r="Y1" s="131"/>
      <c r="Z1" s="131"/>
      <c r="AA1" s="131"/>
      <c r="AB1" s="131"/>
      <c r="AC1" s="131"/>
    </row>
    <row r="2" spans="1:29" x14ac:dyDescent="0.35">
      <c r="A2" s="113" t="s">
        <v>249</v>
      </c>
      <c r="B2" s="113" t="s">
        <v>5</v>
      </c>
      <c r="C2" s="89" t="s">
        <v>250</v>
      </c>
      <c r="D2" s="89" t="s">
        <v>251</v>
      </c>
      <c r="E2" s="89" t="s">
        <v>252</v>
      </c>
      <c r="F2" s="89" t="s">
        <v>253</v>
      </c>
      <c r="G2" s="89" t="s">
        <v>254</v>
      </c>
      <c r="H2" s="89" t="s">
        <v>255</v>
      </c>
      <c r="I2" s="92"/>
      <c r="J2" s="113" t="s">
        <v>249</v>
      </c>
      <c r="K2" s="113" t="s">
        <v>5</v>
      </c>
      <c r="L2" s="89" t="s">
        <v>250</v>
      </c>
      <c r="M2" s="89" t="s">
        <v>251</v>
      </c>
      <c r="N2" s="89" t="s">
        <v>252</v>
      </c>
      <c r="O2" s="89" t="s">
        <v>253</v>
      </c>
      <c r="P2" s="89" t="s">
        <v>254</v>
      </c>
      <c r="Q2" s="89" t="s">
        <v>255</v>
      </c>
      <c r="R2" s="89"/>
      <c r="S2" t="s">
        <v>4</v>
      </c>
      <c r="T2" t="s">
        <v>5</v>
      </c>
      <c r="U2" t="s">
        <v>6</v>
      </c>
      <c r="V2" t="s">
        <v>7</v>
      </c>
      <c r="W2" t="s">
        <v>8</v>
      </c>
      <c r="X2" t="s">
        <v>9</v>
      </c>
      <c r="Y2" t="s">
        <v>10</v>
      </c>
      <c r="Z2" t="s">
        <v>11</v>
      </c>
      <c r="AA2" t="s">
        <v>12</v>
      </c>
      <c r="AB2" t="s">
        <v>13</v>
      </c>
      <c r="AC2" t="s">
        <v>14</v>
      </c>
    </row>
    <row r="3" spans="1:29" x14ac:dyDescent="0.35">
      <c r="A3" s="113"/>
      <c r="B3" s="113"/>
      <c r="C3" s="92" t="s">
        <v>256</v>
      </c>
      <c r="D3" s="92"/>
      <c r="E3" s="92" t="s">
        <v>256</v>
      </c>
      <c r="F3" s="92" t="s">
        <v>256</v>
      </c>
      <c r="G3" s="92" t="s">
        <v>256</v>
      </c>
      <c r="H3" s="92"/>
      <c r="I3" s="92"/>
      <c r="J3" s="113"/>
      <c r="K3" s="113"/>
      <c r="L3" s="92" t="s">
        <v>256</v>
      </c>
      <c r="M3" s="92"/>
      <c r="N3" s="92" t="s">
        <v>256</v>
      </c>
      <c r="O3" s="92" t="s">
        <v>256</v>
      </c>
      <c r="P3" s="92" t="s">
        <v>256</v>
      </c>
      <c r="Q3" s="92"/>
      <c r="R3" s="92"/>
      <c r="S3" t="s">
        <v>441</v>
      </c>
      <c r="T3" t="s">
        <v>28</v>
      </c>
      <c r="U3" t="s">
        <v>142</v>
      </c>
      <c r="V3">
        <v>4.33</v>
      </c>
      <c r="W3">
        <v>5689.4589999999998</v>
      </c>
      <c r="X3">
        <v>100067</v>
      </c>
      <c r="Y3">
        <v>99147.226999999999</v>
      </c>
      <c r="Z3">
        <v>5.7380000000000004</v>
      </c>
      <c r="AA3">
        <v>0.17499999999999999</v>
      </c>
    </row>
    <row r="4" spans="1:29" x14ac:dyDescent="0.35">
      <c r="A4" s="113">
        <v>0</v>
      </c>
      <c r="B4" t="s">
        <v>141</v>
      </c>
      <c r="C4">
        <v>43.19</v>
      </c>
      <c r="D4" s="92">
        <f>LN(E4)</f>
        <v>6.943662817320555</v>
      </c>
      <c r="E4" s="92">
        <f>C4*24</f>
        <v>1036.56</v>
      </c>
      <c r="F4" s="125">
        <f>AVERAGE(E4:E6)</f>
        <v>1159.3599999999999</v>
      </c>
      <c r="G4" s="126">
        <f>STDEV(E4:E6)</f>
        <v>107.09173637587551</v>
      </c>
      <c r="H4" s="127">
        <f>G4/F4</f>
        <v>9.2371425938341425E-2</v>
      </c>
      <c r="I4" s="92"/>
      <c r="J4" s="113">
        <v>0</v>
      </c>
      <c r="K4" t="s">
        <v>185</v>
      </c>
      <c r="L4">
        <v>102.68</v>
      </c>
      <c r="M4" s="92">
        <f>LN(N4)</f>
        <v>7.8096711863508856</v>
      </c>
      <c r="N4" s="92">
        <f>L4*24</f>
        <v>2464.3200000000002</v>
      </c>
      <c r="O4" s="125">
        <f>AVERAGE(N4:N6)</f>
        <v>1936.4799999999998</v>
      </c>
      <c r="P4" s="126">
        <f>STDEV(N4:N6)</f>
        <v>495.52935089659633</v>
      </c>
      <c r="Q4" s="127">
        <f>P4/O4</f>
        <v>0.25589179898403103</v>
      </c>
      <c r="R4" s="127"/>
      <c r="S4" t="s">
        <v>484</v>
      </c>
      <c r="T4" t="s">
        <v>28</v>
      </c>
      <c r="U4" t="s">
        <v>142</v>
      </c>
      <c r="V4">
        <v>4.33</v>
      </c>
      <c r="W4">
        <v>6429.335</v>
      </c>
      <c r="X4">
        <v>117375</v>
      </c>
      <c r="Y4">
        <v>91640.218999999997</v>
      </c>
      <c r="Z4">
        <v>7.016</v>
      </c>
      <c r="AA4">
        <v>0.17499999999999999</v>
      </c>
    </row>
    <row r="5" spans="1:29" x14ac:dyDescent="0.35">
      <c r="A5" s="113"/>
      <c r="B5" t="s">
        <v>144</v>
      </c>
      <c r="C5">
        <v>51.39</v>
      </c>
      <c r="D5" s="92">
        <f t="shared" ref="D5:D21" si="0">LN(E5)</f>
        <v>7.117497431352084</v>
      </c>
      <c r="E5" s="92">
        <f t="shared" ref="E5:E21" si="1">C5*24</f>
        <v>1233.3600000000001</v>
      </c>
      <c r="F5" s="125"/>
      <c r="G5" s="126"/>
      <c r="H5" s="127"/>
      <c r="I5" s="92"/>
      <c r="J5" s="113"/>
      <c r="K5" t="s">
        <v>187</v>
      </c>
      <c r="L5">
        <v>77.66</v>
      </c>
      <c r="M5" s="92">
        <f t="shared" ref="M5:M21" si="2">LN(N5)</f>
        <v>7.530394154651467</v>
      </c>
      <c r="N5" s="92">
        <f t="shared" ref="N5:N21" si="3">L5*24</f>
        <v>1863.84</v>
      </c>
      <c r="O5" s="125"/>
      <c r="P5" s="126"/>
      <c r="Q5" s="127"/>
      <c r="R5" s="127"/>
      <c r="S5" t="s">
        <v>442</v>
      </c>
      <c r="T5" t="s">
        <v>31</v>
      </c>
      <c r="U5" t="s">
        <v>142</v>
      </c>
      <c r="V5">
        <v>4.33</v>
      </c>
      <c r="W5">
        <v>8380.0750000000007</v>
      </c>
      <c r="X5">
        <v>161491</v>
      </c>
      <c r="Y5">
        <v>110029.92200000001</v>
      </c>
      <c r="Z5">
        <v>7.6159999999999997</v>
      </c>
      <c r="AA5">
        <v>0.28100000000000003</v>
      </c>
    </row>
    <row r="6" spans="1:29" x14ac:dyDescent="0.35">
      <c r="A6" s="113"/>
      <c r="B6" t="s">
        <v>146</v>
      </c>
      <c r="C6">
        <v>50.34</v>
      </c>
      <c r="D6" s="92">
        <f t="shared" si="0"/>
        <v>7.0968538200551157</v>
      </c>
      <c r="E6" s="92">
        <f t="shared" si="1"/>
        <v>1208.1600000000001</v>
      </c>
      <c r="F6" s="125"/>
      <c r="G6" s="126"/>
      <c r="H6" s="127"/>
      <c r="I6" s="92"/>
      <c r="J6" s="113"/>
      <c r="K6" t="s">
        <v>189</v>
      </c>
      <c r="L6">
        <v>61.72</v>
      </c>
      <c r="M6" s="92">
        <f t="shared" si="2"/>
        <v>7.3006618578429059</v>
      </c>
      <c r="N6" s="92">
        <f t="shared" si="3"/>
        <v>1481.28</v>
      </c>
      <c r="O6" s="125"/>
      <c r="P6" s="126"/>
      <c r="Q6" s="127"/>
      <c r="R6" s="127"/>
      <c r="S6" t="s">
        <v>485</v>
      </c>
      <c r="T6" t="s">
        <v>31</v>
      </c>
      <c r="U6" t="s">
        <v>142</v>
      </c>
      <c r="V6">
        <v>4.34</v>
      </c>
      <c r="W6">
        <v>9527.7360000000008</v>
      </c>
      <c r="X6">
        <v>173582</v>
      </c>
      <c r="Y6">
        <v>118718.242</v>
      </c>
      <c r="Z6">
        <v>8.0259999999999998</v>
      </c>
      <c r="AA6">
        <v>0.28100000000000003</v>
      </c>
    </row>
    <row r="7" spans="1:29" x14ac:dyDescent="0.35">
      <c r="A7" s="113">
        <v>15</v>
      </c>
      <c r="B7" t="s">
        <v>148</v>
      </c>
      <c r="C7">
        <v>42.55</v>
      </c>
      <c r="D7" s="92">
        <f t="shared" si="0"/>
        <v>6.9287336853673285</v>
      </c>
      <c r="E7" s="92">
        <f t="shared" si="1"/>
        <v>1021.1999999999999</v>
      </c>
      <c r="F7" s="125">
        <f>AVERAGE(E7:E9)</f>
        <v>926.88000000000011</v>
      </c>
      <c r="G7" s="126">
        <f>STDEV(E7:E9)</f>
        <v>88.461734100118079</v>
      </c>
      <c r="H7" s="127">
        <f>G7/F7</f>
        <v>9.5440331110950793E-2</v>
      </c>
      <c r="I7" s="92"/>
      <c r="J7" s="113">
        <v>15</v>
      </c>
      <c r="K7" t="s">
        <v>191</v>
      </c>
      <c r="L7">
        <v>49.25</v>
      </c>
      <c r="M7" s="92">
        <f t="shared" si="2"/>
        <v>7.0749631979660439</v>
      </c>
      <c r="N7" s="92">
        <f t="shared" si="3"/>
        <v>1182</v>
      </c>
      <c r="O7" s="125">
        <f>AVERAGE(N7:N9)</f>
        <v>1270.32</v>
      </c>
      <c r="P7" s="126">
        <f>STDEV(N7:N9)</f>
        <v>342.02223085641674</v>
      </c>
      <c r="Q7" s="127">
        <f>P7/O7</f>
        <v>0.26924100294131931</v>
      </c>
      <c r="R7" s="127"/>
      <c r="S7" t="s">
        <v>443</v>
      </c>
      <c r="T7" t="s">
        <v>33</v>
      </c>
      <c r="U7" t="s">
        <v>142</v>
      </c>
      <c r="V7">
        <v>4.33</v>
      </c>
      <c r="W7">
        <v>19523.490000000002</v>
      </c>
      <c r="X7">
        <v>399061</v>
      </c>
      <c r="Y7">
        <v>97847.358999999997</v>
      </c>
      <c r="Z7">
        <v>19.952999999999999</v>
      </c>
      <c r="AA7">
        <v>0.44400000000000001</v>
      </c>
      <c r="AB7">
        <v>0.09</v>
      </c>
      <c r="AC7">
        <v>-80.3</v>
      </c>
    </row>
    <row r="8" spans="1:29" x14ac:dyDescent="0.35">
      <c r="A8" s="113"/>
      <c r="B8" t="s">
        <v>150</v>
      </c>
      <c r="C8">
        <v>35.24</v>
      </c>
      <c r="D8" s="92">
        <f t="shared" si="0"/>
        <v>6.7402356314159242</v>
      </c>
      <c r="E8" s="92">
        <f t="shared" si="1"/>
        <v>845.76</v>
      </c>
      <c r="F8" s="125"/>
      <c r="G8" s="126"/>
      <c r="H8" s="127"/>
      <c r="I8" s="92"/>
      <c r="J8" s="113"/>
      <c r="K8" t="s">
        <v>193</v>
      </c>
      <c r="L8">
        <v>40.880000000000003</v>
      </c>
      <c r="M8" s="92">
        <f t="shared" si="2"/>
        <v>6.888694776243395</v>
      </c>
      <c r="N8" s="92">
        <f t="shared" si="3"/>
        <v>981.12000000000012</v>
      </c>
      <c r="O8" s="125"/>
      <c r="P8" s="126"/>
      <c r="Q8" s="127"/>
      <c r="R8" s="127"/>
      <c r="S8" t="s">
        <v>486</v>
      </c>
      <c r="T8" t="s">
        <v>33</v>
      </c>
      <c r="U8" t="s">
        <v>142</v>
      </c>
      <c r="V8">
        <v>4.34</v>
      </c>
      <c r="W8">
        <v>22009.053</v>
      </c>
      <c r="X8">
        <v>436498</v>
      </c>
      <c r="Y8">
        <v>104661.281</v>
      </c>
      <c r="Z8">
        <v>21.029</v>
      </c>
      <c r="AA8">
        <v>0.44400000000000001</v>
      </c>
      <c r="AB8">
        <v>0.12</v>
      </c>
      <c r="AC8">
        <v>-73</v>
      </c>
    </row>
    <row r="9" spans="1:29" x14ac:dyDescent="0.35">
      <c r="A9" s="113"/>
      <c r="B9" t="s">
        <v>152</v>
      </c>
      <c r="C9">
        <v>38.07</v>
      </c>
      <c r="D9" s="92">
        <f t="shared" si="0"/>
        <v>6.817480400742352</v>
      </c>
      <c r="E9" s="92">
        <f t="shared" si="1"/>
        <v>913.68000000000006</v>
      </c>
      <c r="F9" s="125"/>
      <c r="G9" s="126"/>
      <c r="H9" s="127"/>
      <c r="I9" s="92"/>
      <c r="J9" s="113"/>
      <c r="K9" t="s">
        <v>195</v>
      </c>
      <c r="L9">
        <v>68.66</v>
      </c>
      <c r="M9" s="92">
        <f t="shared" si="2"/>
        <v>7.4072206183774911</v>
      </c>
      <c r="N9" s="92">
        <f t="shared" si="3"/>
        <v>1647.84</v>
      </c>
      <c r="O9" s="125"/>
      <c r="P9" s="126"/>
      <c r="Q9" s="127"/>
      <c r="R9" s="127"/>
      <c r="S9" t="s">
        <v>444</v>
      </c>
      <c r="T9" t="s">
        <v>35</v>
      </c>
      <c r="U9" t="s">
        <v>142</v>
      </c>
      <c r="V9">
        <v>4.33</v>
      </c>
      <c r="W9">
        <v>27509.355</v>
      </c>
      <c r="X9">
        <v>557778</v>
      </c>
      <c r="Y9">
        <v>56906.483999999997</v>
      </c>
      <c r="Z9">
        <v>48.341000000000001</v>
      </c>
      <c r="AA9">
        <v>0.71299999999999997</v>
      </c>
      <c r="AB9">
        <v>0.95</v>
      </c>
      <c r="AC9">
        <v>33.299999999999997</v>
      </c>
    </row>
    <row r="10" spans="1:29" x14ac:dyDescent="0.35">
      <c r="A10" s="113">
        <v>30</v>
      </c>
      <c r="B10" t="s">
        <v>155</v>
      </c>
      <c r="C10">
        <v>40.53</v>
      </c>
      <c r="D10" s="92">
        <f t="shared" si="0"/>
        <v>6.8800962709881626</v>
      </c>
      <c r="E10" s="92">
        <f t="shared" si="1"/>
        <v>972.72</v>
      </c>
      <c r="F10" s="125">
        <f>AVERAGE(E10:E12)</f>
        <v>980.16</v>
      </c>
      <c r="G10" s="126">
        <f>STDEV(E10:E12)</f>
        <v>24.039567383794541</v>
      </c>
      <c r="H10" s="127">
        <f>G10/F10</f>
        <v>2.4526166527704191E-2</v>
      </c>
      <c r="I10" s="92"/>
      <c r="J10" s="113">
        <v>30</v>
      </c>
      <c r="K10" t="s">
        <v>198</v>
      </c>
      <c r="L10">
        <v>90.8</v>
      </c>
      <c r="M10" s="92">
        <f t="shared" si="2"/>
        <v>7.6867131159551931</v>
      </c>
      <c r="N10" s="92">
        <f t="shared" si="3"/>
        <v>2179.1999999999998</v>
      </c>
      <c r="O10" s="125">
        <f>AVERAGE(N10:N12)</f>
        <v>2084.48</v>
      </c>
      <c r="P10" s="126">
        <f>STDEV(N10:N12)</f>
        <v>145.55605930362356</v>
      </c>
      <c r="Q10" s="127">
        <f>P10/O10</f>
        <v>6.9828474873169108E-2</v>
      </c>
      <c r="R10" s="127"/>
      <c r="S10" t="s">
        <v>468</v>
      </c>
      <c r="T10" t="s">
        <v>35</v>
      </c>
      <c r="U10" t="s">
        <v>142</v>
      </c>
      <c r="V10">
        <v>4.34</v>
      </c>
      <c r="W10">
        <v>27683.043000000001</v>
      </c>
      <c r="X10">
        <v>577809</v>
      </c>
      <c r="Y10">
        <v>50823.347999999998</v>
      </c>
      <c r="Z10">
        <v>54.469000000000001</v>
      </c>
      <c r="AA10">
        <v>0.71299999999999997</v>
      </c>
      <c r="AB10">
        <v>1.1399999999999999</v>
      </c>
      <c r="AC10">
        <v>59.4</v>
      </c>
    </row>
    <row r="11" spans="1:29" x14ac:dyDescent="0.35">
      <c r="A11" s="113"/>
      <c r="B11" t="s">
        <v>157</v>
      </c>
      <c r="C11">
        <v>41.96</v>
      </c>
      <c r="D11" s="92">
        <f t="shared" si="0"/>
        <v>6.9147706138760423</v>
      </c>
      <c r="E11" s="92">
        <f t="shared" si="1"/>
        <v>1007.04</v>
      </c>
      <c r="F11" s="125"/>
      <c r="G11" s="126"/>
      <c r="H11" s="127"/>
      <c r="I11" s="92"/>
      <c r="J11" s="113"/>
      <c r="K11" t="s">
        <v>200</v>
      </c>
      <c r="L11">
        <v>89.89</v>
      </c>
      <c r="M11" s="92">
        <f t="shared" si="2"/>
        <v>7.6766405309332537</v>
      </c>
      <c r="N11" s="92">
        <f t="shared" si="3"/>
        <v>2157.36</v>
      </c>
      <c r="O11" s="125"/>
      <c r="P11" s="126"/>
      <c r="Q11" s="127"/>
      <c r="R11" s="127"/>
      <c r="S11" t="s">
        <v>473</v>
      </c>
      <c r="T11" t="s">
        <v>35</v>
      </c>
      <c r="U11" t="s">
        <v>142</v>
      </c>
      <c r="V11">
        <v>4.34</v>
      </c>
      <c r="W11">
        <v>24520.638999999999</v>
      </c>
      <c r="X11">
        <v>468125</v>
      </c>
      <c r="Y11">
        <v>45127.563000000002</v>
      </c>
      <c r="Z11">
        <v>54.335999999999999</v>
      </c>
      <c r="AA11">
        <v>0.71299999999999997</v>
      </c>
      <c r="AB11">
        <v>1.1299999999999999</v>
      </c>
      <c r="AC11">
        <v>58.8</v>
      </c>
    </row>
    <row r="12" spans="1:29" x14ac:dyDescent="0.35">
      <c r="A12" s="113"/>
      <c r="B12" t="s">
        <v>159</v>
      </c>
      <c r="C12">
        <v>40.03</v>
      </c>
      <c r="D12" s="92">
        <f t="shared" si="0"/>
        <v>6.8676830033524281</v>
      </c>
      <c r="E12" s="92">
        <f t="shared" si="1"/>
        <v>960.72</v>
      </c>
      <c r="F12" s="125"/>
      <c r="G12" s="126"/>
      <c r="H12" s="127"/>
      <c r="I12" s="92"/>
      <c r="J12" s="113"/>
      <c r="K12" t="s">
        <v>202</v>
      </c>
      <c r="L12">
        <v>79.87</v>
      </c>
      <c r="M12" s="92">
        <f t="shared" si="2"/>
        <v>7.5584541432772436</v>
      </c>
      <c r="N12" s="92">
        <f t="shared" si="3"/>
        <v>1916.88</v>
      </c>
      <c r="O12" s="125"/>
      <c r="P12" s="126"/>
      <c r="Q12" s="127"/>
      <c r="R12" s="127"/>
      <c r="S12" t="s">
        <v>478</v>
      </c>
      <c r="T12" t="s">
        <v>35</v>
      </c>
      <c r="U12" t="s">
        <v>142</v>
      </c>
      <c r="V12">
        <v>4.34</v>
      </c>
      <c r="W12">
        <v>25043.141</v>
      </c>
      <c r="X12">
        <v>432078</v>
      </c>
      <c r="Y12">
        <v>50215.894999999997</v>
      </c>
      <c r="Z12">
        <v>49.871000000000002</v>
      </c>
      <c r="AA12">
        <v>0.71299999999999997</v>
      </c>
      <c r="AB12">
        <v>1</v>
      </c>
      <c r="AC12">
        <v>39.799999999999997</v>
      </c>
    </row>
    <row r="13" spans="1:29" x14ac:dyDescent="0.35">
      <c r="A13" s="113">
        <v>60</v>
      </c>
      <c r="B13" t="s">
        <v>161</v>
      </c>
      <c r="C13">
        <v>37.869999999999997</v>
      </c>
      <c r="D13" s="92">
        <f t="shared" si="0"/>
        <v>6.812213072261649</v>
      </c>
      <c r="E13" s="92">
        <f t="shared" si="1"/>
        <v>908.87999999999988</v>
      </c>
      <c r="F13" s="125">
        <f>AVERAGE(E13:E15)</f>
        <v>818.07999999999993</v>
      </c>
      <c r="G13" s="126">
        <f>STDEV(E13:E15)</f>
        <v>172.66533641701284</v>
      </c>
      <c r="H13" s="127">
        <f>G13/F13</f>
        <v>0.2110616766294407</v>
      </c>
      <c r="I13" s="92"/>
      <c r="J13" s="113">
        <v>60</v>
      </c>
      <c r="K13" t="s">
        <v>204</v>
      </c>
      <c r="L13">
        <v>77.05</v>
      </c>
      <c r="M13" s="92">
        <f t="shared" si="2"/>
        <v>7.5225083921140703</v>
      </c>
      <c r="N13" s="92">
        <f t="shared" si="3"/>
        <v>1849.1999999999998</v>
      </c>
      <c r="O13" s="125">
        <f>AVERAGE(N13:N15)</f>
        <v>2241.44</v>
      </c>
      <c r="P13" s="126">
        <f>STDEV(N13:N15)</f>
        <v>340.7234561928488</v>
      </c>
      <c r="Q13" s="127">
        <f>P13/O13</f>
        <v>0.15201096446607931</v>
      </c>
      <c r="R13" s="127"/>
      <c r="S13" t="s">
        <v>487</v>
      </c>
      <c r="T13" t="s">
        <v>35</v>
      </c>
      <c r="U13" t="s">
        <v>142</v>
      </c>
      <c r="V13">
        <v>4.34</v>
      </c>
      <c r="W13">
        <v>27264.673999999999</v>
      </c>
      <c r="X13">
        <v>495187</v>
      </c>
      <c r="Y13">
        <v>51603.222999999998</v>
      </c>
      <c r="Z13">
        <v>52.835000000000001</v>
      </c>
      <c r="AA13">
        <v>0.71299999999999997</v>
      </c>
      <c r="AB13">
        <v>1.0900000000000001</v>
      </c>
      <c r="AC13">
        <v>52.4</v>
      </c>
    </row>
    <row r="14" spans="1:29" x14ac:dyDescent="0.35">
      <c r="A14" s="113"/>
      <c r="B14" t="s">
        <v>163</v>
      </c>
      <c r="C14">
        <v>25.79</v>
      </c>
      <c r="D14" s="92">
        <f t="shared" si="0"/>
        <v>6.4280406502411989</v>
      </c>
      <c r="E14" s="92">
        <f t="shared" si="1"/>
        <v>618.96</v>
      </c>
      <c r="F14" s="125"/>
      <c r="G14" s="126"/>
      <c r="H14" s="127"/>
      <c r="I14" s="92"/>
      <c r="J14" s="113"/>
      <c r="K14" t="s">
        <v>206</v>
      </c>
      <c r="L14">
        <v>102.67</v>
      </c>
      <c r="M14" s="92">
        <f t="shared" si="2"/>
        <v>7.8095737916588188</v>
      </c>
      <c r="N14" s="92">
        <f t="shared" si="3"/>
        <v>2464.08</v>
      </c>
      <c r="O14" s="125"/>
      <c r="P14" s="126"/>
      <c r="Q14" s="127"/>
      <c r="R14" s="127"/>
      <c r="S14" t="s">
        <v>511</v>
      </c>
      <c r="T14" t="s">
        <v>35</v>
      </c>
      <c r="U14" t="s">
        <v>142</v>
      </c>
      <c r="V14">
        <v>4.34</v>
      </c>
      <c r="W14">
        <v>31107.773000000001</v>
      </c>
      <c r="X14">
        <v>647261</v>
      </c>
      <c r="Y14">
        <v>55185.578000000001</v>
      </c>
      <c r="Z14">
        <v>56.369</v>
      </c>
      <c r="AA14">
        <v>0.71299999999999997</v>
      </c>
      <c r="AB14">
        <v>1.19</v>
      </c>
      <c r="AC14">
        <v>67.5</v>
      </c>
    </row>
    <row r="15" spans="1:29" x14ac:dyDescent="0.35">
      <c r="A15" s="113"/>
      <c r="B15" t="s">
        <v>165</v>
      </c>
      <c r="C15">
        <v>38.6</v>
      </c>
      <c r="D15" s="92">
        <f t="shared" si="0"/>
        <v>6.8313061068187313</v>
      </c>
      <c r="E15" s="92">
        <f t="shared" si="1"/>
        <v>926.40000000000009</v>
      </c>
      <c r="F15" s="125"/>
      <c r="G15" s="126"/>
      <c r="H15" s="127"/>
      <c r="I15" s="92"/>
      <c r="J15" s="113"/>
      <c r="K15" t="s">
        <v>208</v>
      </c>
      <c r="L15">
        <v>100.46</v>
      </c>
      <c r="M15" s="92">
        <f t="shared" si="2"/>
        <v>7.7878134686698441</v>
      </c>
      <c r="N15" s="92">
        <f t="shared" si="3"/>
        <v>2411.04</v>
      </c>
      <c r="O15" s="125"/>
      <c r="P15" s="126"/>
      <c r="Q15" s="127"/>
      <c r="R15" s="127"/>
      <c r="S15" t="s">
        <v>516</v>
      </c>
      <c r="T15" t="s">
        <v>35</v>
      </c>
      <c r="U15" t="s">
        <v>142</v>
      </c>
      <c r="V15">
        <v>4.34</v>
      </c>
      <c r="W15">
        <v>28283.32</v>
      </c>
      <c r="X15">
        <v>513277</v>
      </c>
      <c r="Y15">
        <v>57444.809000000001</v>
      </c>
      <c r="Z15">
        <v>49.235999999999997</v>
      </c>
      <c r="AA15">
        <v>0.71299999999999997</v>
      </c>
      <c r="AB15">
        <v>0.98</v>
      </c>
      <c r="AC15">
        <v>37.1</v>
      </c>
    </row>
    <row r="16" spans="1:29" x14ac:dyDescent="0.35">
      <c r="A16" s="113">
        <v>120</v>
      </c>
      <c r="B16" t="s">
        <v>170</v>
      </c>
      <c r="C16">
        <v>23.89</v>
      </c>
      <c r="D16" s="92">
        <f t="shared" si="0"/>
        <v>6.3515137916856634</v>
      </c>
      <c r="E16" s="92">
        <f t="shared" si="1"/>
        <v>573.36</v>
      </c>
      <c r="F16" s="125">
        <f>AVERAGE(E16:E18)</f>
        <v>685.75999999999988</v>
      </c>
      <c r="G16" s="126">
        <f>STDEV(E16:E18)</f>
        <v>117.00395890738055</v>
      </c>
      <c r="H16" s="127">
        <f>G16/F16</f>
        <v>0.17061939878001134</v>
      </c>
      <c r="I16" s="92"/>
      <c r="J16" s="113">
        <v>120</v>
      </c>
      <c r="K16" t="s">
        <v>213</v>
      </c>
      <c r="L16">
        <v>75.319999999999993</v>
      </c>
      <c r="M16" s="92">
        <f t="shared" si="2"/>
        <v>7.4997995341368968</v>
      </c>
      <c r="N16" s="92">
        <f t="shared" si="3"/>
        <v>1807.6799999999998</v>
      </c>
      <c r="O16" s="125">
        <f>AVERAGE(N16:N18)</f>
        <v>1453.5999999999997</v>
      </c>
      <c r="P16" s="126">
        <f>STDEV(N16:N18)</f>
        <v>323.31352461658764</v>
      </c>
      <c r="Q16" s="127">
        <f>P16/O16</f>
        <v>0.22242262287877526</v>
      </c>
      <c r="R16" s="127"/>
      <c r="S16" t="s">
        <v>521</v>
      </c>
      <c r="T16" t="s">
        <v>35</v>
      </c>
      <c r="U16" t="s">
        <v>142</v>
      </c>
      <c r="V16">
        <v>4.34</v>
      </c>
      <c r="W16">
        <v>22541.699000000001</v>
      </c>
      <c r="X16">
        <v>376288</v>
      </c>
      <c r="Y16">
        <v>46731.050999999999</v>
      </c>
      <c r="Z16">
        <v>48.237000000000002</v>
      </c>
      <c r="AA16">
        <v>0.71299999999999997</v>
      </c>
      <c r="AB16">
        <v>0.95</v>
      </c>
      <c r="AC16">
        <v>32.799999999999997</v>
      </c>
    </row>
    <row r="17" spans="1:29" x14ac:dyDescent="0.35">
      <c r="A17" s="113"/>
      <c r="B17" t="s">
        <v>172</v>
      </c>
      <c r="C17">
        <v>33.619999999999997</v>
      </c>
      <c r="D17" s="92">
        <f t="shared" si="0"/>
        <v>6.6931749583284148</v>
      </c>
      <c r="E17" s="92">
        <f t="shared" si="1"/>
        <v>806.87999999999988</v>
      </c>
      <c r="F17" s="125"/>
      <c r="G17" s="126"/>
      <c r="H17" s="127"/>
      <c r="I17" s="92"/>
      <c r="J17" s="113"/>
      <c r="K17" t="s">
        <v>215</v>
      </c>
      <c r="L17">
        <v>57.46</v>
      </c>
      <c r="M17" s="92">
        <f t="shared" si="2"/>
        <v>7.2291428838990894</v>
      </c>
      <c r="N17" s="92">
        <f t="shared" si="3"/>
        <v>1379.04</v>
      </c>
      <c r="O17" s="125"/>
      <c r="P17" s="126"/>
      <c r="Q17" s="127"/>
      <c r="R17" s="127"/>
      <c r="S17" t="s">
        <v>445</v>
      </c>
      <c r="T17" t="s">
        <v>37</v>
      </c>
      <c r="U17" t="s">
        <v>29</v>
      </c>
      <c r="V17">
        <v>4.33</v>
      </c>
      <c r="W17">
        <v>38174.991999999998</v>
      </c>
      <c r="X17">
        <v>757409</v>
      </c>
      <c r="Y17">
        <v>62519.641000000003</v>
      </c>
      <c r="Z17">
        <v>61.061</v>
      </c>
      <c r="AA17">
        <v>1.1379999999999999</v>
      </c>
      <c r="AB17">
        <v>1.34</v>
      </c>
      <c r="AC17">
        <v>17.5</v>
      </c>
    </row>
    <row r="18" spans="1:29" x14ac:dyDescent="0.35">
      <c r="A18" s="113"/>
      <c r="B18" t="s">
        <v>174</v>
      </c>
      <c r="C18">
        <v>28.21</v>
      </c>
      <c r="D18" s="92">
        <f t="shared" si="0"/>
        <v>6.5177303553618504</v>
      </c>
      <c r="E18" s="92">
        <f t="shared" si="1"/>
        <v>677.04</v>
      </c>
      <c r="F18" s="125"/>
      <c r="G18" s="126"/>
      <c r="H18" s="127"/>
      <c r="I18" s="92"/>
      <c r="J18" s="113"/>
      <c r="K18" t="s">
        <v>217</v>
      </c>
      <c r="L18">
        <v>48.92</v>
      </c>
      <c r="M18" s="92">
        <f t="shared" si="2"/>
        <v>7.0682401411669176</v>
      </c>
      <c r="N18" s="92">
        <f t="shared" si="3"/>
        <v>1174.08</v>
      </c>
      <c r="O18" s="125"/>
      <c r="P18" s="126"/>
      <c r="Q18" s="127"/>
      <c r="R18" s="127"/>
      <c r="S18" t="s">
        <v>469</v>
      </c>
      <c r="T18" t="s">
        <v>37</v>
      </c>
      <c r="U18" t="s">
        <v>29</v>
      </c>
      <c r="V18">
        <v>4.33</v>
      </c>
      <c r="W18">
        <v>40706.042999999998</v>
      </c>
      <c r="X18">
        <v>803446</v>
      </c>
      <c r="Y18">
        <v>81373.327999999994</v>
      </c>
      <c r="Z18">
        <v>50.024000000000001</v>
      </c>
      <c r="AA18">
        <v>1.1379999999999999</v>
      </c>
      <c r="AB18">
        <v>1</v>
      </c>
      <c r="AC18">
        <v>-12</v>
      </c>
    </row>
    <row r="19" spans="1:29" x14ac:dyDescent="0.35">
      <c r="A19" s="113">
        <v>240</v>
      </c>
      <c r="B19" t="s">
        <v>176</v>
      </c>
      <c r="C19">
        <v>10.09</v>
      </c>
      <c r="D19" s="92">
        <f t="shared" si="0"/>
        <v>5.4895986647134629</v>
      </c>
      <c r="E19" s="92">
        <f t="shared" si="1"/>
        <v>242.16</v>
      </c>
      <c r="F19" s="125">
        <f>AVERAGE(E19:E21)</f>
        <v>242.4</v>
      </c>
      <c r="G19" s="126">
        <f>STDEV(E19:E21)</f>
        <v>2.5285569006846682</v>
      </c>
      <c r="H19" s="127">
        <f>G19/F19</f>
        <v>1.0431340349359192E-2</v>
      </c>
      <c r="I19" s="92"/>
      <c r="J19" s="113">
        <v>240</v>
      </c>
      <c r="K19" t="s">
        <v>219</v>
      </c>
      <c r="L19">
        <v>51.28</v>
      </c>
      <c r="M19" s="92">
        <f t="shared" si="2"/>
        <v>7.1153546429603605</v>
      </c>
      <c r="N19" s="92">
        <f t="shared" si="3"/>
        <v>1230.72</v>
      </c>
      <c r="O19" s="125">
        <f>AVERAGE(N19:N21)</f>
        <v>1394.08</v>
      </c>
      <c r="P19" s="126">
        <f>STDEV(N19:N21)</f>
        <v>197.80082102964178</v>
      </c>
      <c r="Q19" s="127">
        <f>P19/O19</f>
        <v>0.1418862769924551</v>
      </c>
      <c r="R19" s="127"/>
      <c r="S19" t="s">
        <v>474</v>
      </c>
      <c r="T19" t="s">
        <v>37</v>
      </c>
      <c r="U19" t="s">
        <v>29</v>
      </c>
      <c r="V19">
        <v>4.34</v>
      </c>
      <c r="W19">
        <v>36367.972999999998</v>
      </c>
      <c r="X19">
        <v>702032</v>
      </c>
      <c r="Y19">
        <v>66556.108999999997</v>
      </c>
      <c r="Z19">
        <v>54.643000000000001</v>
      </c>
      <c r="AA19">
        <v>1.1379999999999999</v>
      </c>
      <c r="AB19">
        <v>1.1399999999999999</v>
      </c>
      <c r="AC19">
        <v>0.3</v>
      </c>
    </row>
    <row r="20" spans="1:29" x14ac:dyDescent="0.35">
      <c r="A20" s="113"/>
      <c r="B20" t="s">
        <v>178</v>
      </c>
      <c r="C20">
        <v>10</v>
      </c>
      <c r="D20" s="92">
        <f t="shared" si="0"/>
        <v>5.4806389233419912</v>
      </c>
      <c r="E20" s="92">
        <f t="shared" si="1"/>
        <v>240</v>
      </c>
      <c r="F20" s="125"/>
      <c r="G20" s="126"/>
      <c r="H20" s="127"/>
      <c r="I20" s="92"/>
      <c r="J20" s="113"/>
      <c r="K20" t="s">
        <v>221</v>
      </c>
      <c r="L20">
        <v>55.73</v>
      </c>
      <c r="M20" s="92">
        <f t="shared" si="2"/>
        <v>7.1985724319293904</v>
      </c>
      <c r="N20" s="92">
        <f t="shared" si="3"/>
        <v>1337.52</v>
      </c>
      <c r="O20" s="125"/>
      <c r="P20" s="126"/>
      <c r="Q20" s="127"/>
      <c r="R20" s="127"/>
      <c r="S20" t="s">
        <v>479</v>
      </c>
      <c r="T20" t="s">
        <v>37</v>
      </c>
      <c r="U20" t="s">
        <v>29</v>
      </c>
      <c r="V20">
        <v>4.34</v>
      </c>
      <c r="W20">
        <v>36971.233999999997</v>
      </c>
      <c r="X20">
        <v>738878</v>
      </c>
      <c r="Y20">
        <v>75406.516000000003</v>
      </c>
      <c r="Z20">
        <v>49.029000000000003</v>
      </c>
      <c r="AA20">
        <v>1.1379999999999999</v>
      </c>
      <c r="AB20">
        <v>0.97</v>
      </c>
      <c r="AC20">
        <v>-14.7</v>
      </c>
    </row>
    <row r="21" spans="1:29" x14ac:dyDescent="0.35">
      <c r="A21" s="113"/>
      <c r="B21" t="s">
        <v>180</v>
      </c>
      <c r="C21">
        <v>10.210000000000001</v>
      </c>
      <c r="D21" s="92">
        <f t="shared" si="0"/>
        <v>5.5014214625245197</v>
      </c>
      <c r="E21" s="92">
        <f t="shared" si="1"/>
        <v>245.04000000000002</v>
      </c>
      <c r="F21" s="125"/>
      <c r="G21" s="126"/>
      <c r="H21" s="127"/>
      <c r="I21" s="92"/>
      <c r="J21" s="113"/>
      <c r="K21" t="s">
        <v>223</v>
      </c>
      <c r="L21">
        <v>67.25</v>
      </c>
      <c r="M21" s="92">
        <f t="shared" si="2"/>
        <v>7.3864708488298945</v>
      </c>
      <c r="N21" s="92">
        <f t="shared" si="3"/>
        <v>1614</v>
      </c>
      <c r="O21" s="125"/>
      <c r="P21" s="126"/>
      <c r="Q21" s="127"/>
      <c r="R21" s="127"/>
      <c r="S21" t="s">
        <v>488</v>
      </c>
      <c r="T21" t="s">
        <v>37</v>
      </c>
      <c r="U21" t="s">
        <v>29</v>
      </c>
      <c r="V21">
        <v>4.34</v>
      </c>
      <c r="W21">
        <v>40511.148000000001</v>
      </c>
      <c r="X21">
        <v>799950</v>
      </c>
      <c r="Y21">
        <v>76128.5</v>
      </c>
      <c r="Z21">
        <v>53.213999999999999</v>
      </c>
      <c r="AA21">
        <v>1.1379999999999999</v>
      </c>
      <c r="AB21">
        <v>1.1000000000000001</v>
      </c>
      <c r="AC21">
        <v>-3.5</v>
      </c>
    </row>
    <row r="22" spans="1:29" x14ac:dyDescent="0.35">
      <c r="A22" s="92"/>
      <c r="B22" s="92"/>
      <c r="C22" s="92"/>
      <c r="D22" s="92"/>
      <c r="E22" s="92"/>
      <c r="F22" s="92"/>
      <c r="G22" s="92"/>
      <c r="H22" s="92"/>
      <c r="I22" s="92"/>
      <c r="J22" s="92"/>
      <c r="K22" s="92"/>
      <c r="L22" s="92"/>
      <c r="M22" s="92"/>
      <c r="N22" s="92"/>
      <c r="O22" s="92"/>
      <c r="P22" s="92"/>
      <c r="Q22" s="92"/>
      <c r="R22" s="92"/>
      <c r="S22" t="s">
        <v>512</v>
      </c>
      <c r="T22" t="s">
        <v>37</v>
      </c>
      <c r="U22" t="s">
        <v>29</v>
      </c>
      <c r="V22">
        <v>4.34</v>
      </c>
      <c r="W22">
        <v>39960.921999999999</v>
      </c>
      <c r="X22">
        <v>796852</v>
      </c>
      <c r="Y22">
        <v>80799.366999999998</v>
      </c>
      <c r="Z22">
        <v>49.457000000000001</v>
      </c>
      <c r="AA22">
        <v>1.1379999999999999</v>
      </c>
      <c r="AB22">
        <v>0.98</v>
      </c>
      <c r="AC22">
        <v>-13.5</v>
      </c>
    </row>
    <row r="23" spans="1:29" x14ac:dyDescent="0.35">
      <c r="A23" s="113" t="s">
        <v>257</v>
      </c>
      <c r="B23" s="113"/>
      <c r="C23" s="113"/>
      <c r="D23" s="113"/>
      <c r="E23" s="113"/>
      <c r="F23" s="113"/>
      <c r="G23" s="113"/>
      <c r="H23" s="89"/>
      <c r="I23" s="92"/>
      <c r="J23" s="92"/>
      <c r="K23" s="92"/>
      <c r="L23" s="92"/>
      <c r="M23" s="92"/>
      <c r="N23" s="92"/>
      <c r="O23" s="92"/>
      <c r="P23" s="92"/>
      <c r="Q23" s="92"/>
      <c r="R23" s="92"/>
      <c r="S23" t="s">
        <v>517</v>
      </c>
      <c r="T23" t="s">
        <v>37</v>
      </c>
      <c r="U23" t="s">
        <v>29</v>
      </c>
      <c r="V23">
        <v>4.34</v>
      </c>
      <c r="W23">
        <v>36939.108999999997</v>
      </c>
      <c r="X23">
        <v>709023</v>
      </c>
      <c r="Y23">
        <v>73697.179999999993</v>
      </c>
      <c r="Z23">
        <v>50.122999999999998</v>
      </c>
      <c r="AA23">
        <v>1.1379999999999999</v>
      </c>
      <c r="AB23">
        <v>1</v>
      </c>
      <c r="AC23">
        <v>-11.8</v>
      </c>
    </row>
    <row r="24" spans="1:29" x14ac:dyDescent="0.35">
      <c r="A24" s="113" t="s">
        <v>249</v>
      </c>
      <c r="B24" s="113" t="s">
        <v>5</v>
      </c>
      <c r="C24" s="89" t="s">
        <v>250</v>
      </c>
      <c r="D24" s="89" t="s">
        <v>251</v>
      </c>
      <c r="E24" s="89" t="s">
        <v>252</v>
      </c>
      <c r="F24" s="89" t="s">
        <v>253</v>
      </c>
      <c r="G24" s="89" t="s">
        <v>254</v>
      </c>
      <c r="H24" s="89" t="s">
        <v>255</v>
      </c>
      <c r="I24" s="92"/>
      <c r="J24" s="92"/>
      <c r="K24" s="92"/>
      <c r="L24" s="92"/>
      <c r="M24" s="92"/>
      <c r="N24" s="92"/>
      <c r="O24" s="92"/>
      <c r="P24" s="92"/>
      <c r="Q24" s="92"/>
      <c r="R24" s="92"/>
      <c r="S24" t="s">
        <v>522</v>
      </c>
      <c r="T24" t="s">
        <v>37</v>
      </c>
      <c r="U24" t="s">
        <v>29</v>
      </c>
      <c r="V24">
        <v>4.34</v>
      </c>
      <c r="W24">
        <v>34056.608999999997</v>
      </c>
      <c r="X24">
        <v>664162</v>
      </c>
      <c r="Y24">
        <v>71098.960999999996</v>
      </c>
      <c r="Z24">
        <v>47.9</v>
      </c>
      <c r="AA24">
        <v>1.1379999999999999</v>
      </c>
      <c r="AB24">
        <v>0.94</v>
      </c>
      <c r="AC24">
        <v>-17.7</v>
      </c>
    </row>
    <row r="25" spans="1:29" x14ac:dyDescent="0.35">
      <c r="A25" s="113"/>
      <c r="B25" s="113"/>
      <c r="C25" s="92" t="s">
        <v>256</v>
      </c>
      <c r="D25" s="92"/>
      <c r="E25" s="92" t="s">
        <v>256</v>
      </c>
      <c r="F25" s="92" t="s">
        <v>256</v>
      </c>
      <c r="G25" s="92" t="s">
        <v>256</v>
      </c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t="s">
        <v>446</v>
      </c>
      <c r="T25" t="s">
        <v>39</v>
      </c>
      <c r="U25" t="s">
        <v>29</v>
      </c>
      <c r="V25">
        <v>4.33</v>
      </c>
      <c r="W25">
        <v>69427.516000000003</v>
      </c>
      <c r="X25">
        <v>1317779</v>
      </c>
      <c r="Y25">
        <v>88497.523000000001</v>
      </c>
      <c r="Z25">
        <v>78.450999999999993</v>
      </c>
      <c r="AA25">
        <v>1.825</v>
      </c>
      <c r="AB25">
        <v>1.86</v>
      </c>
      <c r="AC25">
        <v>2.2000000000000002</v>
      </c>
    </row>
    <row r="26" spans="1:29" x14ac:dyDescent="0.35">
      <c r="A26" s="113">
        <v>0</v>
      </c>
      <c r="B26" t="s">
        <v>228</v>
      </c>
      <c r="C26">
        <v>74.63</v>
      </c>
      <c r="D26" s="92">
        <f t="shared" ref="D26:D31" si="4">LN(E26)</f>
        <v>7.4905964014912421</v>
      </c>
      <c r="E26" s="92">
        <f t="shared" ref="E26:E31" si="5">C26*24</f>
        <v>1791.12</v>
      </c>
      <c r="F26" s="125">
        <f>AVERAGE(E26:E28)</f>
        <v>1785.76</v>
      </c>
      <c r="G26" s="126">
        <f>STDEV(E26:E28)</f>
        <v>208.25173996872144</v>
      </c>
      <c r="H26" s="127">
        <f>G26/F26</f>
        <v>0.11661798896196658</v>
      </c>
      <c r="I26" s="92"/>
      <c r="J26" s="92"/>
      <c r="K26" s="92"/>
      <c r="L26" s="92"/>
      <c r="M26" s="92"/>
      <c r="O26" s="92"/>
      <c r="P26" s="92"/>
      <c r="Q26" s="92"/>
      <c r="R26" s="92"/>
      <c r="S26" t="s">
        <v>470</v>
      </c>
      <c r="T26" t="s">
        <v>39</v>
      </c>
      <c r="U26" t="s">
        <v>29</v>
      </c>
      <c r="V26">
        <v>4.34</v>
      </c>
      <c r="W26">
        <v>68328.226999999999</v>
      </c>
      <c r="X26">
        <v>1308721</v>
      </c>
      <c r="Y26">
        <v>96763.202999999994</v>
      </c>
      <c r="Z26">
        <v>70.614000000000004</v>
      </c>
      <c r="AA26">
        <v>1.825</v>
      </c>
      <c r="AB26">
        <v>1.63</v>
      </c>
      <c r="AC26">
        <v>-10.9</v>
      </c>
    </row>
    <row r="27" spans="1:29" x14ac:dyDescent="0.35">
      <c r="A27" s="113"/>
      <c r="B27" t="s">
        <v>230</v>
      </c>
      <c r="C27">
        <v>65.62</v>
      </c>
      <c r="D27" s="92">
        <f t="shared" si="4"/>
        <v>7.3619343578809016</v>
      </c>
      <c r="E27" s="92">
        <f t="shared" si="5"/>
        <v>1574.88</v>
      </c>
      <c r="F27" s="125"/>
      <c r="G27" s="126"/>
      <c r="H27" s="127"/>
      <c r="I27" s="92"/>
      <c r="J27" s="92"/>
      <c r="K27" s="92"/>
      <c r="L27" s="92"/>
      <c r="M27" s="92"/>
      <c r="O27" s="92"/>
      <c r="P27" s="92"/>
      <c r="Q27" s="92"/>
      <c r="R27" s="92"/>
      <c r="S27" t="s">
        <v>475</v>
      </c>
      <c r="T27" t="s">
        <v>39</v>
      </c>
      <c r="U27" t="s">
        <v>29</v>
      </c>
      <c r="V27">
        <v>4.33</v>
      </c>
      <c r="W27">
        <v>70868.726999999999</v>
      </c>
      <c r="X27">
        <v>1373456</v>
      </c>
      <c r="Y27">
        <v>86041.914000000004</v>
      </c>
      <c r="Z27">
        <v>82.364999999999995</v>
      </c>
      <c r="AA27">
        <v>1.825</v>
      </c>
      <c r="AB27">
        <v>1.98</v>
      </c>
      <c r="AC27">
        <v>8.6999999999999993</v>
      </c>
    </row>
    <row r="28" spans="1:29" x14ac:dyDescent="0.35">
      <c r="A28" s="113"/>
      <c r="B28" t="s">
        <v>232</v>
      </c>
      <c r="C28">
        <v>82.97</v>
      </c>
      <c r="D28" s="92">
        <f t="shared" si="4"/>
        <v>7.59653292702414</v>
      </c>
      <c r="E28" s="92">
        <f t="shared" si="5"/>
        <v>1991.28</v>
      </c>
      <c r="F28" s="125"/>
      <c r="G28" s="126"/>
      <c r="H28" s="127"/>
      <c r="I28" s="92"/>
      <c r="J28" s="92"/>
      <c r="K28" s="92"/>
      <c r="L28" s="92"/>
      <c r="M28" s="92"/>
      <c r="O28" s="92"/>
      <c r="P28" s="92"/>
      <c r="Q28" s="92"/>
      <c r="R28" s="92"/>
      <c r="S28" t="s">
        <v>480</v>
      </c>
      <c r="T28" t="s">
        <v>39</v>
      </c>
      <c r="U28" t="s">
        <v>29</v>
      </c>
      <c r="V28">
        <v>4.33</v>
      </c>
      <c r="W28">
        <v>60776.065999999999</v>
      </c>
      <c r="X28">
        <v>1089761</v>
      </c>
      <c r="Y28">
        <v>89999.437999999995</v>
      </c>
      <c r="Z28">
        <v>67.528999999999996</v>
      </c>
      <c r="AA28">
        <v>1.825</v>
      </c>
      <c r="AB28">
        <v>1.53</v>
      </c>
      <c r="AC28">
        <v>-16</v>
      </c>
    </row>
    <row r="29" spans="1:29" x14ac:dyDescent="0.35">
      <c r="A29" s="113">
        <v>240</v>
      </c>
      <c r="B29" t="s">
        <v>234</v>
      </c>
      <c r="C29">
        <v>67.14</v>
      </c>
      <c r="D29" s="92">
        <f t="shared" si="4"/>
        <v>7.3848338218998348</v>
      </c>
      <c r="E29" s="92">
        <f t="shared" si="5"/>
        <v>1611.3600000000001</v>
      </c>
      <c r="F29" s="125">
        <f>AVERAGE(E29:E30)</f>
        <v>1884</v>
      </c>
      <c r="G29" s="126">
        <f>STDEV(E29:E30)</f>
        <v>385.57118564540076</v>
      </c>
      <c r="H29" s="127">
        <f>G29/F29</f>
        <v>0.20465561870774987</v>
      </c>
      <c r="I29" s="92"/>
      <c r="J29" s="92"/>
      <c r="K29" s="92"/>
      <c r="L29" s="92"/>
      <c r="M29" s="92"/>
      <c r="O29" s="92"/>
      <c r="P29" s="92"/>
      <c r="Q29" s="92"/>
      <c r="R29" s="92"/>
      <c r="S29" t="s">
        <v>489</v>
      </c>
      <c r="T29" t="s">
        <v>39</v>
      </c>
      <c r="U29" t="s">
        <v>29</v>
      </c>
      <c r="V29">
        <v>4.34</v>
      </c>
      <c r="W29">
        <v>67995.023000000001</v>
      </c>
      <c r="X29">
        <v>1427447</v>
      </c>
      <c r="Y29">
        <v>86843.812999999995</v>
      </c>
      <c r="Z29">
        <v>78.296000000000006</v>
      </c>
      <c r="AA29">
        <v>1.825</v>
      </c>
      <c r="AB29">
        <v>1.86</v>
      </c>
      <c r="AC29">
        <v>1.9</v>
      </c>
    </row>
    <row r="30" spans="1:29" x14ac:dyDescent="0.35">
      <c r="A30" s="113"/>
      <c r="B30" t="s">
        <v>236</v>
      </c>
      <c r="C30">
        <v>89.86</v>
      </c>
      <c r="D30" s="92">
        <f t="shared" si="4"/>
        <v>7.6763067339899598</v>
      </c>
      <c r="E30" s="92">
        <f t="shared" si="5"/>
        <v>2156.64</v>
      </c>
      <c r="F30" s="125"/>
      <c r="G30" s="126"/>
      <c r="H30" s="127"/>
      <c r="I30" s="92"/>
      <c r="J30" s="92"/>
      <c r="K30" s="92"/>
      <c r="L30" s="92"/>
      <c r="M30" s="92"/>
      <c r="O30" s="92"/>
      <c r="P30" s="92"/>
      <c r="Q30" s="92"/>
      <c r="R30" s="92"/>
      <c r="S30" t="s">
        <v>513</v>
      </c>
      <c r="T30" t="s">
        <v>39</v>
      </c>
      <c r="U30" t="s">
        <v>29</v>
      </c>
      <c r="V30">
        <v>4.34</v>
      </c>
      <c r="W30">
        <v>62070.468999999997</v>
      </c>
      <c r="X30">
        <v>1214556</v>
      </c>
      <c r="Y30">
        <v>93015.077999999994</v>
      </c>
      <c r="Z30">
        <v>66.731999999999999</v>
      </c>
      <c r="AA30">
        <v>1.825</v>
      </c>
      <c r="AB30">
        <v>1.51</v>
      </c>
      <c r="AC30">
        <v>-17.399999999999999</v>
      </c>
    </row>
    <row r="31" spans="1:29" x14ac:dyDescent="0.35">
      <c r="A31" s="113"/>
      <c r="B31" t="s">
        <v>238</v>
      </c>
      <c r="C31">
        <v>75.39</v>
      </c>
      <c r="D31" s="92">
        <f t="shared" si="4"/>
        <v>7.5007284705715564</v>
      </c>
      <c r="E31" s="92">
        <f t="shared" si="5"/>
        <v>1809.3600000000001</v>
      </c>
      <c r="F31" s="125"/>
      <c r="G31" s="126"/>
      <c r="H31" s="127"/>
      <c r="I31" s="92"/>
      <c r="J31" s="92"/>
      <c r="K31" s="92"/>
      <c r="L31" s="92"/>
      <c r="M31" s="92"/>
      <c r="O31" s="92"/>
      <c r="P31" s="92"/>
      <c r="Q31" s="92"/>
      <c r="R31" s="92"/>
      <c r="S31" t="s">
        <v>518</v>
      </c>
      <c r="T31" t="s">
        <v>39</v>
      </c>
      <c r="U31" t="s">
        <v>29</v>
      </c>
      <c r="V31">
        <v>4.33</v>
      </c>
      <c r="W31">
        <v>75094.085999999996</v>
      </c>
      <c r="X31">
        <v>1490398</v>
      </c>
      <c r="Y31">
        <v>102521.625</v>
      </c>
      <c r="Z31">
        <v>73.247</v>
      </c>
      <c r="AA31">
        <v>1.825</v>
      </c>
      <c r="AB31">
        <v>1.71</v>
      </c>
      <c r="AC31">
        <v>-6.5</v>
      </c>
    </row>
    <row r="32" spans="1:29" x14ac:dyDescent="0.35">
      <c r="A32" s="92"/>
      <c r="B32" s="89"/>
      <c r="C32" s="92"/>
      <c r="D32" s="92"/>
      <c r="E32" s="92"/>
      <c r="F32" s="92"/>
      <c r="G32" s="92"/>
      <c r="H32" s="92"/>
      <c r="I32" s="92"/>
      <c r="J32" s="92"/>
      <c r="K32" s="92"/>
      <c r="L32" s="92"/>
      <c r="M32" s="92"/>
      <c r="O32" s="92"/>
      <c r="P32" s="92"/>
      <c r="Q32" s="92"/>
      <c r="R32" s="92"/>
      <c r="S32" t="s">
        <v>523</v>
      </c>
      <c r="T32" t="s">
        <v>39</v>
      </c>
      <c r="U32" t="s">
        <v>29</v>
      </c>
      <c r="V32">
        <v>4.34</v>
      </c>
      <c r="W32">
        <v>74154.108999999997</v>
      </c>
      <c r="X32">
        <v>1437870</v>
      </c>
      <c r="Y32">
        <v>93787.023000000001</v>
      </c>
      <c r="Z32">
        <v>79.066000000000003</v>
      </c>
      <c r="AA32">
        <v>1.825</v>
      </c>
      <c r="AB32">
        <v>1.88</v>
      </c>
      <c r="AC32">
        <v>3.2</v>
      </c>
    </row>
    <row r="33" spans="1:29" x14ac:dyDescent="0.35">
      <c r="A33" s="92"/>
      <c r="B33" s="130" t="s">
        <v>258</v>
      </c>
      <c r="C33" s="130"/>
      <c r="D33" s="130"/>
      <c r="E33" s="130"/>
      <c r="F33" s="130"/>
      <c r="G33" s="130"/>
      <c r="H33" s="130"/>
      <c r="I33" s="130"/>
      <c r="J33" s="130"/>
      <c r="K33" s="113"/>
      <c r="L33" s="113"/>
      <c r="M33" s="92"/>
      <c r="O33" s="92"/>
      <c r="P33" s="92"/>
      <c r="Q33" s="92"/>
      <c r="R33" s="92"/>
      <c r="S33" t="s">
        <v>448</v>
      </c>
      <c r="T33" t="s">
        <v>42</v>
      </c>
      <c r="U33" t="s">
        <v>29</v>
      </c>
      <c r="V33">
        <v>4.33</v>
      </c>
      <c r="W33">
        <v>85135.218999999997</v>
      </c>
      <c r="X33">
        <v>1578636</v>
      </c>
      <c r="Y33">
        <v>76204.687999999995</v>
      </c>
      <c r="Z33">
        <v>111.71899999999999</v>
      </c>
      <c r="AA33">
        <v>2.919</v>
      </c>
      <c r="AB33">
        <v>2.87</v>
      </c>
      <c r="AC33">
        <v>-1.5</v>
      </c>
    </row>
    <row r="34" spans="1:29" ht="15.5" x14ac:dyDescent="0.35">
      <c r="A34" s="89"/>
      <c r="B34" s="91" t="s">
        <v>259</v>
      </c>
      <c r="C34" s="91" t="s">
        <v>260</v>
      </c>
      <c r="D34" s="91" t="s">
        <v>261</v>
      </c>
      <c r="E34" s="91" t="s">
        <v>262</v>
      </c>
      <c r="F34" s="91" t="s">
        <v>263</v>
      </c>
      <c r="G34" s="91" t="s">
        <v>264</v>
      </c>
      <c r="H34" s="91" t="s">
        <v>255</v>
      </c>
      <c r="I34" s="6" t="s">
        <v>265</v>
      </c>
      <c r="J34" s="6" t="s">
        <v>266</v>
      </c>
      <c r="K34" s="92"/>
      <c r="L34" s="92"/>
      <c r="M34" s="89"/>
      <c r="O34" s="89"/>
      <c r="P34" s="89"/>
      <c r="Q34" s="89"/>
      <c r="R34" s="89"/>
      <c r="S34" t="s">
        <v>491</v>
      </c>
      <c r="T34" t="s">
        <v>42</v>
      </c>
      <c r="U34" t="s">
        <v>29</v>
      </c>
      <c r="V34">
        <v>4.34</v>
      </c>
      <c r="W34">
        <v>102638.148</v>
      </c>
      <c r="X34">
        <v>1975266</v>
      </c>
      <c r="Y34">
        <v>83129.858999999997</v>
      </c>
      <c r="Z34">
        <v>123.467</v>
      </c>
      <c r="AA34">
        <v>2.919</v>
      </c>
      <c r="AB34">
        <v>3.23</v>
      </c>
      <c r="AC34">
        <v>10.7</v>
      </c>
    </row>
    <row r="35" spans="1:29" x14ac:dyDescent="0.35">
      <c r="A35" s="89"/>
      <c r="B35" t="s">
        <v>445</v>
      </c>
      <c r="C35" t="s">
        <v>37</v>
      </c>
      <c r="D35">
        <v>1.1379999999999999</v>
      </c>
      <c r="E35">
        <v>1.34</v>
      </c>
      <c r="F35" s="128">
        <f>AVERAGE(E35:E42)</f>
        <v>1.0587499999999999</v>
      </c>
      <c r="G35" s="128">
        <f>STDEV(E35:E42)</f>
        <v>0.13228081601545461</v>
      </c>
      <c r="H35" s="128">
        <f>G35/F35</f>
        <v>0.12494055822002798</v>
      </c>
      <c r="I35" s="128">
        <f>G35*3.143</f>
        <v>0.41575860473657378</v>
      </c>
      <c r="J35" s="128">
        <f>(F35-D35)/D35</f>
        <v>-6.9639718804920953E-2</v>
      </c>
      <c r="K35" s="92"/>
      <c r="L35" s="92"/>
      <c r="M35" s="89"/>
      <c r="O35" s="89"/>
      <c r="P35" s="89"/>
      <c r="Q35" s="89"/>
      <c r="R35" s="89"/>
      <c r="S35" t="s">
        <v>449</v>
      </c>
      <c r="T35" t="s">
        <v>44</v>
      </c>
      <c r="U35" t="s">
        <v>29</v>
      </c>
      <c r="V35">
        <v>4.33</v>
      </c>
      <c r="W35">
        <v>121911.633</v>
      </c>
      <c r="X35">
        <v>2212706</v>
      </c>
      <c r="Y35">
        <v>76172.733999999997</v>
      </c>
      <c r="Z35">
        <v>160.04599999999999</v>
      </c>
      <c r="AA35">
        <v>4.6689999999999996</v>
      </c>
      <c r="AB35">
        <v>4.34</v>
      </c>
      <c r="AC35">
        <v>-7</v>
      </c>
    </row>
    <row r="36" spans="1:29" x14ac:dyDescent="0.35">
      <c r="A36" s="89"/>
      <c r="B36" t="s">
        <v>469</v>
      </c>
      <c r="C36" t="s">
        <v>37</v>
      </c>
      <c r="D36">
        <v>1.1379999999999999</v>
      </c>
      <c r="E36">
        <v>1</v>
      </c>
      <c r="F36" s="129"/>
      <c r="G36" s="129"/>
      <c r="H36" s="129"/>
      <c r="I36" s="129"/>
      <c r="J36" s="129"/>
      <c r="K36" s="92"/>
      <c r="L36" s="92"/>
      <c r="M36" s="92"/>
      <c r="O36" s="92"/>
      <c r="P36" s="92"/>
      <c r="Q36" s="92"/>
      <c r="R36" s="92"/>
      <c r="S36" t="s">
        <v>492</v>
      </c>
      <c r="T36" t="s">
        <v>44</v>
      </c>
      <c r="U36" t="s">
        <v>29</v>
      </c>
      <c r="V36">
        <v>4.34</v>
      </c>
      <c r="W36">
        <v>162788.68799999999</v>
      </c>
      <c r="X36">
        <v>2998259</v>
      </c>
      <c r="Y36">
        <v>95656.968999999997</v>
      </c>
      <c r="Z36">
        <v>170.18</v>
      </c>
      <c r="AA36">
        <v>4.6689999999999996</v>
      </c>
      <c r="AB36">
        <v>4.6500000000000004</v>
      </c>
      <c r="AC36">
        <v>-0.4</v>
      </c>
    </row>
    <row r="37" spans="1:29" x14ac:dyDescent="0.35">
      <c r="A37" s="89"/>
      <c r="B37" t="s">
        <v>474</v>
      </c>
      <c r="C37" t="s">
        <v>37</v>
      </c>
      <c r="D37">
        <v>1.1379999999999999</v>
      </c>
      <c r="E37">
        <v>1.1399999999999999</v>
      </c>
      <c r="F37" s="129"/>
      <c r="G37" s="129"/>
      <c r="H37" s="129"/>
      <c r="I37" s="129"/>
      <c r="J37" s="129"/>
      <c r="K37" s="92"/>
      <c r="L37" s="92"/>
      <c r="M37" s="92"/>
      <c r="O37" s="92"/>
      <c r="P37" s="93"/>
      <c r="Q37" s="94"/>
      <c r="R37" s="94"/>
      <c r="S37" t="s">
        <v>450</v>
      </c>
      <c r="T37" t="s">
        <v>46</v>
      </c>
      <c r="U37" t="s">
        <v>29</v>
      </c>
      <c r="V37">
        <v>4.33</v>
      </c>
      <c r="W37">
        <v>231229.125</v>
      </c>
      <c r="X37">
        <v>4163824</v>
      </c>
      <c r="Y37">
        <v>79696.414000000004</v>
      </c>
      <c r="Z37">
        <v>290.137</v>
      </c>
      <c r="AA37">
        <v>7.45</v>
      </c>
      <c r="AB37">
        <v>8.2899999999999991</v>
      </c>
      <c r="AC37">
        <v>11.3</v>
      </c>
    </row>
    <row r="38" spans="1:29" x14ac:dyDescent="0.35">
      <c r="A38" s="89"/>
      <c r="B38" t="s">
        <v>479</v>
      </c>
      <c r="C38" t="s">
        <v>37</v>
      </c>
      <c r="D38">
        <v>1.1379999999999999</v>
      </c>
      <c r="E38">
        <v>0.97</v>
      </c>
      <c r="F38" s="129"/>
      <c r="G38" s="129"/>
      <c r="H38" s="129"/>
      <c r="I38" s="129"/>
      <c r="J38" s="129"/>
      <c r="K38" s="92"/>
      <c r="L38" s="92"/>
      <c r="M38" s="92"/>
      <c r="O38" s="92"/>
      <c r="P38" s="93"/>
      <c r="Q38" s="94"/>
      <c r="R38" s="94"/>
      <c r="S38" t="s">
        <v>493</v>
      </c>
      <c r="T38" t="s">
        <v>46</v>
      </c>
      <c r="U38" t="s">
        <v>29</v>
      </c>
      <c r="V38">
        <v>4.34</v>
      </c>
      <c r="W38">
        <v>244243.359</v>
      </c>
      <c r="X38">
        <v>4911281</v>
      </c>
      <c r="Y38">
        <v>92235.273000000001</v>
      </c>
      <c r="Z38">
        <v>264.80500000000001</v>
      </c>
      <c r="AA38">
        <v>7.45</v>
      </c>
      <c r="AB38">
        <v>7.53</v>
      </c>
      <c r="AC38">
        <v>1</v>
      </c>
    </row>
    <row r="39" spans="1:29" x14ac:dyDescent="0.35">
      <c r="A39" s="89"/>
      <c r="B39" t="s">
        <v>488</v>
      </c>
      <c r="C39" t="s">
        <v>37</v>
      </c>
      <c r="D39">
        <v>1.1379999999999999</v>
      </c>
      <c r="E39">
        <v>1.1000000000000001</v>
      </c>
      <c r="F39" s="129"/>
      <c r="G39" s="129"/>
      <c r="H39" s="129"/>
      <c r="I39" s="129"/>
      <c r="J39" s="129"/>
      <c r="K39" s="92"/>
      <c r="L39" s="92"/>
      <c r="M39" s="92"/>
      <c r="O39" s="92"/>
      <c r="P39" s="93"/>
      <c r="Q39" s="94"/>
      <c r="R39" s="94"/>
      <c r="S39" t="s">
        <v>451</v>
      </c>
      <c r="T39" t="s">
        <v>48</v>
      </c>
      <c r="U39" t="s">
        <v>29</v>
      </c>
      <c r="V39">
        <v>4.33</v>
      </c>
      <c r="W39">
        <v>334437.34399999998</v>
      </c>
      <c r="X39">
        <v>6538882</v>
      </c>
      <c r="Y39">
        <v>81798.641000000003</v>
      </c>
      <c r="Z39">
        <v>408.85399999999998</v>
      </c>
      <c r="AA39">
        <v>11.875</v>
      </c>
      <c r="AB39">
        <v>11.9</v>
      </c>
      <c r="AC39">
        <v>0.2</v>
      </c>
    </row>
    <row r="40" spans="1:29" x14ac:dyDescent="0.35">
      <c r="A40" s="89"/>
      <c r="B40" t="s">
        <v>512</v>
      </c>
      <c r="C40" t="s">
        <v>37</v>
      </c>
      <c r="D40">
        <v>1.1379999999999999</v>
      </c>
      <c r="E40">
        <v>0.98</v>
      </c>
      <c r="F40" s="129"/>
      <c r="G40" s="129"/>
      <c r="H40" s="129"/>
      <c r="I40" s="129"/>
      <c r="J40" s="129"/>
      <c r="K40" s="92"/>
      <c r="L40" s="92"/>
      <c r="M40" s="92"/>
      <c r="O40" s="92"/>
      <c r="P40" s="93"/>
      <c r="Q40" s="94"/>
      <c r="R40" s="94"/>
      <c r="S40" t="s">
        <v>494</v>
      </c>
      <c r="T40" t="s">
        <v>48</v>
      </c>
      <c r="U40" t="s">
        <v>29</v>
      </c>
      <c r="V40">
        <v>4.34</v>
      </c>
      <c r="W40">
        <v>372020.06300000002</v>
      </c>
      <c r="X40">
        <v>7294902</v>
      </c>
      <c r="Y40">
        <v>97453.101999999999</v>
      </c>
      <c r="Z40">
        <v>381.74299999999999</v>
      </c>
      <c r="AA40">
        <v>11.875</v>
      </c>
      <c r="AB40">
        <v>11.08</v>
      </c>
      <c r="AC40">
        <v>-6.7</v>
      </c>
    </row>
    <row r="41" spans="1:29" x14ac:dyDescent="0.35">
      <c r="A41" s="89"/>
      <c r="B41" t="s">
        <v>517</v>
      </c>
      <c r="C41" t="s">
        <v>37</v>
      </c>
      <c r="D41">
        <v>1.1379999999999999</v>
      </c>
      <c r="E41">
        <v>1</v>
      </c>
      <c r="F41" s="129"/>
      <c r="G41" s="129"/>
      <c r="H41" s="129"/>
      <c r="I41" s="129"/>
      <c r="J41" s="129"/>
      <c r="K41" s="92"/>
      <c r="L41" s="92"/>
      <c r="M41" s="92"/>
      <c r="O41" s="92"/>
      <c r="P41" s="93"/>
      <c r="Q41" s="94"/>
      <c r="R41" s="94"/>
      <c r="S41" t="s">
        <v>452</v>
      </c>
      <c r="T41" t="s">
        <v>50</v>
      </c>
      <c r="U41" t="s">
        <v>29</v>
      </c>
      <c r="V41">
        <v>4.33</v>
      </c>
      <c r="W41">
        <v>544046.56299999997</v>
      </c>
      <c r="X41">
        <v>10097876</v>
      </c>
      <c r="Y41">
        <v>72615.585999999996</v>
      </c>
      <c r="Z41">
        <v>749.21500000000003</v>
      </c>
      <c r="AA41">
        <v>19.125</v>
      </c>
      <c r="AB41">
        <v>22.24</v>
      </c>
      <c r="AC41">
        <v>16.3</v>
      </c>
    </row>
    <row r="42" spans="1:29" x14ac:dyDescent="0.35">
      <c r="A42" s="89"/>
      <c r="B42" t="s">
        <v>522</v>
      </c>
      <c r="C42" t="s">
        <v>37</v>
      </c>
      <c r="D42">
        <v>1.1379999999999999</v>
      </c>
      <c r="E42">
        <v>0.94</v>
      </c>
      <c r="F42" s="129"/>
      <c r="G42" s="129"/>
      <c r="H42" s="129"/>
      <c r="I42" s="129"/>
      <c r="J42" s="129"/>
      <c r="K42" s="92"/>
      <c r="L42" s="92"/>
      <c r="M42" s="92"/>
      <c r="O42" s="92"/>
      <c r="P42" s="93"/>
      <c r="Q42" s="94"/>
      <c r="R42" s="94"/>
      <c r="S42" t="s">
        <v>495</v>
      </c>
      <c r="T42" t="s">
        <v>50</v>
      </c>
      <c r="U42" t="s">
        <v>29</v>
      </c>
      <c r="V42">
        <v>4.34</v>
      </c>
      <c r="W42">
        <v>663656.31299999997</v>
      </c>
      <c r="X42">
        <v>12885014</v>
      </c>
      <c r="Y42">
        <v>86978.148000000001</v>
      </c>
      <c r="Z42">
        <v>763.01499999999999</v>
      </c>
      <c r="AA42">
        <v>19.125</v>
      </c>
      <c r="AB42">
        <v>22.66</v>
      </c>
      <c r="AC42">
        <v>18.5</v>
      </c>
    </row>
    <row r="43" spans="1:29" x14ac:dyDescent="0.35">
      <c r="A43" s="89"/>
      <c r="B43" s="92"/>
      <c r="C43" s="92"/>
      <c r="D43" s="92"/>
      <c r="E43" s="92"/>
      <c r="F43" s="92"/>
      <c r="G43" s="92"/>
      <c r="H43" s="92"/>
      <c r="I43" s="92"/>
      <c r="J43" s="92"/>
      <c r="K43" s="92"/>
      <c r="L43" s="92"/>
      <c r="M43" s="92"/>
      <c r="O43" s="92"/>
      <c r="P43" s="93"/>
      <c r="Q43" s="94"/>
      <c r="R43" s="94"/>
      <c r="S43" t="s">
        <v>453</v>
      </c>
      <c r="T43" t="s">
        <v>52</v>
      </c>
      <c r="U43" t="s">
        <v>29</v>
      </c>
      <c r="V43">
        <v>4.33</v>
      </c>
      <c r="W43">
        <v>860768.125</v>
      </c>
      <c r="X43">
        <v>16740276</v>
      </c>
      <c r="Y43">
        <v>76026</v>
      </c>
      <c r="Z43">
        <v>1132.202</v>
      </c>
      <c r="AA43">
        <v>30.5</v>
      </c>
      <c r="AB43">
        <v>33.869999999999997</v>
      </c>
      <c r="AC43">
        <v>11.1</v>
      </c>
    </row>
    <row r="44" spans="1:29" x14ac:dyDescent="0.35">
      <c r="A44" s="89"/>
      <c r="B44" s="92" t="s">
        <v>267</v>
      </c>
      <c r="C44" s="9">
        <f>I35/2</f>
        <v>0.20787930236828689</v>
      </c>
      <c r="D44" s="9"/>
      <c r="E44" s="92" t="s">
        <v>13</v>
      </c>
      <c r="F44" s="92"/>
      <c r="G44" s="92"/>
      <c r="H44" s="92"/>
      <c r="I44" s="92"/>
      <c r="J44" s="92"/>
      <c r="K44" s="92"/>
      <c r="L44" s="92"/>
      <c r="M44" s="92"/>
      <c r="O44" s="92"/>
      <c r="P44" s="93"/>
      <c r="Q44" s="94"/>
      <c r="R44" s="94"/>
      <c r="S44" t="s">
        <v>496</v>
      </c>
      <c r="T44" t="s">
        <v>52</v>
      </c>
      <c r="U44" t="s">
        <v>29</v>
      </c>
      <c r="V44">
        <v>4.34</v>
      </c>
      <c r="W44">
        <v>887874.5</v>
      </c>
      <c r="X44">
        <v>16817142</v>
      </c>
      <c r="Y44">
        <v>85374.516000000003</v>
      </c>
      <c r="Z44">
        <v>1039.9760000000001</v>
      </c>
      <c r="AA44">
        <v>30.5</v>
      </c>
      <c r="AB44">
        <v>31.07</v>
      </c>
      <c r="AC44">
        <v>1.9</v>
      </c>
    </row>
    <row r="45" spans="1:29" x14ac:dyDescent="0.35">
      <c r="A45" s="89"/>
      <c r="B45" s="92" t="s">
        <v>268</v>
      </c>
      <c r="C45" s="92">
        <f>D35</f>
        <v>1.1379999999999999</v>
      </c>
      <c r="D45" s="92"/>
      <c r="E45" s="92" t="s">
        <v>13</v>
      </c>
      <c r="F45" s="92"/>
      <c r="G45" s="92"/>
      <c r="H45" s="92"/>
      <c r="I45" s="92"/>
      <c r="J45" s="92"/>
      <c r="K45" s="92"/>
      <c r="L45" s="92"/>
      <c r="M45" s="92"/>
      <c r="O45" s="92"/>
      <c r="P45" s="93"/>
      <c r="Q45" s="94"/>
      <c r="R45" s="94"/>
      <c r="S45" t="s">
        <v>541</v>
      </c>
      <c r="T45" t="s">
        <v>52</v>
      </c>
      <c r="U45" t="s">
        <v>29</v>
      </c>
      <c r="V45">
        <v>4.33</v>
      </c>
      <c r="W45">
        <v>1076495.125</v>
      </c>
      <c r="X45">
        <v>20344942</v>
      </c>
      <c r="Y45">
        <v>105078.148</v>
      </c>
      <c r="Z45">
        <v>1024.471</v>
      </c>
      <c r="AA45">
        <v>30.5</v>
      </c>
      <c r="AB45">
        <v>30.6</v>
      </c>
      <c r="AC45">
        <v>0.3</v>
      </c>
    </row>
    <row r="46" spans="1:29" x14ac:dyDescent="0.35">
      <c r="A46" s="89"/>
      <c r="B46" s="92"/>
      <c r="C46" s="92"/>
      <c r="D46" s="92"/>
      <c r="E46" s="92"/>
      <c r="F46" s="92"/>
      <c r="G46" s="92"/>
      <c r="H46" s="92"/>
      <c r="I46" s="92"/>
      <c r="J46" s="92"/>
      <c r="K46" s="92"/>
      <c r="L46" s="92"/>
      <c r="M46" s="92"/>
      <c r="O46" s="92"/>
      <c r="P46" s="93"/>
      <c r="Q46" s="94"/>
      <c r="R46" s="94"/>
      <c r="S46" t="s">
        <v>550</v>
      </c>
      <c r="T46" t="s">
        <v>52</v>
      </c>
      <c r="U46" t="s">
        <v>29</v>
      </c>
      <c r="V46">
        <v>4.33</v>
      </c>
      <c r="W46">
        <v>986586.875</v>
      </c>
      <c r="X46">
        <v>18464340</v>
      </c>
      <c r="Y46">
        <v>92012.312999999995</v>
      </c>
      <c r="Z46">
        <v>1072.2339999999999</v>
      </c>
      <c r="AA46">
        <v>30.5</v>
      </c>
      <c r="AB46">
        <v>32.049999999999997</v>
      </c>
      <c r="AC46">
        <v>5.0999999999999996</v>
      </c>
    </row>
    <row r="47" spans="1:29" x14ac:dyDescent="0.35">
      <c r="A47" s="89"/>
      <c r="B47" s="113" t="s">
        <v>269</v>
      </c>
      <c r="C47" s="113"/>
      <c r="D47" s="113"/>
      <c r="E47" s="113"/>
      <c r="F47" s="92"/>
      <c r="G47" s="92"/>
      <c r="H47" s="92"/>
      <c r="I47" s="92"/>
      <c r="J47" s="92"/>
      <c r="K47" s="92"/>
      <c r="L47" s="92"/>
      <c r="M47" s="92"/>
      <c r="O47" s="92"/>
      <c r="P47" s="93"/>
      <c r="Q47" s="94"/>
      <c r="R47" s="94"/>
      <c r="S47" t="s">
        <v>566</v>
      </c>
      <c r="T47" t="s">
        <v>52</v>
      </c>
      <c r="U47" t="s">
        <v>29</v>
      </c>
      <c r="V47">
        <v>4.33</v>
      </c>
      <c r="W47">
        <v>994039.06299999997</v>
      </c>
      <c r="X47">
        <v>18405526</v>
      </c>
      <c r="Y47">
        <v>99651.062999999995</v>
      </c>
      <c r="Z47">
        <v>997.52</v>
      </c>
      <c r="AA47">
        <v>30.5</v>
      </c>
      <c r="AB47">
        <v>29.78</v>
      </c>
      <c r="AC47">
        <v>-2.2999999999999998</v>
      </c>
    </row>
    <row r="48" spans="1:29" ht="16.5" x14ac:dyDescent="0.35">
      <c r="A48" s="89"/>
      <c r="B48" s="92" t="s">
        <v>270</v>
      </c>
      <c r="C48" s="10"/>
      <c r="D48" s="10"/>
      <c r="E48" s="92" t="s">
        <v>271</v>
      </c>
      <c r="F48" s="92"/>
      <c r="G48" s="92"/>
      <c r="H48" s="92"/>
      <c r="I48" s="92"/>
      <c r="J48" s="92"/>
      <c r="K48" s="92"/>
      <c r="L48" s="92"/>
      <c r="M48" s="92"/>
      <c r="O48" s="92"/>
      <c r="P48" s="93"/>
      <c r="Q48" s="94"/>
      <c r="R48" s="94"/>
      <c r="S48" t="s">
        <v>575</v>
      </c>
      <c r="T48" t="s">
        <v>52</v>
      </c>
      <c r="U48" t="s">
        <v>29</v>
      </c>
      <c r="V48">
        <v>4.33</v>
      </c>
      <c r="W48">
        <v>975624.93799999997</v>
      </c>
      <c r="X48">
        <v>19203378</v>
      </c>
      <c r="Y48">
        <v>87360.312999999995</v>
      </c>
      <c r="Z48">
        <v>1116.7829999999999</v>
      </c>
      <c r="AA48">
        <v>30.5</v>
      </c>
      <c r="AB48">
        <v>33.409999999999997</v>
      </c>
      <c r="AC48">
        <v>9.5</v>
      </c>
    </row>
    <row r="49" spans="1:29" x14ac:dyDescent="0.35">
      <c r="A49" s="89"/>
      <c r="B49" s="92" t="s">
        <v>272</v>
      </c>
      <c r="C49" s="11"/>
      <c r="D49" s="11"/>
      <c r="E49" s="92" t="s">
        <v>273</v>
      </c>
      <c r="F49" s="92"/>
      <c r="G49" s="92"/>
      <c r="H49" s="92"/>
      <c r="I49" s="92"/>
      <c r="J49" s="92"/>
      <c r="K49" s="92"/>
      <c r="L49" s="92"/>
      <c r="M49" s="92"/>
      <c r="O49" s="92"/>
      <c r="P49" s="93"/>
      <c r="Q49" s="94"/>
      <c r="R49" s="94"/>
      <c r="S49" t="s">
        <v>455</v>
      </c>
      <c r="T49" t="s">
        <v>55</v>
      </c>
      <c r="U49" t="s">
        <v>29</v>
      </c>
      <c r="V49">
        <v>4.33</v>
      </c>
      <c r="W49">
        <v>870822.56299999997</v>
      </c>
      <c r="X49">
        <v>19199102</v>
      </c>
      <c r="Y49">
        <v>46317.648000000001</v>
      </c>
      <c r="Z49">
        <v>1880.11</v>
      </c>
      <c r="AA49">
        <v>48.75</v>
      </c>
      <c r="AB49">
        <v>56.59</v>
      </c>
      <c r="AC49">
        <v>16.100000000000001</v>
      </c>
    </row>
    <row r="50" spans="1:29" x14ac:dyDescent="0.35">
      <c r="A50" s="89"/>
      <c r="B50" s="92" t="s">
        <v>274</v>
      </c>
      <c r="C50" s="12"/>
      <c r="D50" s="12"/>
      <c r="E50" s="92" t="s">
        <v>275</v>
      </c>
      <c r="F50" s="92"/>
      <c r="G50" s="92"/>
      <c r="H50" s="92"/>
      <c r="I50" s="92"/>
      <c r="J50" s="92"/>
      <c r="K50" s="92"/>
      <c r="L50" s="92"/>
      <c r="M50" s="92"/>
      <c r="O50" s="92"/>
      <c r="P50" s="93"/>
      <c r="Q50" s="94"/>
      <c r="R50" s="94"/>
      <c r="S50" t="s">
        <v>471</v>
      </c>
      <c r="T50" t="s">
        <v>55</v>
      </c>
      <c r="U50" t="s">
        <v>142</v>
      </c>
      <c r="V50">
        <v>4.34</v>
      </c>
      <c r="W50">
        <v>922854.56299999997</v>
      </c>
      <c r="X50">
        <v>17027436</v>
      </c>
      <c r="Y50">
        <v>39609.714999999997</v>
      </c>
      <c r="Z50">
        <v>2329.8690000000001</v>
      </c>
      <c r="AA50">
        <v>48.75</v>
      </c>
      <c r="AB50">
        <v>70.260000000000005</v>
      </c>
      <c r="AC50">
        <v>44.1</v>
      </c>
    </row>
    <row r="51" spans="1:29" x14ac:dyDescent="0.35">
      <c r="A51" s="89"/>
      <c r="B51" s="92" t="s">
        <v>276</v>
      </c>
      <c r="C51" s="13"/>
      <c r="D51" s="13"/>
      <c r="E51" s="92" t="s">
        <v>277</v>
      </c>
      <c r="F51" s="92"/>
      <c r="G51" s="92"/>
      <c r="H51" s="92"/>
      <c r="I51" s="92"/>
      <c r="J51" s="92"/>
      <c r="K51" s="92"/>
      <c r="L51" s="92"/>
      <c r="M51" s="92"/>
      <c r="O51" s="92"/>
      <c r="P51" s="93"/>
      <c r="Q51" s="94"/>
      <c r="R51" s="94"/>
      <c r="S51" t="s">
        <v>476</v>
      </c>
      <c r="T51" t="s">
        <v>55</v>
      </c>
      <c r="U51" t="s">
        <v>29</v>
      </c>
      <c r="V51">
        <v>4.34</v>
      </c>
      <c r="W51">
        <v>849091</v>
      </c>
      <c r="X51">
        <v>16840478</v>
      </c>
      <c r="Y51">
        <v>43471.086000000003</v>
      </c>
      <c r="Z51">
        <v>1953.232</v>
      </c>
      <c r="AA51">
        <v>48.75</v>
      </c>
      <c r="AB51">
        <v>58.82</v>
      </c>
      <c r="AC51">
        <v>20.6</v>
      </c>
    </row>
    <row r="52" spans="1:29" x14ac:dyDescent="0.35">
      <c r="A52" s="89"/>
      <c r="B52" s="14" t="s">
        <v>278</v>
      </c>
      <c r="C52" s="15"/>
      <c r="D52" s="15"/>
      <c r="E52" s="92"/>
      <c r="F52" s="92"/>
      <c r="G52" s="92"/>
      <c r="H52" s="92"/>
      <c r="I52" s="92"/>
      <c r="J52" s="92"/>
      <c r="K52" s="92"/>
      <c r="L52" s="92"/>
      <c r="M52" s="92"/>
      <c r="O52" s="92"/>
      <c r="P52" s="93"/>
      <c r="Q52" s="94"/>
      <c r="R52" s="94"/>
      <c r="S52" t="s">
        <v>481</v>
      </c>
      <c r="T52" t="s">
        <v>55</v>
      </c>
      <c r="U52" t="s">
        <v>142</v>
      </c>
      <c r="V52">
        <v>4.34</v>
      </c>
      <c r="W52">
        <v>1039245.25</v>
      </c>
      <c r="X52">
        <v>19600076</v>
      </c>
      <c r="Y52">
        <v>38000.163999999997</v>
      </c>
      <c r="Z52">
        <v>2734.8440000000001</v>
      </c>
      <c r="AA52">
        <v>48.75</v>
      </c>
      <c r="AB52">
        <v>82.56</v>
      </c>
      <c r="AC52">
        <v>69.400000000000006</v>
      </c>
    </row>
    <row r="53" spans="1:29" x14ac:dyDescent="0.35">
      <c r="A53" s="89"/>
      <c r="B53" s="92"/>
      <c r="C53" s="92"/>
      <c r="D53" s="92"/>
      <c r="E53" s="92"/>
      <c r="F53" s="92"/>
      <c r="G53" s="93"/>
      <c r="H53" s="94"/>
      <c r="I53" s="92"/>
      <c r="J53" s="89"/>
      <c r="K53" s="92"/>
      <c r="L53" s="93"/>
      <c r="M53" s="92"/>
      <c r="O53" s="92"/>
      <c r="P53" s="93"/>
      <c r="Q53" s="94"/>
      <c r="R53" s="94"/>
      <c r="S53" t="s">
        <v>498</v>
      </c>
      <c r="T53" t="s">
        <v>55</v>
      </c>
      <c r="U53" t="s">
        <v>29</v>
      </c>
      <c r="V53">
        <v>4.34</v>
      </c>
      <c r="W53">
        <v>946185.625</v>
      </c>
      <c r="X53">
        <v>19434664</v>
      </c>
      <c r="Y53">
        <v>50045.718999999997</v>
      </c>
      <c r="Z53">
        <v>1890.6420000000001</v>
      </c>
      <c r="AA53">
        <v>48.75</v>
      </c>
      <c r="AB53">
        <v>56.91</v>
      </c>
      <c r="AC53">
        <v>16.7</v>
      </c>
    </row>
    <row r="54" spans="1:29" x14ac:dyDescent="0.35">
      <c r="S54" t="s">
        <v>514</v>
      </c>
      <c r="T54" t="s">
        <v>55</v>
      </c>
      <c r="U54" t="s">
        <v>142</v>
      </c>
      <c r="V54">
        <v>4.33</v>
      </c>
      <c r="W54">
        <v>1000756.313</v>
      </c>
      <c r="X54">
        <v>19085440</v>
      </c>
      <c r="Y54">
        <v>46678.375</v>
      </c>
      <c r="Z54">
        <v>2143.94</v>
      </c>
      <c r="AA54">
        <v>48.75</v>
      </c>
      <c r="AB54">
        <v>64.61</v>
      </c>
      <c r="AC54">
        <v>32.5</v>
      </c>
    </row>
    <row r="55" spans="1:29" x14ac:dyDescent="0.35">
      <c r="S55" t="s">
        <v>519</v>
      </c>
      <c r="T55" t="s">
        <v>55</v>
      </c>
      <c r="U55" t="s">
        <v>142</v>
      </c>
      <c r="V55">
        <v>4.34</v>
      </c>
      <c r="W55">
        <v>966794.625</v>
      </c>
      <c r="X55">
        <v>18279832</v>
      </c>
      <c r="Y55">
        <v>39008.565999999999</v>
      </c>
      <c r="Z55">
        <v>2478.4160000000002</v>
      </c>
      <c r="AA55">
        <v>48.75</v>
      </c>
      <c r="AB55">
        <v>74.77</v>
      </c>
      <c r="AC55">
        <v>53.4</v>
      </c>
    </row>
    <row r="56" spans="1:29" x14ac:dyDescent="0.35">
      <c r="S56" t="s">
        <v>524</v>
      </c>
      <c r="T56" t="s">
        <v>55</v>
      </c>
      <c r="U56" t="s">
        <v>142</v>
      </c>
      <c r="V56">
        <v>4.34</v>
      </c>
      <c r="W56">
        <v>1063102.875</v>
      </c>
      <c r="X56">
        <v>19946494</v>
      </c>
      <c r="Y56">
        <v>29047.741999999998</v>
      </c>
      <c r="Z56">
        <v>3659.8470000000002</v>
      </c>
      <c r="AA56">
        <v>48.75</v>
      </c>
      <c r="AB56">
        <v>110.66</v>
      </c>
      <c r="AC56">
        <v>127</v>
      </c>
    </row>
    <row r="57" spans="1:29" x14ac:dyDescent="0.35">
      <c r="S57" t="s">
        <v>456</v>
      </c>
      <c r="T57" t="s">
        <v>57</v>
      </c>
      <c r="U57" t="s">
        <v>29</v>
      </c>
      <c r="V57">
        <v>4.33</v>
      </c>
      <c r="W57">
        <v>2365647</v>
      </c>
      <c r="X57">
        <v>42121644</v>
      </c>
      <c r="Y57">
        <v>99196.797000000006</v>
      </c>
      <c r="Z57">
        <v>2384.8020000000001</v>
      </c>
      <c r="AA57">
        <v>78.125</v>
      </c>
      <c r="AB57">
        <v>71.930000000000007</v>
      </c>
      <c r="AC57">
        <v>-7.9</v>
      </c>
    </row>
    <row r="58" spans="1:29" x14ac:dyDescent="0.35">
      <c r="S58" t="s">
        <v>499</v>
      </c>
      <c r="T58" t="s">
        <v>57</v>
      </c>
      <c r="U58" t="s">
        <v>29</v>
      </c>
      <c r="V58">
        <v>4.33</v>
      </c>
      <c r="W58">
        <v>2664637.25</v>
      </c>
      <c r="X58">
        <v>50079728</v>
      </c>
      <c r="Y58">
        <v>116990.57799999999</v>
      </c>
      <c r="Z58">
        <v>2277.6509999999998</v>
      </c>
      <c r="AA58">
        <v>78.125</v>
      </c>
      <c r="AB58">
        <v>68.67</v>
      </c>
      <c r="AC58">
        <v>-12.1</v>
      </c>
    </row>
    <row r="59" spans="1:29" x14ac:dyDescent="0.35">
      <c r="S59" t="s">
        <v>457</v>
      </c>
      <c r="T59" t="s">
        <v>59</v>
      </c>
      <c r="U59" t="s">
        <v>29</v>
      </c>
      <c r="V59">
        <v>4.33</v>
      </c>
      <c r="W59">
        <v>3551716.25</v>
      </c>
      <c r="X59">
        <v>66769992</v>
      </c>
      <c r="Y59">
        <v>75629.460999999996</v>
      </c>
      <c r="Z59">
        <v>4696.2070000000003</v>
      </c>
      <c r="AA59">
        <v>125</v>
      </c>
      <c r="AB59">
        <v>142.13999999999999</v>
      </c>
      <c r="AC59">
        <v>13.7</v>
      </c>
    </row>
    <row r="60" spans="1:29" x14ac:dyDescent="0.35">
      <c r="S60" t="s">
        <v>500</v>
      </c>
      <c r="T60" t="s">
        <v>59</v>
      </c>
      <c r="U60" t="s">
        <v>29</v>
      </c>
      <c r="V60">
        <v>4.33</v>
      </c>
      <c r="W60">
        <v>3385405.25</v>
      </c>
      <c r="X60">
        <v>55499456</v>
      </c>
      <c r="Y60">
        <v>93066.141000000003</v>
      </c>
      <c r="Z60">
        <v>3637.634</v>
      </c>
      <c r="AA60">
        <v>125</v>
      </c>
      <c r="AB60">
        <v>109.98</v>
      </c>
      <c r="AC60">
        <v>-12</v>
      </c>
    </row>
    <row r="61" spans="1:29" x14ac:dyDescent="0.35">
      <c r="S61" t="s">
        <v>458</v>
      </c>
      <c r="T61" t="s">
        <v>61</v>
      </c>
      <c r="U61" t="s">
        <v>29</v>
      </c>
      <c r="V61">
        <v>4.33</v>
      </c>
      <c r="W61">
        <v>5274319</v>
      </c>
      <c r="X61">
        <v>89664752</v>
      </c>
      <c r="Y61">
        <v>82667.789000000004</v>
      </c>
      <c r="Z61">
        <v>6380.1379999999999</v>
      </c>
      <c r="AA61">
        <v>200</v>
      </c>
      <c r="AB61">
        <v>193.29</v>
      </c>
      <c r="AC61">
        <v>-3.4</v>
      </c>
    </row>
    <row r="62" spans="1:29" x14ac:dyDescent="0.35">
      <c r="S62" t="s">
        <v>501</v>
      </c>
      <c r="T62" t="s">
        <v>61</v>
      </c>
      <c r="U62" t="s">
        <v>29</v>
      </c>
      <c r="V62">
        <v>4.33</v>
      </c>
      <c r="W62">
        <v>5772579</v>
      </c>
      <c r="X62">
        <v>110625960</v>
      </c>
      <c r="Y62">
        <v>96650.32</v>
      </c>
      <c r="Z62">
        <v>5972.643</v>
      </c>
      <c r="AA62">
        <v>200</v>
      </c>
      <c r="AB62">
        <v>180.91</v>
      </c>
      <c r="AC62">
        <v>-9.5</v>
      </c>
    </row>
    <row r="63" spans="1:29" x14ac:dyDescent="0.35">
      <c r="S63" t="s">
        <v>459</v>
      </c>
      <c r="T63" t="s">
        <v>63</v>
      </c>
      <c r="U63" t="s">
        <v>142</v>
      </c>
      <c r="V63">
        <v>4.33</v>
      </c>
      <c r="W63">
        <v>8462794</v>
      </c>
      <c r="X63">
        <v>160269728</v>
      </c>
      <c r="Y63">
        <v>103689.242</v>
      </c>
      <c r="Z63">
        <v>8161.69</v>
      </c>
      <c r="AA63">
        <v>325.625</v>
      </c>
      <c r="AB63">
        <v>247.41</v>
      </c>
      <c r="AC63">
        <v>-24</v>
      </c>
    </row>
    <row r="64" spans="1:29" x14ac:dyDescent="0.35">
      <c r="S64" t="s">
        <v>502</v>
      </c>
      <c r="T64" t="s">
        <v>63</v>
      </c>
      <c r="U64" t="s">
        <v>142</v>
      </c>
      <c r="V64">
        <v>4.34</v>
      </c>
      <c r="W64">
        <v>9179669</v>
      </c>
      <c r="X64">
        <v>166081136</v>
      </c>
      <c r="Y64">
        <v>93195.710999999996</v>
      </c>
      <c r="Z64">
        <v>9849.884</v>
      </c>
      <c r="AA64">
        <v>325.625</v>
      </c>
      <c r="AB64">
        <v>298.7</v>
      </c>
      <c r="AC64">
        <v>-8.3000000000000007</v>
      </c>
    </row>
    <row r="65" spans="19:29" x14ac:dyDescent="0.35">
      <c r="S65" t="s">
        <v>462</v>
      </c>
      <c r="T65" t="s">
        <v>67</v>
      </c>
      <c r="U65" t="s">
        <v>68</v>
      </c>
      <c r="V65">
        <v>4.33</v>
      </c>
      <c r="W65">
        <v>31258.583999999999</v>
      </c>
      <c r="X65">
        <v>606356</v>
      </c>
      <c r="Y65">
        <v>87326.75</v>
      </c>
      <c r="Z65">
        <v>35.795000000000002</v>
      </c>
      <c r="AA65">
        <v>0.625</v>
      </c>
      <c r="AB65">
        <v>0.56999999999999995</v>
      </c>
      <c r="AC65">
        <v>-9</v>
      </c>
    </row>
    <row r="66" spans="19:29" x14ac:dyDescent="0.35">
      <c r="S66" t="s">
        <v>505</v>
      </c>
      <c r="T66" t="s">
        <v>67</v>
      </c>
      <c r="U66" t="s">
        <v>68</v>
      </c>
      <c r="V66">
        <v>4.34</v>
      </c>
      <c r="W66">
        <v>32431.243999999999</v>
      </c>
      <c r="X66">
        <v>613701</v>
      </c>
      <c r="Y66">
        <v>95330.952999999994</v>
      </c>
      <c r="Z66">
        <v>34.020000000000003</v>
      </c>
      <c r="AA66">
        <v>0.625</v>
      </c>
      <c r="AB66">
        <v>0.51</v>
      </c>
      <c r="AC66">
        <v>-17.7</v>
      </c>
    </row>
    <row r="67" spans="19:29" x14ac:dyDescent="0.35">
      <c r="S67" t="s">
        <v>463</v>
      </c>
      <c r="T67" t="s">
        <v>70</v>
      </c>
      <c r="U67" t="s">
        <v>68</v>
      </c>
      <c r="V67">
        <v>4.33</v>
      </c>
      <c r="W67">
        <v>89345.577999999994</v>
      </c>
      <c r="X67">
        <v>1917429</v>
      </c>
      <c r="Y67">
        <v>81890.241999999998</v>
      </c>
      <c r="Z67">
        <v>109.104</v>
      </c>
      <c r="AA67">
        <v>2.5059999999999998</v>
      </c>
      <c r="AB67">
        <v>2.8</v>
      </c>
      <c r="AC67">
        <v>11.5</v>
      </c>
    </row>
    <row r="68" spans="19:29" x14ac:dyDescent="0.35">
      <c r="S68" t="s">
        <v>506</v>
      </c>
      <c r="T68" t="s">
        <v>70</v>
      </c>
      <c r="U68" t="s">
        <v>68</v>
      </c>
      <c r="V68">
        <v>4.34</v>
      </c>
      <c r="W68">
        <v>89657.414000000004</v>
      </c>
      <c r="X68">
        <v>1547955</v>
      </c>
      <c r="Y68">
        <v>79754.047000000006</v>
      </c>
      <c r="Z68">
        <v>112.417</v>
      </c>
      <c r="AA68">
        <v>2.5059999999999998</v>
      </c>
      <c r="AB68">
        <v>2.9</v>
      </c>
      <c r="AC68">
        <v>15.6</v>
      </c>
    </row>
    <row r="69" spans="19:29" x14ac:dyDescent="0.35">
      <c r="S69" t="s">
        <v>464</v>
      </c>
      <c r="T69" t="s">
        <v>72</v>
      </c>
      <c r="U69" t="s">
        <v>68</v>
      </c>
      <c r="V69">
        <v>4.33</v>
      </c>
      <c r="W69">
        <v>238971.32800000001</v>
      </c>
      <c r="X69">
        <v>4634862</v>
      </c>
      <c r="Y69">
        <v>103744.516</v>
      </c>
      <c r="Z69">
        <v>230.346</v>
      </c>
      <c r="AA69">
        <v>6.2690000000000001</v>
      </c>
      <c r="AB69">
        <v>6.48</v>
      </c>
      <c r="AC69">
        <v>3.3</v>
      </c>
    </row>
    <row r="70" spans="19:29" x14ac:dyDescent="0.35">
      <c r="S70" t="s">
        <v>507</v>
      </c>
      <c r="T70" t="s">
        <v>72</v>
      </c>
      <c r="U70" t="s">
        <v>68</v>
      </c>
      <c r="V70">
        <v>4.34</v>
      </c>
      <c r="W70">
        <v>241690</v>
      </c>
      <c r="X70">
        <v>4742805</v>
      </c>
      <c r="Y70">
        <v>116253.45299999999</v>
      </c>
      <c r="Z70">
        <v>207.899</v>
      </c>
      <c r="AA70">
        <v>6.2690000000000001</v>
      </c>
      <c r="AB70">
        <v>5.8</v>
      </c>
      <c r="AC70">
        <v>-7.5</v>
      </c>
    </row>
    <row r="71" spans="19:29" x14ac:dyDescent="0.35">
      <c r="S71" t="s">
        <v>465</v>
      </c>
      <c r="T71" t="s">
        <v>74</v>
      </c>
      <c r="U71" t="s">
        <v>68</v>
      </c>
      <c r="V71">
        <v>4.34</v>
      </c>
      <c r="W71">
        <v>913307</v>
      </c>
      <c r="X71">
        <v>16551990</v>
      </c>
      <c r="Y71">
        <v>72114.468999999997</v>
      </c>
      <c r="Z71">
        <v>1266.4680000000001</v>
      </c>
      <c r="AA71">
        <v>25</v>
      </c>
      <c r="AB71">
        <v>37.950000000000003</v>
      </c>
      <c r="AC71">
        <v>51.8</v>
      </c>
    </row>
    <row r="72" spans="19:29" x14ac:dyDescent="0.35">
      <c r="S72" t="s">
        <v>508</v>
      </c>
      <c r="T72" t="s">
        <v>74</v>
      </c>
      <c r="U72" t="s">
        <v>68</v>
      </c>
      <c r="V72">
        <v>4.34</v>
      </c>
      <c r="W72">
        <v>1043704.25</v>
      </c>
      <c r="X72">
        <v>20803620</v>
      </c>
      <c r="Y72">
        <v>62696.5</v>
      </c>
      <c r="Z72">
        <v>1664.693</v>
      </c>
      <c r="AA72">
        <v>25</v>
      </c>
      <c r="AB72">
        <v>50.05</v>
      </c>
      <c r="AC72">
        <v>100.2</v>
      </c>
    </row>
    <row r="73" spans="19:29" x14ac:dyDescent="0.35">
      <c r="S73" t="s">
        <v>527</v>
      </c>
      <c r="T73" t="s">
        <v>141</v>
      </c>
      <c r="U73" t="s">
        <v>142</v>
      </c>
      <c r="V73">
        <v>4.33</v>
      </c>
      <c r="W73">
        <v>2294531.25</v>
      </c>
      <c r="X73">
        <v>42666740</v>
      </c>
      <c r="Y73">
        <v>159468.484</v>
      </c>
      <c r="Z73">
        <v>1438.8620000000001</v>
      </c>
      <c r="AB73">
        <v>43.19</v>
      </c>
    </row>
    <row r="74" spans="19:29" x14ac:dyDescent="0.35">
      <c r="S74" t="s">
        <v>528</v>
      </c>
      <c r="T74" t="s">
        <v>144</v>
      </c>
      <c r="U74" t="s">
        <v>142</v>
      </c>
      <c r="V74">
        <v>4.33</v>
      </c>
      <c r="W74">
        <v>2354053.25</v>
      </c>
      <c r="X74">
        <v>45344624</v>
      </c>
      <c r="Y74">
        <v>137772.84400000001</v>
      </c>
      <c r="Z74">
        <v>1708.6479999999999</v>
      </c>
      <c r="AB74">
        <v>51.39</v>
      </c>
    </row>
    <row r="75" spans="19:29" x14ac:dyDescent="0.35">
      <c r="S75" t="s">
        <v>529</v>
      </c>
      <c r="T75" t="s">
        <v>146</v>
      </c>
      <c r="U75" t="s">
        <v>142</v>
      </c>
      <c r="V75">
        <v>4.33</v>
      </c>
      <c r="W75">
        <v>2053148</v>
      </c>
      <c r="X75">
        <v>40953388</v>
      </c>
      <c r="Y75">
        <v>122639.31299999999</v>
      </c>
      <c r="Z75">
        <v>1674.135</v>
      </c>
      <c r="AB75">
        <v>50.34</v>
      </c>
    </row>
    <row r="76" spans="19:29" x14ac:dyDescent="0.35">
      <c r="S76" t="s">
        <v>530</v>
      </c>
      <c r="T76" t="s">
        <v>148</v>
      </c>
      <c r="U76" t="s">
        <v>142</v>
      </c>
      <c r="V76">
        <v>4.33</v>
      </c>
      <c r="W76">
        <v>2721176.25</v>
      </c>
      <c r="X76">
        <v>52004224</v>
      </c>
      <c r="Y76">
        <v>191937.04699999999</v>
      </c>
      <c r="Z76">
        <v>1417.7439999999999</v>
      </c>
      <c r="AB76">
        <v>42.55</v>
      </c>
    </row>
    <row r="77" spans="19:29" x14ac:dyDescent="0.35">
      <c r="S77" t="s">
        <v>531</v>
      </c>
      <c r="T77" t="s">
        <v>150</v>
      </c>
      <c r="U77" t="s">
        <v>142</v>
      </c>
      <c r="V77">
        <v>4.33</v>
      </c>
      <c r="W77">
        <v>3183320</v>
      </c>
      <c r="X77">
        <v>60800472</v>
      </c>
      <c r="Y77">
        <v>270446.25</v>
      </c>
      <c r="Z77">
        <v>1177.0619999999999</v>
      </c>
      <c r="AB77">
        <v>35.24</v>
      </c>
    </row>
    <row r="78" spans="19:29" x14ac:dyDescent="0.35">
      <c r="S78" t="s">
        <v>532</v>
      </c>
      <c r="T78" t="s">
        <v>152</v>
      </c>
      <c r="U78" t="s">
        <v>142</v>
      </c>
      <c r="V78">
        <v>4.32</v>
      </c>
      <c r="W78">
        <v>2907235</v>
      </c>
      <c r="X78">
        <v>55977992</v>
      </c>
      <c r="Y78">
        <v>228889.45300000001</v>
      </c>
      <c r="Z78">
        <v>1270.1479999999999</v>
      </c>
      <c r="AB78">
        <v>38.07</v>
      </c>
    </row>
    <row r="79" spans="19:29" x14ac:dyDescent="0.35">
      <c r="S79" t="s">
        <v>534</v>
      </c>
      <c r="T79" t="s">
        <v>155</v>
      </c>
      <c r="U79" t="s">
        <v>142</v>
      </c>
      <c r="V79">
        <v>4.33</v>
      </c>
      <c r="W79">
        <v>2042914</v>
      </c>
      <c r="X79">
        <v>38590028</v>
      </c>
      <c r="Y79">
        <v>151167.92199999999</v>
      </c>
      <c r="Z79">
        <v>1351.42</v>
      </c>
      <c r="AB79">
        <v>40.53</v>
      </c>
    </row>
    <row r="80" spans="19:29" x14ac:dyDescent="0.35">
      <c r="S80" t="s">
        <v>535</v>
      </c>
      <c r="T80" t="s">
        <v>157</v>
      </c>
      <c r="U80" t="s">
        <v>142</v>
      </c>
      <c r="V80">
        <v>4.33</v>
      </c>
      <c r="W80">
        <v>1920954.625</v>
      </c>
      <c r="X80">
        <v>33420922</v>
      </c>
      <c r="Y80">
        <v>137365.53099999999</v>
      </c>
      <c r="Z80">
        <v>1398.4259999999999</v>
      </c>
      <c r="AB80">
        <v>41.96</v>
      </c>
    </row>
    <row r="81" spans="19:28" x14ac:dyDescent="0.35">
      <c r="S81" t="s">
        <v>536</v>
      </c>
      <c r="T81" t="s">
        <v>159</v>
      </c>
      <c r="U81" t="s">
        <v>142</v>
      </c>
      <c r="V81">
        <v>4.32</v>
      </c>
      <c r="W81">
        <v>2511156.5</v>
      </c>
      <c r="X81">
        <v>49497012</v>
      </c>
      <c r="Y81">
        <v>188103.42199999999</v>
      </c>
      <c r="Z81">
        <v>1334.9870000000001</v>
      </c>
      <c r="AB81">
        <v>40.03</v>
      </c>
    </row>
    <row r="82" spans="19:28" x14ac:dyDescent="0.35">
      <c r="S82" t="s">
        <v>537</v>
      </c>
      <c r="T82" t="s">
        <v>161</v>
      </c>
      <c r="U82" t="s">
        <v>142</v>
      </c>
      <c r="V82">
        <v>4.32</v>
      </c>
      <c r="W82">
        <v>1781806</v>
      </c>
      <c r="X82">
        <v>33449774</v>
      </c>
      <c r="Y82">
        <v>140990.125</v>
      </c>
      <c r="Z82">
        <v>1263.7809999999999</v>
      </c>
      <c r="AB82">
        <v>37.869999999999997</v>
      </c>
    </row>
    <row r="83" spans="19:28" x14ac:dyDescent="0.35">
      <c r="S83" t="s">
        <v>538</v>
      </c>
      <c r="T83" t="s">
        <v>163</v>
      </c>
      <c r="U83" t="s">
        <v>142</v>
      </c>
      <c r="V83">
        <v>4.32</v>
      </c>
      <c r="W83">
        <v>1678213.625</v>
      </c>
      <c r="X83">
        <v>32093362</v>
      </c>
      <c r="Y83">
        <v>193763.31299999999</v>
      </c>
      <c r="Z83">
        <v>866.11500000000001</v>
      </c>
      <c r="AB83">
        <v>25.79</v>
      </c>
    </row>
    <row r="84" spans="19:28" x14ac:dyDescent="0.35">
      <c r="S84" t="s">
        <v>539</v>
      </c>
      <c r="T84" t="s">
        <v>165</v>
      </c>
      <c r="U84" t="s">
        <v>142</v>
      </c>
      <c r="V84">
        <v>4.32</v>
      </c>
      <c r="W84">
        <v>1736233.375</v>
      </c>
      <c r="X84">
        <v>36583268</v>
      </c>
      <c r="Y84">
        <v>134827.359</v>
      </c>
      <c r="Z84">
        <v>1287.7460000000001</v>
      </c>
      <c r="AB84">
        <v>38.6</v>
      </c>
    </row>
    <row r="85" spans="19:28" x14ac:dyDescent="0.35">
      <c r="S85" t="s">
        <v>543</v>
      </c>
      <c r="T85" t="s">
        <v>170</v>
      </c>
      <c r="U85" t="s">
        <v>142</v>
      </c>
      <c r="V85">
        <v>4.33</v>
      </c>
      <c r="W85">
        <v>532864.43799999997</v>
      </c>
      <c r="X85">
        <v>10242889</v>
      </c>
      <c r="Y85">
        <v>66314.429999999993</v>
      </c>
      <c r="Z85">
        <v>803.54200000000003</v>
      </c>
      <c r="AB85">
        <v>23.89</v>
      </c>
    </row>
    <row r="86" spans="19:28" x14ac:dyDescent="0.35">
      <c r="S86" t="s">
        <v>544</v>
      </c>
      <c r="T86" t="s">
        <v>172</v>
      </c>
      <c r="U86" t="s">
        <v>142</v>
      </c>
      <c r="V86">
        <v>4.33</v>
      </c>
      <c r="W86">
        <v>794152</v>
      </c>
      <c r="X86">
        <v>14965115</v>
      </c>
      <c r="Y86">
        <v>70664.452999999994</v>
      </c>
      <c r="Z86">
        <v>1123.835</v>
      </c>
      <c r="AB86">
        <v>33.619999999999997</v>
      </c>
    </row>
    <row r="87" spans="19:28" x14ac:dyDescent="0.35">
      <c r="S87" t="s">
        <v>545</v>
      </c>
      <c r="T87" t="s">
        <v>174</v>
      </c>
      <c r="U87" t="s">
        <v>142</v>
      </c>
      <c r="V87">
        <v>4.33</v>
      </c>
      <c r="W87">
        <v>858142.43799999997</v>
      </c>
      <c r="X87">
        <v>17149398</v>
      </c>
      <c r="Y87">
        <v>90734.82</v>
      </c>
      <c r="Z87">
        <v>945.77</v>
      </c>
      <c r="AB87">
        <v>28.21</v>
      </c>
    </row>
    <row r="88" spans="19:28" x14ac:dyDescent="0.35">
      <c r="S88" t="s">
        <v>546</v>
      </c>
      <c r="T88" t="s">
        <v>176</v>
      </c>
      <c r="U88" t="s">
        <v>142</v>
      </c>
      <c r="V88">
        <v>4.33</v>
      </c>
      <c r="W88">
        <v>524098.875</v>
      </c>
      <c r="X88">
        <v>9971786</v>
      </c>
      <c r="Y88">
        <v>150100.68799999999</v>
      </c>
      <c r="Z88">
        <v>349.16500000000002</v>
      </c>
      <c r="AB88">
        <v>10.09</v>
      </c>
    </row>
    <row r="89" spans="19:28" x14ac:dyDescent="0.35">
      <c r="S89" t="s">
        <v>547</v>
      </c>
      <c r="T89" t="s">
        <v>178</v>
      </c>
      <c r="U89" t="s">
        <v>142</v>
      </c>
      <c r="V89">
        <v>4.33</v>
      </c>
      <c r="W89">
        <v>420662.5</v>
      </c>
      <c r="X89">
        <v>8655304</v>
      </c>
      <c r="Y89">
        <v>121538.523</v>
      </c>
      <c r="Z89">
        <v>346.11500000000001</v>
      </c>
      <c r="AB89">
        <v>10</v>
      </c>
    </row>
    <row r="90" spans="19:28" x14ac:dyDescent="0.35">
      <c r="S90" t="s">
        <v>548</v>
      </c>
      <c r="T90" t="s">
        <v>180</v>
      </c>
      <c r="U90" t="s">
        <v>142</v>
      </c>
      <c r="V90">
        <v>4.33</v>
      </c>
      <c r="W90">
        <v>499231.84399999998</v>
      </c>
      <c r="X90">
        <v>9808518</v>
      </c>
      <c r="Y90">
        <v>141360.891</v>
      </c>
      <c r="Z90">
        <v>353.161</v>
      </c>
      <c r="AB90">
        <v>10.210000000000001</v>
      </c>
    </row>
    <row r="91" spans="19:28" x14ac:dyDescent="0.35">
      <c r="S91" t="s">
        <v>552</v>
      </c>
      <c r="T91" t="s">
        <v>185</v>
      </c>
      <c r="U91" t="s">
        <v>142</v>
      </c>
      <c r="V91">
        <v>4.33</v>
      </c>
      <c r="W91">
        <v>2019758.875</v>
      </c>
      <c r="X91">
        <v>37338576</v>
      </c>
      <c r="Y91">
        <v>59452.156000000003</v>
      </c>
      <c r="Z91">
        <v>3397.2840000000001</v>
      </c>
      <c r="AB91">
        <v>102.68</v>
      </c>
    </row>
    <row r="92" spans="19:28" x14ac:dyDescent="0.35">
      <c r="S92" t="s">
        <v>553</v>
      </c>
      <c r="T92" t="s">
        <v>187</v>
      </c>
      <c r="U92" t="s">
        <v>142</v>
      </c>
      <c r="V92">
        <v>4.33</v>
      </c>
      <c r="W92">
        <v>1882942.125</v>
      </c>
      <c r="X92">
        <v>36278996</v>
      </c>
      <c r="Y92">
        <v>73160.085999999996</v>
      </c>
      <c r="Z92">
        <v>2573.7289999999998</v>
      </c>
      <c r="AB92">
        <v>77.66</v>
      </c>
    </row>
    <row r="93" spans="19:28" x14ac:dyDescent="0.35">
      <c r="S93" t="s">
        <v>554</v>
      </c>
      <c r="T93" t="s">
        <v>189</v>
      </c>
      <c r="U93" t="s">
        <v>142</v>
      </c>
      <c r="V93">
        <v>4.33</v>
      </c>
      <c r="W93">
        <v>1664458.75</v>
      </c>
      <c r="X93">
        <v>30950594</v>
      </c>
      <c r="Y93">
        <v>81241.562999999995</v>
      </c>
      <c r="Z93">
        <v>2048.777</v>
      </c>
      <c r="AB93">
        <v>61.72</v>
      </c>
    </row>
    <row r="94" spans="19:28" x14ac:dyDescent="0.35">
      <c r="S94" t="s">
        <v>555</v>
      </c>
      <c r="T94" t="s">
        <v>191</v>
      </c>
      <c r="U94" t="s">
        <v>142</v>
      </c>
      <c r="V94">
        <v>4.32</v>
      </c>
      <c r="W94">
        <v>3340735.25</v>
      </c>
      <c r="X94">
        <v>58716056</v>
      </c>
      <c r="Y94">
        <v>203907.67199999999</v>
      </c>
      <c r="Z94">
        <v>1638.357</v>
      </c>
      <c r="AB94">
        <v>49.25</v>
      </c>
    </row>
    <row r="95" spans="19:28" x14ac:dyDescent="0.35">
      <c r="S95" t="s">
        <v>556</v>
      </c>
      <c r="T95" t="s">
        <v>193</v>
      </c>
      <c r="U95" t="s">
        <v>142</v>
      </c>
      <c r="V95">
        <v>4.32</v>
      </c>
      <c r="W95">
        <v>2807132.75</v>
      </c>
      <c r="X95">
        <v>53510668</v>
      </c>
      <c r="Y95">
        <v>205969.29699999999</v>
      </c>
      <c r="Z95">
        <v>1362.8889999999999</v>
      </c>
      <c r="AB95">
        <v>40.880000000000003</v>
      </c>
    </row>
    <row r="96" spans="19:28" x14ac:dyDescent="0.35">
      <c r="S96" t="s">
        <v>557</v>
      </c>
      <c r="T96" t="s">
        <v>195</v>
      </c>
      <c r="U96" t="s">
        <v>142</v>
      </c>
      <c r="V96">
        <v>4.33</v>
      </c>
      <c r="W96">
        <v>2809799</v>
      </c>
      <c r="X96">
        <v>51944668</v>
      </c>
      <c r="Y96">
        <v>123378.43799999999</v>
      </c>
      <c r="Z96">
        <v>2277.3829999999998</v>
      </c>
      <c r="AB96">
        <v>68.66</v>
      </c>
    </row>
    <row r="97" spans="19:28" x14ac:dyDescent="0.35">
      <c r="S97" t="s">
        <v>559</v>
      </c>
      <c r="T97" t="s">
        <v>198</v>
      </c>
      <c r="U97" t="s">
        <v>142</v>
      </c>
      <c r="V97">
        <v>4.32</v>
      </c>
      <c r="W97">
        <v>3186197.25</v>
      </c>
      <c r="X97">
        <v>61430992</v>
      </c>
      <c r="Y97">
        <v>105990.336</v>
      </c>
      <c r="Z97">
        <v>3006.1210000000001</v>
      </c>
      <c r="AB97">
        <v>90.8</v>
      </c>
    </row>
    <row r="98" spans="19:28" x14ac:dyDescent="0.35">
      <c r="S98" t="s">
        <v>560</v>
      </c>
      <c r="T98" t="s">
        <v>200</v>
      </c>
      <c r="U98" t="s">
        <v>142</v>
      </c>
      <c r="V98">
        <v>4.33</v>
      </c>
      <c r="W98">
        <v>2758034.25</v>
      </c>
      <c r="X98">
        <v>51965436</v>
      </c>
      <c r="Y98">
        <v>92672.016000000003</v>
      </c>
      <c r="Z98">
        <v>2976.1239999999998</v>
      </c>
      <c r="AB98">
        <v>89.89</v>
      </c>
    </row>
    <row r="99" spans="19:28" x14ac:dyDescent="0.35">
      <c r="S99" t="s">
        <v>561</v>
      </c>
      <c r="T99" t="s">
        <v>202</v>
      </c>
      <c r="U99" t="s">
        <v>142</v>
      </c>
      <c r="V99">
        <v>4.33</v>
      </c>
      <c r="W99">
        <v>3248939</v>
      </c>
      <c r="X99">
        <v>62116900</v>
      </c>
      <c r="Y99">
        <v>122775.94500000001</v>
      </c>
      <c r="Z99">
        <v>2646.2339999999999</v>
      </c>
      <c r="AB99">
        <v>79.87</v>
      </c>
    </row>
    <row r="100" spans="19:28" x14ac:dyDescent="0.35">
      <c r="S100" t="s">
        <v>562</v>
      </c>
      <c r="T100" t="s">
        <v>204</v>
      </c>
      <c r="U100" t="s">
        <v>142</v>
      </c>
      <c r="V100">
        <v>4.32</v>
      </c>
      <c r="W100">
        <v>2785065.25</v>
      </c>
      <c r="X100">
        <v>52642948</v>
      </c>
      <c r="Y100">
        <v>109065.461</v>
      </c>
      <c r="Z100">
        <v>2553.5720000000001</v>
      </c>
      <c r="AB100">
        <v>77.05</v>
      </c>
    </row>
    <row r="101" spans="19:28" x14ac:dyDescent="0.35">
      <c r="S101" t="s">
        <v>563</v>
      </c>
      <c r="T101" t="s">
        <v>206</v>
      </c>
      <c r="U101" t="s">
        <v>142</v>
      </c>
      <c r="V101">
        <v>4.33</v>
      </c>
      <c r="W101">
        <v>3777946.5</v>
      </c>
      <c r="X101">
        <v>70176496</v>
      </c>
      <c r="Y101">
        <v>111220.977</v>
      </c>
      <c r="Z101">
        <v>3396.7930000000001</v>
      </c>
      <c r="AB101">
        <v>102.67</v>
      </c>
    </row>
    <row r="102" spans="19:28" x14ac:dyDescent="0.35">
      <c r="S102" t="s">
        <v>564</v>
      </c>
      <c r="T102" t="s">
        <v>208</v>
      </c>
      <c r="U102" t="s">
        <v>142</v>
      </c>
      <c r="V102">
        <v>4.33</v>
      </c>
      <c r="W102">
        <v>2946401</v>
      </c>
      <c r="X102">
        <v>55806236</v>
      </c>
      <c r="Y102">
        <v>88635.960999999996</v>
      </c>
      <c r="Z102">
        <v>3324.16</v>
      </c>
      <c r="AB102">
        <v>100.46</v>
      </c>
    </row>
    <row r="103" spans="19:28" x14ac:dyDescent="0.35">
      <c r="S103" t="s">
        <v>568</v>
      </c>
      <c r="T103" t="s">
        <v>213</v>
      </c>
      <c r="U103" t="s">
        <v>142</v>
      </c>
      <c r="V103">
        <v>4.33</v>
      </c>
      <c r="W103">
        <v>2475880.25</v>
      </c>
      <c r="X103">
        <v>46387352</v>
      </c>
      <c r="Y103">
        <v>99175.741999999998</v>
      </c>
      <c r="Z103">
        <v>2496.4580000000001</v>
      </c>
      <c r="AB103">
        <v>75.319999999999993</v>
      </c>
    </row>
    <row r="104" spans="19:28" x14ac:dyDescent="0.35">
      <c r="S104" t="s">
        <v>569</v>
      </c>
      <c r="T104" t="s">
        <v>215</v>
      </c>
      <c r="U104" t="s">
        <v>142</v>
      </c>
      <c r="V104">
        <v>4.33</v>
      </c>
      <c r="W104">
        <v>2926991.5</v>
      </c>
      <c r="X104">
        <v>53916236</v>
      </c>
      <c r="Y104">
        <v>153366.016</v>
      </c>
      <c r="Z104">
        <v>1908.501</v>
      </c>
      <c r="AB104">
        <v>57.46</v>
      </c>
    </row>
    <row r="105" spans="19:28" x14ac:dyDescent="0.35">
      <c r="S105" t="s">
        <v>570</v>
      </c>
      <c r="T105" t="s">
        <v>217</v>
      </c>
      <c r="U105" t="s">
        <v>142</v>
      </c>
      <c r="V105">
        <v>4.33</v>
      </c>
      <c r="W105">
        <v>2552598.75</v>
      </c>
      <c r="X105">
        <v>46398920</v>
      </c>
      <c r="Y105">
        <v>156841.31299999999</v>
      </c>
      <c r="Z105">
        <v>1627.5039999999999</v>
      </c>
      <c r="AB105">
        <v>48.92</v>
      </c>
    </row>
    <row r="106" spans="19:28" x14ac:dyDescent="0.35">
      <c r="S106" t="s">
        <v>571</v>
      </c>
      <c r="T106" t="s">
        <v>219</v>
      </c>
      <c r="U106" t="s">
        <v>142</v>
      </c>
      <c r="V106">
        <v>4.32</v>
      </c>
      <c r="W106">
        <v>2148663.25</v>
      </c>
      <c r="X106">
        <v>40641980</v>
      </c>
      <c r="Y106">
        <v>126010.648</v>
      </c>
      <c r="Z106">
        <v>1705.144</v>
      </c>
      <c r="AB106">
        <v>51.28</v>
      </c>
    </row>
    <row r="107" spans="19:28" x14ac:dyDescent="0.35">
      <c r="S107" t="s">
        <v>572</v>
      </c>
      <c r="T107" t="s">
        <v>221</v>
      </c>
      <c r="U107" t="s">
        <v>142</v>
      </c>
      <c r="V107">
        <v>4.32</v>
      </c>
      <c r="W107">
        <v>2479209</v>
      </c>
      <c r="X107">
        <v>45458668</v>
      </c>
      <c r="Y107">
        <v>133898.75</v>
      </c>
      <c r="Z107">
        <v>1851.5550000000001</v>
      </c>
      <c r="AB107">
        <v>55.73</v>
      </c>
    </row>
    <row r="108" spans="19:28" x14ac:dyDescent="0.35">
      <c r="S108" t="s">
        <v>573</v>
      </c>
      <c r="T108" t="s">
        <v>223</v>
      </c>
      <c r="U108" t="s">
        <v>142</v>
      </c>
      <c r="V108">
        <v>4.32</v>
      </c>
      <c r="W108">
        <v>2299225.5</v>
      </c>
      <c r="X108">
        <v>45059124</v>
      </c>
      <c r="Y108">
        <v>103058.133</v>
      </c>
      <c r="Z108">
        <v>2230.9989999999998</v>
      </c>
      <c r="AB108">
        <v>67.25</v>
      </c>
    </row>
    <row r="109" spans="19:28" x14ac:dyDescent="0.35">
      <c r="S109" t="s">
        <v>577</v>
      </c>
      <c r="T109" t="s">
        <v>228</v>
      </c>
      <c r="U109" t="s">
        <v>142</v>
      </c>
      <c r="V109">
        <v>4.33</v>
      </c>
      <c r="W109">
        <v>1680210.625</v>
      </c>
      <c r="X109">
        <v>35287136</v>
      </c>
      <c r="Y109">
        <v>67915.202999999994</v>
      </c>
      <c r="Z109">
        <v>2473.9830000000002</v>
      </c>
      <c r="AB109">
        <v>74.63</v>
      </c>
    </row>
    <row r="110" spans="19:28" x14ac:dyDescent="0.35">
      <c r="S110" t="s">
        <v>578</v>
      </c>
      <c r="T110" t="s">
        <v>230</v>
      </c>
      <c r="U110" t="s">
        <v>142</v>
      </c>
      <c r="V110">
        <v>4.33</v>
      </c>
      <c r="W110">
        <v>1794048.625</v>
      </c>
      <c r="X110">
        <v>34997684</v>
      </c>
      <c r="Y110">
        <v>82405.945000000007</v>
      </c>
      <c r="Z110">
        <v>2177.0859999999998</v>
      </c>
      <c r="AB110">
        <v>65.62</v>
      </c>
    </row>
    <row r="111" spans="19:28" x14ac:dyDescent="0.35">
      <c r="S111" t="s">
        <v>579</v>
      </c>
      <c r="T111" t="s">
        <v>232</v>
      </c>
      <c r="U111" t="s">
        <v>142</v>
      </c>
      <c r="V111">
        <v>4.32</v>
      </c>
      <c r="W111">
        <v>1585744.25</v>
      </c>
      <c r="X111">
        <v>29815876</v>
      </c>
      <c r="Y111">
        <v>57695.190999999999</v>
      </c>
      <c r="Z111">
        <v>2748.4859999999999</v>
      </c>
      <c r="AB111">
        <v>82.97</v>
      </c>
    </row>
    <row r="112" spans="19:28" x14ac:dyDescent="0.35">
      <c r="S112" t="s">
        <v>580</v>
      </c>
      <c r="T112" t="s">
        <v>234</v>
      </c>
      <c r="U112" t="s">
        <v>142</v>
      </c>
      <c r="V112">
        <v>4.33</v>
      </c>
      <c r="W112">
        <v>2462339.25</v>
      </c>
      <c r="X112">
        <v>45285364</v>
      </c>
      <c r="Y112">
        <v>110553.82799999999</v>
      </c>
      <c r="Z112">
        <v>2227.2759999999998</v>
      </c>
      <c r="AB112">
        <v>67.14</v>
      </c>
    </row>
    <row r="113" spans="19:28" x14ac:dyDescent="0.35">
      <c r="S113" t="s">
        <v>581</v>
      </c>
      <c r="T113" t="s">
        <v>236</v>
      </c>
      <c r="U113" t="s">
        <v>142</v>
      </c>
      <c r="V113">
        <v>4.33</v>
      </c>
      <c r="W113">
        <v>2377318.25</v>
      </c>
      <c r="X113">
        <v>44228896</v>
      </c>
      <c r="Y113">
        <v>79907.016000000003</v>
      </c>
      <c r="Z113">
        <v>2975.1060000000002</v>
      </c>
      <c r="AB113">
        <v>89.86</v>
      </c>
    </row>
    <row r="114" spans="19:28" x14ac:dyDescent="0.35">
      <c r="S114" t="s">
        <v>582</v>
      </c>
      <c r="T114" t="s">
        <v>238</v>
      </c>
      <c r="U114" t="s">
        <v>142</v>
      </c>
      <c r="V114">
        <v>4.32</v>
      </c>
      <c r="W114">
        <v>2581464.75</v>
      </c>
      <c r="X114">
        <v>45727672</v>
      </c>
      <c r="Y114">
        <v>103302.727</v>
      </c>
      <c r="Z114">
        <v>2498.9319999999998</v>
      </c>
      <c r="AB114">
        <v>75.39</v>
      </c>
    </row>
    <row r="115" spans="19:28" x14ac:dyDescent="0.35">
      <c r="S115" t="s">
        <v>437</v>
      </c>
      <c r="T115" t="s">
        <v>22</v>
      </c>
      <c r="U115" t="s">
        <v>18</v>
      </c>
      <c r="Y115">
        <v>15.170999999999999</v>
      </c>
    </row>
    <row r="116" spans="19:28" x14ac:dyDescent="0.35">
      <c r="S116" t="s">
        <v>438</v>
      </c>
      <c r="T116" t="s">
        <v>24</v>
      </c>
      <c r="U116" t="s">
        <v>18</v>
      </c>
      <c r="Y116">
        <v>1.89</v>
      </c>
    </row>
    <row r="117" spans="19:28" x14ac:dyDescent="0.35">
      <c r="S117" t="s">
        <v>435</v>
      </c>
      <c r="T117" t="s">
        <v>18</v>
      </c>
      <c r="U117" t="s">
        <v>18</v>
      </c>
      <c r="V117">
        <v>4.34</v>
      </c>
      <c r="W117">
        <v>29.844999999999999</v>
      </c>
      <c r="X117">
        <v>1236</v>
      </c>
    </row>
    <row r="118" spans="19:28" x14ac:dyDescent="0.35">
      <c r="S118" t="s">
        <v>436</v>
      </c>
      <c r="T118" t="s">
        <v>18</v>
      </c>
      <c r="U118" t="s">
        <v>18</v>
      </c>
      <c r="Y118">
        <v>11.192</v>
      </c>
    </row>
    <row r="119" spans="19:28" x14ac:dyDescent="0.35">
      <c r="S119" t="s">
        <v>439</v>
      </c>
      <c r="T119" t="s">
        <v>18</v>
      </c>
      <c r="U119" t="s">
        <v>18</v>
      </c>
    </row>
    <row r="120" spans="19:28" x14ac:dyDescent="0.35">
      <c r="S120" t="s">
        <v>440</v>
      </c>
      <c r="T120" t="s">
        <v>18</v>
      </c>
      <c r="U120" t="s">
        <v>18</v>
      </c>
    </row>
    <row r="121" spans="19:28" x14ac:dyDescent="0.35">
      <c r="S121" t="s">
        <v>447</v>
      </c>
      <c r="T121" t="s">
        <v>18</v>
      </c>
      <c r="U121" t="s">
        <v>18</v>
      </c>
      <c r="V121">
        <v>4.33</v>
      </c>
      <c r="W121">
        <v>10.779</v>
      </c>
      <c r="X121">
        <v>831</v>
      </c>
      <c r="Y121">
        <v>14.119</v>
      </c>
      <c r="Z121">
        <v>76.343999999999994</v>
      </c>
      <c r="AB121">
        <v>1.8</v>
      </c>
    </row>
    <row r="122" spans="19:28" x14ac:dyDescent="0.35">
      <c r="S122" t="s">
        <v>454</v>
      </c>
      <c r="T122" t="s">
        <v>18</v>
      </c>
      <c r="U122" t="s">
        <v>18</v>
      </c>
      <c r="V122">
        <v>4.34</v>
      </c>
      <c r="W122">
        <v>1514.9580000000001</v>
      </c>
      <c r="X122">
        <v>22611</v>
      </c>
      <c r="Y122">
        <v>11.739000000000001</v>
      </c>
      <c r="Z122">
        <v>12905.341</v>
      </c>
      <c r="AB122">
        <v>391.51</v>
      </c>
    </row>
    <row r="123" spans="19:28" x14ac:dyDescent="0.35">
      <c r="S123" t="s">
        <v>460</v>
      </c>
      <c r="T123" t="s">
        <v>18</v>
      </c>
      <c r="U123" t="s">
        <v>18</v>
      </c>
      <c r="V123">
        <v>4.33</v>
      </c>
      <c r="W123">
        <v>17999.150000000001</v>
      </c>
      <c r="X123">
        <v>280841</v>
      </c>
      <c r="Y123">
        <v>7.415</v>
      </c>
      <c r="Z123">
        <v>242739.717</v>
      </c>
      <c r="AB123">
        <v>7373.29</v>
      </c>
    </row>
    <row r="124" spans="19:28" x14ac:dyDescent="0.35">
      <c r="S124" t="s">
        <v>461</v>
      </c>
      <c r="T124" t="s">
        <v>18</v>
      </c>
      <c r="U124" t="s">
        <v>18</v>
      </c>
      <c r="V124">
        <v>4.33</v>
      </c>
      <c r="W124">
        <v>3748.7759999999998</v>
      </c>
      <c r="X124">
        <v>50957</v>
      </c>
      <c r="Y124">
        <v>18.042999999999999</v>
      </c>
      <c r="Z124">
        <v>20776.900000000001</v>
      </c>
      <c r="AB124">
        <v>630.63</v>
      </c>
    </row>
    <row r="125" spans="19:28" x14ac:dyDescent="0.35">
      <c r="S125" t="s">
        <v>466</v>
      </c>
      <c r="T125" t="s">
        <v>18</v>
      </c>
      <c r="U125" t="s">
        <v>18</v>
      </c>
      <c r="V125">
        <v>4.33</v>
      </c>
      <c r="W125">
        <v>1958.3969999999999</v>
      </c>
      <c r="X125">
        <v>36961</v>
      </c>
      <c r="Y125">
        <v>1.0469999999999999</v>
      </c>
      <c r="Z125">
        <v>187048.424</v>
      </c>
      <c r="AB125">
        <v>5681.53</v>
      </c>
    </row>
    <row r="126" spans="19:28" x14ac:dyDescent="0.35">
      <c r="S126" t="s">
        <v>467</v>
      </c>
      <c r="T126" t="s">
        <v>18</v>
      </c>
      <c r="U126" t="s">
        <v>18</v>
      </c>
      <c r="V126">
        <v>4.34</v>
      </c>
      <c r="W126">
        <v>286.214</v>
      </c>
      <c r="X126">
        <v>5789</v>
      </c>
      <c r="Y126">
        <v>12.055</v>
      </c>
      <c r="Z126">
        <v>2374.2350000000001</v>
      </c>
      <c r="AB126">
        <v>71.599999999999994</v>
      </c>
    </row>
    <row r="127" spans="19:28" x14ac:dyDescent="0.35">
      <c r="S127" t="s">
        <v>472</v>
      </c>
      <c r="T127" t="s">
        <v>18</v>
      </c>
      <c r="U127" t="s">
        <v>18</v>
      </c>
      <c r="V127">
        <v>4.33</v>
      </c>
      <c r="W127">
        <v>1089.875</v>
      </c>
      <c r="X127">
        <v>24160</v>
      </c>
    </row>
    <row r="128" spans="19:28" x14ac:dyDescent="0.35">
      <c r="S128" t="s">
        <v>477</v>
      </c>
      <c r="T128" t="s">
        <v>18</v>
      </c>
      <c r="U128" t="s">
        <v>18</v>
      </c>
      <c r="V128">
        <v>4.33</v>
      </c>
      <c r="W128">
        <v>1211.203</v>
      </c>
      <c r="X128">
        <v>25076</v>
      </c>
      <c r="Y128">
        <v>9.7780000000000005</v>
      </c>
      <c r="Z128">
        <v>12387.022000000001</v>
      </c>
      <c r="AB128">
        <v>375.77</v>
      </c>
    </row>
    <row r="129" spans="19:28" x14ac:dyDescent="0.35">
      <c r="S129" t="s">
        <v>482</v>
      </c>
      <c r="T129" t="s">
        <v>18</v>
      </c>
      <c r="U129" t="s">
        <v>18</v>
      </c>
      <c r="V129">
        <v>4.33</v>
      </c>
      <c r="W129">
        <v>1172.2170000000001</v>
      </c>
      <c r="X129">
        <v>19600</v>
      </c>
      <c r="Y129">
        <v>16.981999999999999</v>
      </c>
      <c r="Z129">
        <v>6902.7030000000004</v>
      </c>
      <c r="AB129">
        <v>209.17</v>
      </c>
    </row>
    <row r="130" spans="19:28" x14ac:dyDescent="0.35">
      <c r="S130" t="s">
        <v>483</v>
      </c>
      <c r="T130" t="s">
        <v>18</v>
      </c>
      <c r="U130" t="s">
        <v>18</v>
      </c>
      <c r="V130">
        <v>4.33</v>
      </c>
      <c r="W130">
        <v>231.25700000000001</v>
      </c>
      <c r="X130">
        <v>5935</v>
      </c>
    </row>
    <row r="131" spans="19:28" x14ac:dyDescent="0.35">
      <c r="S131" t="s">
        <v>490</v>
      </c>
      <c r="T131" t="s">
        <v>18</v>
      </c>
      <c r="U131" t="s">
        <v>18</v>
      </c>
    </row>
    <row r="132" spans="19:28" x14ac:dyDescent="0.35">
      <c r="S132" t="s">
        <v>497</v>
      </c>
      <c r="T132" t="s">
        <v>18</v>
      </c>
      <c r="U132" t="s">
        <v>18</v>
      </c>
      <c r="V132">
        <v>4.33</v>
      </c>
      <c r="W132">
        <v>1801.626</v>
      </c>
      <c r="X132">
        <v>29332</v>
      </c>
      <c r="Y132">
        <v>1.61</v>
      </c>
      <c r="Z132">
        <v>111902.236</v>
      </c>
      <c r="AB132">
        <v>3398.78</v>
      </c>
    </row>
    <row r="133" spans="19:28" x14ac:dyDescent="0.35">
      <c r="S133" t="s">
        <v>503</v>
      </c>
      <c r="T133" t="s">
        <v>18</v>
      </c>
      <c r="U133" t="s">
        <v>18</v>
      </c>
      <c r="V133">
        <v>4.33</v>
      </c>
      <c r="W133">
        <v>21903.471000000001</v>
      </c>
      <c r="X133">
        <v>355734</v>
      </c>
    </row>
    <row r="134" spans="19:28" x14ac:dyDescent="0.35">
      <c r="S134" t="s">
        <v>504</v>
      </c>
      <c r="T134" t="s">
        <v>18</v>
      </c>
      <c r="U134" t="s">
        <v>18</v>
      </c>
      <c r="V134">
        <v>4.33</v>
      </c>
      <c r="W134">
        <v>4349.25</v>
      </c>
      <c r="X134">
        <v>71317</v>
      </c>
    </row>
    <row r="135" spans="19:28" x14ac:dyDescent="0.35">
      <c r="S135" t="s">
        <v>509</v>
      </c>
      <c r="T135" t="s">
        <v>18</v>
      </c>
      <c r="U135" t="s">
        <v>18</v>
      </c>
      <c r="V135">
        <v>4.33</v>
      </c>
      <c r="W135">
        <v>1827.3119999999999</v>
      </c>
      <c r="X135">
        <v>31153</v>
      </c>
      <c r="Y135">
        <v>9.5760000000000005</v>
      </c>
      <c r="Z135">
        <v>19082.205999999998</v>
      </c>
      <c r="AB135">
        <v>579.15</v>
      </c>
    </row>
    <row r="136" spans="19:28" x14ac:dyDescent="0.35">
      <c r="S136" t="s">
        <v>510</v>
      </c>
      <c r="T136" t="s">
        <v>18</v>
      </c>
      <c r="U136" t="s">
        <v>18</v>
      </c>
      <c r="V136">
        <v>4.34</v>
      </c>
      <c r="W136">
        <v>536.95399999999995</v>
      </c>
      <c r="X136">
        <v>11782</v>
      </c>
    </row>
    <row r="137" spans="19:28" x14ac:dyDescent="0.35">
      <c r="S137" t="s">
        <v>515</v>
      </c>
      <c r="T137" t="s">
        <v>18</v>
      </c>
      <c r="U137" t="s">
        <v>18</v>
      </c>
      <c r="V137">
        <v>4.33</v>
      </c>
      <c r="W137">
        <v>1757.605</v>
      </c>
      <c r="X137">
        <v>35551</v>
      </c>
      <c r="Y137">
        <v>8.4600000000000009</v>
      </c>
      <c r="Z137">
        <v>20775.473000000002</v>
      </c>
      <c r="AB137">
        <v>630.59</v>
      </c>
    </row>
    <row r="138" spans="19:28" x14ac:dyDescent="0.35">
      <c r="S138" t="s">
        <v>520</v>
      </c>
      <c r="T138" t="s">
        <v>18</v>
      </c>
      <c r="U138" t="s">
        <v>18</v>
      </c>
      <c r="V138">
        <v>4.34</v>
      </c>
      <c r="W138">
        <v>2099.1770000000001</v>
      </c>
      <c r="X138">
        <v>30580</v>
      </c>
      <c r="Y138">
        <v>1.97</v>
      </c>
      <c r="Z138">
        <v>106557.208</v>
      </c>
      <c r="AB138">
        <v>3236.42</v>
      </c>
    </row>
    <row r="139" spans="19:28" x14ac:dyDescent="0.35">
      <c r="S139" t="s">
        <v>525</v>
      </c>
      <c r="T139" t="s">
        <v>18</v>
      </c>
      <c r="U139" t="s">
        <v>18</v>
      </c>
      <c r="V139">
        <v>4.32</v>
      </c>
      <c r="W139">
        <v>1580.2139999999999</v>
      </c>
      <c r="X139">
        <v>27385</v>
      </c>
      <c r="Y139">
        <v>9.14</v>
      </c>
      <c r="Z139">
        <v>17288.992999999999</v>
      </c>
      <c r="AB139">
        <v>524.67999999999995</v>
      </c>
    </row>
    <row r="140" spans="19:28" x14ac:dyDescent="0.35">
      <c r="S140" t="s">
        <v>526</v>
      </c>
      <c r="T140" t="s">
        <v>18</v>
      </c>
      <c r="U140" t="s">
        <v>18</v>
      </c>
      <c r="V140">
        <v>4.3499999999999996</v>
      </c>
      <c r="W140">
        <v>354.86799999999999</v>
      </c>
      <c r="X140">
        <v>7123</v>
      </c>
      <c r="Y140">
        <v>0.86</v>
      </c>
      <c r="Z140">
        <v>41263.720999999998</v>
      </c>
      <c r="AB140">
        <v>1252.97</v>
      </c>
    </row>
    <row r="141" spans="19:28" x14ac:dyDescent="0.35">
      <c r="S141" t="s">
        <v>533</v>
      </c>
      <c r="T141" t="s">
        <v>18</v>
      </c>
      <c r="U141" t="s">
        <v>18</v>
      </c>
      <c r="V141">
        <v>4.32</v>
      </c>
      <c r="W141">
        <v>5665.3040000000001</v>
      </c>
      <c r="X141">
        <v>88952</v>
      </c>
      <c r="Y141">
        <v>10.602</v>
      </c>
      <c r="Z141">
        <v>53436.182000000001</v>
      </c>
      <c r="AB141">
        <v>1622.74</v>
      </c>
    </row>
    <row r="142" spans="19:28" x14ac:dyDescent="0.35">
      <c r="S142" t="s">
        <v>540</v>
      </c>
      <c r="T142" t="s">
        <v>18</v>
      </c>
      <c r="U142" t="s">
        <v>18</v>
      </c>
      <c r="V142">
        <v>4.32</v>
      </c>
      <c r="W142">
        <v>3944.261</v>
      </c>
      <c r="X142">
        <v>65031</v>
      </c>
    </row>
    <row r="143" spans="19:28" x14ac:dyDescent="0.35">
      <c r="S143" t="s">
        <v>542</v>
      </c>
      <c r="T143" t="s">
        <v>18</v>
      </c>
      <c r="U143" t="s">
        <v>18</v>
      </c>
      <c r="V143">
        <v>4.32</v>
      </c>
      <c r="W143">
        <v>2588.1019999999999</v>
      </c>
      <c r="X143">
        <v>39532</v>
      </c>
      <c r="Y143">
        <v>3.1360000000000001</v>
      </c>
      <c r="Z143">
        <v>82528.763000000006</v>
      </c>
      <c r="AB143">
        <v>2506.4899999999998</v>
      </c>
    </row>
    <row r="144" spans="19:28" x14ac:dyDescent="0.35">
      <c r="S144" t="s">
        <v>549</v>
      </c>
      <c r="T144" t="s">
        <v>18</v>
      </c>
      <c r="U144" t="s">
        <v>18</v>
      </c>
      <c r="V144">
        <v>4.32</v>
      </c>
      <c r="W144">
        <v>1192.125</v>
      </c>
      <c r="X144">
        <v>20112</v>
      </c>
      <c r="Y144">
        <v>7.7859999999999996</v>
      </c>
      <c r="Z144">
        <v>15311.135</v>
      </c>
      <c r="AB144">
        <v>464.59</v>
      </c>
    </row>
    <row r="145" spans="19:29" x14ac:dyDescent="0.35">
      <c r="S145" t="s">
        <v>551</v>
      </c>
      <c r="T145" t="s">
        <v>18</v>
      </c>
      <c r="U145" t="s">
        <v>18</v>
      </c>
      <c r="V145">
        <v>4.32</v>
      </c>
      <c r="W145">
        <v>1896.8219999999999</v>
      </c>
      <c r="X145">
        <v>26264</v>
      </c>
    </row>
    <row r="146" spans="19:29" x14ac:dyDescent="0.35">
      <c r="S146" t="s">
        <v>558</v>
      </c>
      <c r="T146" t="s">
        <v>18</v>
      </c>
      <c r="U146" t="s">
        <v>18</v>
      </c>
      <c r="V146">
        <v>4.32</v>
      </c>
      <c r="W146">
        <v>5829.3890000000001</v>
      </c>
      <c r="X146">
        <v>99283</v>
      </c>
      <c r="Y146">
        <v>2.9870000000000001</v>
      </c>
      <c r="Z146">
        <v>195158.65400000001</v>
      </c>
      <c r="AB146">
        <v>5927.9</v>
      </c>
    </row>
    <row r="147" spans="19:29" x14ac:dyDescent="0.35">
      <c r="S147" t="s">
        <v>565</v>
      </c>
      <c r="T147" t="s">
        <v>18</v>
      </c>
      <c r="U147" t="s">
        <v>18</v>
      </c>
      <c r="V147">
        <v>4.32</v>
      </c>
      <c r="W147">
        <v>7125.924</v>
      </c>
      <c r="X147">
        <v>108026</v>
      </c>
    </row>
    <row r="148" spans="19:29" x14ac:dyDescent="0.35">
      <c r="S148" t="s">
        <v>567</v>
      </c>
      <c r="T148" t="s">
        <v>18</v>
      </c>
      <c r="U148" t="s">
        <v>18</v>
      </c>
      <c r="V148">
        <v>4.32</v>
      </c>
      <c r="W148">
        <v>2937.011</v>
      </c>
      <c r="X148">
        <v>42697</v>
      </c>
      <c r="Y148">
        <v>7.218</v>
      </c>
      <c r="Z148">
        <v>40690.093999999997</v>
      </c>
      <c r="AB148">
        <v>1235.54</v>
      </c>
    </row>
    <row r="149" spans="19:29" x14ac:dyDescent="0.35">
      <c r="S149" t="s">
        <v>574</v>
      </c>
      <c r="T149" t="s">
        <v>18</v>
      </c>
      <c r="U149" t="s">
        <v>18</v>
      </c>
      <c r="V149">
        <v>4.32</v>
      </c>
      <c r="W149">
        <v>4341.3779999999997</v>
      </c>
      <c r="X149">
        <v>63516</v>
      </c>
      <c r="Y149">
        <v>11.756</v>
      </c>
      <c r="Z149">
        <v>36929.040000000001</v>
      </c>
      <c r="AB149">
        <v>1121.29</v>
      </c>
    </row>
    <row r="150" spans="19:29" x14ac:dyDescent="0.35">
      <c r="S150" t="s">
        <v>576</v>
      </c>
      <c r="T150" t="s">
        <v>18</v>
      </c>
      <c r="U150" t="s">
        <v>18</v>
      </c>
      <c r="V150">
        <v>4.33</v>
      </c>
      <c r="W150">
        <v>2837.69</v>
      </c>
      <c r="X150">
        <v>36534</v>
      </c>
      <c r="Y150">
        <v>2.4649999999999999</v>
      </c>
      <c r="Z150">
        <v>115119.27</v>
      </c>
      <c r="AB150">
        <v>3496.51</v>
      </c>
    </row>
    <row r="151" spans="19:29" x14ac:dyDescent="0.35">
      <c r="S151" t="s">
        <v>583</v>
      </c>
      <c r="T151" t="s">
        <v>18</v>
      </c>
      <c r="U151" t="s">
        <v>18</v>
      </c>
      <c r="V151">
        <v>4.32</v>
      </c>
      <c r="W151">
        <v>6456.9859999999999</v>
      </c>
      <c r="X151">
        <v>100137</v>
      </c>
      <c r="Y151">
        <v>6.1029999999999998</v>
      </c>
      <c r="Z151">
        <v>105800.197</v>
      </c>
      <c r="AB151">
        <v>3213.42</v>
      </c>
    </row>
    <row r="152" spans="19:29" x14ac:dyDescent="0.35">
      <c r="S152" t="s">
        <v>584</v>
      </c>
      <c r="T152" t="s">
        <v>18</v>
      </c>
      <c r="U152" t="s">
        <v>18</v>
      </c>
      <c r="V152">
        <v>4.32</v>
      </c>
      <c r="W152">
        <v>1637.52</v>
      </c>
      <c r="X152">
        <v>28260</v>
      </c>
    </row>
    <row r="153" spans="19:29" x14ac:dyDescent="0.35">
      <c r="S153" t="s">
        <v>585</v>
      </c>
      <c r="T153" t="s">
        <v>18</v>
      </c>
      <c r="U153" t="s">
        <v>18</v>
      </c>
      <c r="V153">
        <v>4.34</v>
      </c>
      <c r="W153">
        <v>737.45299999999997</v>
      </c>
      <c r="X153">
        <v>11797</v>
      </c>
      <c r="Y153">
        <v>11.433</v>
      </c>
      <c r="Z153">
        <v>6450.2139999999999</v>
      </c>
      <c r="AB153">
        <v>195.42</v>
      </c>
    </row>
    <row r="154" spans="19:29" x14ac:dyDescent="0.35">
      <c r="S154" s="1"/>
    </row>
    <row r="155" spans="19:29" x14ac:dyDescent="0.35">
      <c r="S155" s="131" t="s">
        <v>587</v>
      </c>
      <c r="T155" s="131"/>
      <c r="U155" s="131"/>
      <c r="V155" s="131"/>
      <c r="W155" s="131"/>
      <c r="X155" s="131"/>
      <c r="Y155" s="131"/>
      <c r="Z155" s="131"/>
      <c r="AA155" s="131"/>
      <c r="AB155" s="131"/>
      <c r="AC155" s="131"/>
    </row>
    <row r="156" spans="19:29" x14ac:dyDescent="0.35">
      <c r="S156" t="s">
        <v>4</v>
      </c>
      <c r="T156" t="s">
        <v>5</v>
      </c>
      <c r="U156" t="s">
        <v>6</v>
      </c>
      <c r="V156" t="s">
        <v>7</v>
      </c>
      <c r="W156" t="s">
        <v>8</v>
      </c>
      <c r="X156" t="s">
        <v>9</v>
      </c>
      <c r="Y156" t="s">
        <v>10</v>
      </c>
      <c r="Z156" t="s">
        <v>11</v>
      </c>
      <c r="AA156" t="s">
        <v>12</v>
      </c>
      <c r="AB156" t="s">
        <v>13</v>
      </c>
      <c r="AC156" t="s">
        <v>14</v>
      </c>
    </row>
    <row r="157" spans="19:29" x14ac:dyDescent="0.35">
      <c r="S157" t="s">
        <v>441</v>
      </c>
      <c r="T157" t="s">
        <v>28</v>
      </c>
      <c r="U157" t="s">
        <v>142</v>
      </c>
      <c r="V157">
        <v>3.79</v>
      </c>
      <c r="W157">
        <v>99147.226999999999</v>
      </c>
      <c r="X157">
        <v>3690400</v>
      </c>
      <c r="Z157">
        <v>99147.226999999999</v>
      </c>
      <c r="AA157">
        <v>100</v>
      </c>
      <c r="AB157">
        <v>118.98</v>
      </c>
      <c r="AC157">
        <v>19</v>
      </c>
    </row>
    <row r="158" spans="19:29" x14ac:dyDescent="0.35">
      <c r="S158" t="s">
        <v>484</v>
      </c>
      <c r="T158" t="s">
        <v>28</v>
      </c>
      <c r="U158" t="s">
        <v>142</v>
      </c>
      <c r="V158">
        <v>3.78</v>
      </c>
      <c r="W158">
        <v>91640.218999999997</v>
      </c>
      <c r="X158">
        <v>3479469</v>
      </c>
      <c r="Z158">
        <v>91640.218999999997</v>
      </c>
      <c r="AA158">
        <v>100</v>
      </c>
      <c r="AB158">
        <v>109.97</v>
      </c>
      <c r="AC158">
        <v>10</v>
      </c>
    </row>
    <row r="159" spans="19:29" x14ac:dyDescent="0.35">
      <c r="S159" t="s">
        <v>442</v>
      </c>
      <c r="T159" t="s">
        <v>31</v>
      </c>
      <c r="U159" t="s">
        <v>142</v>
      </c>
      <c r="V159">
        <v>3.79</v>
      </c>
      <c r="W159">
        <v>110029.92200000001</v>
      </c>
      <c r="X159">
        <v>4115721</v>
      </c>
      <c r="Z159">
        <v>110029.92200000001</v>
      </c>
      <c r="AA159">
        <v>100</v>
      </c>
      <c r="AB159">
        <v>132.04</v>
      </c>
      <c r="AC159">
        <v>32</v>
      </c>
    </row>
    <row r="160" spans="19:29" x14ac:dyDescent="0.35">
      <c r="S160" t="s">
        <v>485</v>
      </c>
      <c r="T160" t="s">
        <v>31</v>
      </c>
      <c r="U160" t="s">
        <v>142</v>
      </c>
      <c r="V160">
        <v>3.78</v>
      </c>
      <c r="W160">
        <v>118718.242</v>
      </c>
      <c r="X160">
        <v>4508226</v>
      </c>
      <c r="Z160">
        <v>118718.242</v>
      </c>
      <c r="AA160">
        <v>100</v>
      </c>
      <c r="AB160">
        <v>142.47</v>
      </c>
      <c r="AC160">
        <v>42.5</v>
      </c>
    </row>
    <row r="161" spans="19:29" x14ac:dyDescent="0.35">
      <c r="S161" t="s">
        <v>443</v>
      </c>
      <c r="T161" t="s">
        <v>33</v>
      </c>
      <c r="U161" t="s">
        <v>142</v>
      </c>
      <c r="V161">
        <v>3.79</v>
      </c>
      <c r="W161">
        <v>97847.358999999997</v>
      </c>
      <c r="X161">
        <v>3658686</v>
      </c>
      <c r="Z161">
        <v>97847.358999999997</v>
      </c>
      <c r="AA161">
        <v>100</v>
      </c>
      <c r="AB161">
        <v>117.42</v>
      </c>
      <c r="AC161">
        <v>17.399999999999999</v>
      </c>
    </row>
    <row r="162" spans="19:29" x14ac:dyDescent="0.35">
      <c r="S162" t="s">
        <v>486</v>
      </c>
      <c r="T162" t="s">
        <v>33</v>
      </c>
      <c r="U162" t="s">
        <v>142</v>
      </c>
      <c r="V162">
        <v>3.79</v>
      </c>
      <c r="W162">
        <v>104661.281</v>
      </c>
      <c r="X162">
        <v>3932631</v>
      </c>
      <c r="Z162">
        <v>104661.281</v>
      </c>
      <c r="AA162">
        <v>100</v>
      </c>
      <c r="AB162">
        <v>125.6</v>
      </c>
      <c r="AC162">
        <v>25.6</v>
      </c>
    </row>
    <row r="163" spans="19:29" x14ac:dyDescent="0.35">
      <c r="S163" t="s">
        <v>444</v>
      </c>
      <c r="T163" t="s">
        <v>35</v>
      </c>
      <c r="U163" t="s">
        <v>142</v>
      </c>
      <c r="V163">
        <v>3.79</v>
      </c>
      <c r="W163">
        <v>56906.483999999997</v>
      </c>
      <c r="X163">
        <v>2091590</v>
      </c>
      <c r="Z163">
        <v>56906.483999999997</v>
      </c>
      <c r="AA163">
        <v>100</v>
      </c>
      <c r="AB163">
        <v>68.290000000000006</v>
      </c>
      <c r="AC163">
        <v>-31.7</v>
      </c>
    </row>
    <row r="164" spans="19:29" x14ac:dyDescent="0.35">
      <c r="S164" t="s">
        <v>468</v>
      </c>
      <c r="T164" t="s">
        <v>35</v>
      </c>
      <c r="U164" t="s">
        <v>142</v>
      </c>
      <c r="V164">
        <v>3.79</v>
      </c>
      <c r="W164">
        <v>50823.347999999998</v>
      </c>
      <c r="X164">
        <v>1909275</v>
      </c>
      <c r="Z164">
        <v>50823.347999999998</v>
      </c>
      <c r="AA164">
        <v>100</v>
      </c>
      <c r="AB164">
        <v>60.99</v>
      </c>
      <c r="AC164">
        <v>-39</v>
      </c>
    </row>
    <row r="165" spans="19:29" x14ac:dyDescent="0.35">
      <c r="S165" t="s">
        <v>473</v>
      </c>
      <c r="T165" t="s">
        <v>35</v>
      </c>
      <c r="U165" t="s">
        <v>142</v>
      </c>
      <c r="V165">
        <v>3.79</v>
      </c>
      <c r="W165">
        <v>45127.563000000002</v>
      </c>
      <c r="X165">
        <v>1700804</v>
      </c>
      <c r="Z165">
        <v>45127.563000000002</v>
      </c>
      <c r="AA165">
        <v>100</v>
      </c>
      <c r="AB165">
        <v>54.16</v>
      </c>
      <c r="AC165">
        <v>-45.8</v>
      </c>
    </row>
    <row r="166" spans="19:29" x14ac:dyDescent="0.35">
      <c r="S166" t="s">
        <v>478</v>
      </c>
      <c r="T166" t="s">
        <v>35</v>
      </c>
      <c r="U166" t="s">
        <v>142</v>
      </c>
      <c r="V166">
        <v>3.79</v>
      </c>
      <c r="W166">
        <v>50215.894999999997</v>
      </c>
      <c r="X166">
        <v>1900730</v>
      </c>
      <c r="Z166">
        <v>50215.894999999997</v>
      </c>
      <c r="AA166">
        <v>100</v>
      </c>
      <c r="AB166">
        <v>60.26</v>
      </c>
      <c r="AC166">
        <v>-39.700000000000003</v>
      </c>
    </row>
    <row r="167" spans="19:29" x14ac:dyDescent="0.35">
      <c r="S167" t="s">
        <v>487</v>
      </c>
      <c r="T167" t="s">
        <v>35</v>
      </c>
      <c r="U167" t="s">
        <v>142</v>
      </c>
      <c r="V167">
        <v>3.79</v>
      </c>
      <c r="W167">
        <v>51603.222999999998</v>
      </c>
      <c r="X167">
        <v>1962689</v>
      </c>
      <c r="Z167">
        <v>51603.222999999998</v>
      </c>
      <c r="AA167">
        <v>100</v>
      </c>
      <c r="AB167">
        <v>61.93</v>
      </c>
      <c r="AC167">
        <v>-38.1</v>
      </c>
    </row>
    <row r="168" spans="19:29" x14ac:dyDescent="0.35">
      <c r="S168" t="s">
        <v>511</v>
      </c>
      <c r="T168" t="s">
        <v>35</v>
      </c>
      <c r="U168" t="s">
        <v>142</v>
      </c>
      <c r="V168">
        <v>3.79</v>
      </c>
      <c r="W168">
        <v>55185.578000000001</v>
      </c>
      <c r="X168">
        <v>2096160</v>
      </c>
      <c r="Z168">
        <v>55185.578000000001</v>
      </c>
      <c r="AA168">
        <v>100</v>
      </c>
      <c r="AB168">
        <v>66.23</v>
      </c>
      <c r="AC168">
        <v>-33.799999999999997</v>
      </c>
    </row>
    <row r="169" spans="19:29" x14ac:dyDescent="0.35">
      <c r="S169" t="s">
        <v>516</v>
      </c>
      <c r="T169" t="s">
        <v>35</v>
      </c>
      <c r="U169" t="s">
        <v>142</v>
      </c>
      <c r="V169">
        <v>3.78</v>
      </c>
      <c r="W169">
        <v>57444.809000000001</v>
      </c>
      <c r="X169">
        <v>2196922</v>
      </c>
      <c r="Z169">
        <v>57444.809000000001</v>
      </c>
      <c r="AA169">
        <v>100</v>
      </c>
      <c r="AB169">
        <v>68.94</v>
      </c>
      <c r="AC169">
        <v>-31.1</v>
      </c>
    </row>
    <row r="170" spans="19:29" x14ac:dyDescent="0.35">
      <c r="S170" t="s">
        <v>521</v>
      </c>
      <c r="T170" t="s">
        <v>35</v>
      </c>
      <c r="U170" t="s">
        <v>142</v>
      </c>
      <c r="V170">
        <v>3.79</v>
      </c>
      <c r="W170">
        <v>46731.050999999999</v>
      </c>
      <c r="X170">
        <v>1784513</v>
      </c>
      <c r="Z170">
        <v>46731.050999999999</v>
      </c>
      <c r="AA170">
        <v>100</v>
      </c>
      <c r="AB170">
        <v>56.08</v>
      </c>
      <c r="AC170">
        <v>-43.9</v>
      </c>
    </row>
    <row r="171" spans="19:29" x14ac:dyDescent="0.35">
      <c r="S171" t="s">
        <v>445</v>
      </c>
      <c r="T171" t="s">
        <v>37</v>
      </c>
      <c r="U171" t="s">
        <v>29</v>
      </c>
      <c r="V171">
        <v>3.79</v>
      </c>
      <c r="W171">
        <v>62519.641000000003</v>
      </c>
      <c r="X171">
        <v>2550542</v>
      </c>
      <c r="Z171">
        <v>62519.641000000003</v>
      </c>
      <c r="AA171">
        <v>100</v>
      </c>
      <c r="AB171">
        <v>75.03</v>
      </c>
      <c r="AC171">
        <v>-25</v>
      </c>
    </row>
    <row r="172" spans="19:29" x14ac:dyDescent="0.35">
      <c r="S172" t="s">
        <v>469</v>
      </c>
      <c r="T172" t="s">
        <v>37</v>
      </c>
      <c r="U172" t="s">
        <v>29</v>
      </c>
      <c r="V172">
        <v>3.79</v>
      </c>
      <c r="W172">
        <v>81373.327999999994</v>
      </c>
      <c r="X172">
        <v>3072050</v>
      </c>
      <c r="Z172">
        <v>81373.327999999994</v>
      </c>
      <c r="AA172">
        <v>100</v>
      </c>
      <c r="AB172">
        <v>97.65</v>
      </c>
      <c r="AC172">
        <v>-2.2999999999999998</v>
      </c>
    </row>
    <row r="173" spans="19:29" x14ac:dyDescent="0.35">
      <c r="S173" t="s">
        <v>474</v>
      </c>
      <c r="T173" t="s">
        <v>37</v>
      </c>
      <c r="U173" t="s">
        <v>29</v>
      </c>
      <c r="V173">
        <v>3.78</v>
      </c>
      <c r="W173">
        <v>66556.108999999997</v>
      </c>
      <c r="X173">
        <v>2338083</v>
      </c>
      <c r="Z173">
        <v>66556.108999999997</v>
      </c>
      <c r="AA173">
        <v>100</v>
      </c>
      <c r="AB173">
        <v>79.87</v>
      </c>
      <c r="AC173">
        <v>-20.100000000000001</v>
      </c>
    </row>
    <row r="174" spans="19:29" x14ac:dyDescent="0.35">
      <c r="S174" t="s">
        <v>479</v>
      </c>
      <c r="T174" t="s">
        <v>37</v>
      </c>
      <c r="U174" t="s">
        <v>29</v>
      </c>
      <c r="V174">
        <v>3.79</v>
      </c>
      <c r="W174">
        <v>75406.516000000003</v>
      </c>
      <c r="X174">
        <v>2832145</v>
      </c>
      <c r="Z174">
        <v>75406.516000000003</v>
      </c>
      <c r="AA174">
        <v>100</v>
      </c>
      <c r="AB174">
        <v>90.49</v>
      </c>
      <c r="AC174">
        <v>-9.5</v>
      </c>
    </row>
    <row r="175" spans="19:29" x14ac:dyDescent="0.35">
      <c r="S175" t="s">
        <v>488</v>
      </c>
      <c r="T175" t="s">
        <v>37</v>
      </c>
      <c r="U175" t="s">
        <v>29</v>
      </c>
      <c r="V175">
        <v>3.79</v>
      </c>
      <c r="W175">
        <v>76128.5</v>
      </c>
      <c r="X175">
        <v>2872571</v>
      </c>
      <c r="Z175">
        <v>76128.5</v>
      </c>
      <c r="AA175">
        <v>100</v>
      </c>
      <c r="AB175">
        <v>91.36</v>
      </c>
      <c r="AC175">
        <v>-8.6</v>
      </c>
    </row>
    <row r="176" spans="19:29" x14ac:dyDescent="0.35">
      <c r="S176" t="s">
        <v>512</v>
      </c>
      <c r="T176" t="s">
        <v>37</v>
      </c>
      <c r="U176" t="s">
        <v>29</v>
      </c>
      <c r="V176">
        <v>3.79</v>
      </c>
      <c r="W176">
        <v>80799.366999999998</v>
      </c>
      <c r="X176">
        <v>3053570</v>
      </c>
      <c r="Z176">
        <v>80799.366999999998</v>
      </c>
      <c r="AA176">
        <v>100</v>
      </c>
      <c r="AB176">
        <v>96.96</v>
      </c>
      <c r="AC176">
        <v>-3</v>
      </c>
    </row>
    <row r="177" spans="19:29" x14ac:dyDescent="0.35">
      <c r="S177" t="s">
        <v>517</v>
      </c>
      <c r="T177" t="s">
        <v>37</v>
      </c>
      <c r="U177" t="s">
        <v>29</v>
      </c>
      <c r="V177">
        <v>3.78</v>
      </c>
      <c r="W177">
        <v>73697.179999999993</v>
      </c>
      <c r="X177">
        <v>2806167</v>
      </c>
      <c r="Z177">
        <v>73697.179999999993</v>
      </c>
      <c r="AA177">
        <v>100</v>
      </c>
      <c r="AB177">
        <v>88.44</v>
      </c>
      <c r="AC177">
        <v>-11.6</v>
      </c>
    </row>
    <row r="178" spans="19:29" x14ac:dyDescent="0.35">
      <c r="S178" t="s">
        <v>522</v>
      </c>
      <c r="T178" t="s">
        <v>37</v>
      </c>
      <c r="U178" t="s">
        <v>29</v>
      </c>
      <c r="V178">
        <v>3.78</v>
      </c>
      <c r="W178">
        <v>71098.960999999996</v>
      </c>
      <c r="X178">
        <v>2720564</v>
      </c>
      <c r="Z178">
        <v>71098.960999999996</v>
      </c>
      <c r="AA178">
        <v>100</v>
      </c>
      <c r="AB178">
        <v>85.32</v>
      </c>
      <c r="AC178">
        <v>-14.7</v>
      </c>
    </row>
    <row r="179" spans="19:29" x14ac:dyDescent="0.35">
      <c r="S179" t="s">
        <v>446</v>
      </c>
      <c r="T179" t="s">
        <v>39</v>
      </c>
      <c r="U179" t="s">
        <v>29</v>
      </c>
      <c r="V179">
        <v>3.79</v>
      </c>
      <c r="W179">
        <v>88497.523000000001</v>
      </c>
      <c r="X179">
        <v>3262129</v>
      </c>
      <c r="Z179">
        <v>88497.523000000001</v>
      </c>
      <c r="AA179">
        <v>100</v>
      </c>
      <c r="AB179">
        <v>106.2</v>
      </c>
      <c r="AC179">
        <v>6.2</v>
      </c>
    </row>
    <row r="180" spans="19:29" x14ac:dyDescent="0.35">
      <c r="S180" t="s">
        <v>470</v>
      </c>
      <c r="T180" t="s">
        <v>39</v>
      </c>
      <c r="U180" t="s">
        <v>29</v>
      </c>
      <c r="V180">
        <v>3.79</v>
      </c>
      <c r="W180">
        <v>96763.202999999994</v>
      </c>
      <c r="X180">
        <v>3627207</v>
      </c>
      <c r="Z180">
        <v>96763.202999999994</v>
      </c>
      <c r="AA180">
        <v>100</v>
      </c>
      <c r="AB180">
        <v>116.12</v>
      </c>
      <c r="AC180">
        <v>16.100000000000001</v>
      </c>
    </row>
    <row r="181" spans="19:29" x14ac:dyDescent="0.35">
      <c r="S181" t="s">
        <v>475</v>
      </c>
      <c r="T181" t="s">
        <v>39</v>
      </c>
      <c r="U181" t="s">
        <v>29</v>
      </c>
      <c r="V181">
        <v>3.79</v>
      </c>
      <c r="W181">
        <v>86041.914000000004</v>
      </c>
      <c r="X181">
        <v>2949560</v>
      </c>
      <c r="Z181">
        <v>86041.914000000004</v>
      </c>
      <c r="AA181">
        <v>100</v>
      </c>
      <c r="AB181">
        <v>103.25</v>
      </c>
      <c r="AC181">
        <v>3.3</v>
      </c>
    </row>
    <row r="182" spans="19:29" x14ac:dyDescent="0.35">
      <c r="S182" t="s">
        <v>480</v>
      </c>
      <c r="T182" t="s">
        <v>39</v>
      </c>
      <c r="U182" t="s">
        <v>29</v>
      </c>
      <c r="V182">
        <v>3.79</v>
      </c>
      <c r="W182">
        <v>89999.437999999995</v>
      </c>
      <c r="X182">
        <v>3457415</v>
      </c>
      <c r="Z182">
        <v>89999.437999999995</v>
      </c>
      <c r="AA182">
        <v>100</v>
      </c>
      <c r="AB182">
        <v>108</v>
      </c>
      <c r="AC182">
        <v>8</v>
      </c>
    </row>
    <row r="183" spans="19:29" x14ac:dyDescent="0.35">
      <c r="S183" t="s">
        <v>489</v>
      </c>
      <c r="T183" t="s">
        <v>39</v>
      </c>
      <c r="U183" t="s">
        <v>29</v>
      </c>
      <c r="V183">
        <v>3.78</v>
      </c>
      <c r="W183">
        <v>86843.812999999995</v>
      </c>
      <c r="X183">
        <v>3293688</v>
      </c>
      <c r="Z183">
        <v>86843.812999999995</v>
      </c>
      <c r="AA183">
        <v>100</v>
      </c>
      <c r="AB183">
        <v>104.22</v>
      </c>
      <c r="AC183">
        <v>4.2</v>
      </c>
    </row>
    <row r="184" spans="19:29" x14ac:dyDescent="0.35">
      <c r="S184" t="s">
        <v>513</v>
      </c>
      <c r="T184" t="s">
        <v>39</v>
      </c>
      <c r="U184" t="s">
        <v>29</v>
      </c>
      <c r="V184">
        <v>3.78</v>
      </c>
      <c r="W184">
        <v>93015.077999999994</v>
      </c>
      <c r="X184">
        <v>3374432</v>
      </c>
      <c r="Z184">
        <v>93015.077999999994</v>
      </c>
      <c r="AA184">
        <v>100</v>
      </c>
      <c r="AB184">
        <v>111.62</v>
      </c>
      <c r="AC184">
        <v>11.6</v>
      </c>
    </row>
    <row r="185" spans="19:29" x14ac:dyDescent="0.35">
      <c r="S185" t="s">
        <v>518</v>
      </c>
      <c r="T185" t="s">
        <v>39</v>
      </c>
      <c r="U185" t="s">
        <v>29</v>
      </c>
      <c r="V185">
        <v>3.78</v>
      </c>
      <c r="W185">
        <v>102521.625</v>
      </c>
      <c r="X185">
        <v>3753753</v>
      </c>
      <c r="Z185">
        <v>102521.625</v>
      </c>
      <c r="AA185">
        <v>100</v>
      </c>
      <c r="AB185">
        <v>123.03</v>
      </c>
      <c r="AC185">
        <v>23</v>
      </c>
    </row>
    <row r="186" spans="19:29" x14ac:dyDescent="0.35">
      <c r="S186" t="s">
        <v>523</v>
      </c>
      <c r="T186" t="s">
        <v>39</v>
      </c>
      <c r="U186" t="s">
        <v>29</v>
      </c>
      <c r="V186">
        <v>3.79</v>
      </c>
      <c r="W186">
        <v>93787.023000000001</v>
      </c>
      <c r="X186">
        <v>3541642</v>
      </c>
      <c r="Z186">
        <v>93787.023000000001</v>
      </c>
      <c r="AA186">
        <v>100</v>
      </c>
      <c r="AB186">
        <v>112.55</v>
      </c>
      <c r="AC186">
        <v>12.5</v>
      </c>
    </row>
    <row r="187" spans="19:29" x14ac:dyDescent="0.35">
      <c r="S187" t="s">
        <v>448</v>
      </c>
      <c r="T187" t="s">
        <v>42</v>
      </c>
      <c r="U187" t="s">
        <v>29</v>
      </c>
      <c r="V187">
        <v>3.79</v>
      </c>
      <c r="W187">
        <v>76204.687999999995</v>
      </c>
      <c r="X187">
        <v>2781862</v>
      </c>
      <c r="Z187">
        <v>76204.687999999995</v>
      </c>
      <c r="AA187">
        <v>100</v>
      </c>
      <c r="AB187">
        <v>91.45</v>
      </c>
      <c r="AC187">
        <v>-8.6</v>
      </c>
    </row>
    <row r="188" spans="19:29" x14ac:dyDescent="0.35">
      <c r="S188" t="s">
        <v>491</v>
      </c>
      <c r="T188" t="s">
        <v>42</v>
      </c>
      <c r="U188" t="s">
        <v>29</v>
      </c>
      <c r="V188">
        <v>3.78</v>
      </c>
      <c r="W188">
        <v>83129.858999999997</v>
      </c>
      <c r="X188">
        <v>3025645</v>
      </c>
      <c r="Z188">
        <v>83129.858999999997</v>
      </c>
      <c r="AA188">
        <v>100</v>
      </c>
      <c r="AB188">
        <v>99.76</v>
      </c>
      <c r="AC188">
        <v>-0.2</v>
      </c>
    </row>
    <row r="189" spans="19:29" x14ac:dyDescent="0.35">
      <c r="S189" t="s">
        <v>449</v>
      </c>
      <c r="T189" t="s">
        <v>44</v>
      </c>
      <c r="U189" t="s">
        <v>29</v>
      </c>
      <c r="V189">
        <v>3.79</v>
      </c>
      <c r="W189">
        <v>76172.733999999997</v>
      </c>
      <c r="X189">
        <v>2958551</v>
      </c>
      <c r="Z189">
        <v>76172.733999999997</v>
      </c>
      <c r="AA189">
        <v>100</v>
      </c>
      <c r="AB189">
        <v>91.41</v>
      </c>
      <c r="AC189">
        <v>-8.6</v>
      </c>
    </row>
    <row r="190" spans="19:29" x14ac:dyDescent="0.35">
      <c r="S190" t="s">
        <v>492</v>
      </c>
      <c r="T190" t="s">
        <v>44</v>
      </c>
      <c r="U190" t="s">
        <v>29</v>
      </c>
      <c r="V190">
        <v>3.79</v>
      </c>
      <c r="W190">
        <v>95656.968999999997</v>
      </c>
      <c r="X190">
        <v>3566732</v>
      </c>
      <c r="Z190">
        <v>95656.968999999997</v>
      </c>
      <c r="AA190">
        <v>100</v>
      </c>
      <c r="AB190">
        <v>114.79</v>
      </c>
      <c r="AC190">
        <v>14.8</v>
      </c>
    </row>
    <row r="191" spans="19:29" x14ac:dyDescent="0.35">
      <c r="S191" t="s">
        <v>450</v>
      </c>
      <c r="T191" t="s">
        <v>46</v>
      </c>
      <c r="U191" t="s">
        <v>29</v>
      </c>
      <c r="V191">
        <v>3.79</v>
      </c>
      <c r="W191">
        <v>79696.414000000004</v>
      </c>
      <c r="X191">
        <v>3734757</v>
      </c>
      <c r="Z191">
        <v>79696.414000000004</v>
      </c>
      <c r="AA191">
        <v>100</v>
      </c>
      <c r="AB191">
        <v>95.64</v>
      </c>
      <c r="AC191">
        <v>-4.4000000000000004</v>
      </c>
    </row>
    <row r="192" spans="19:29" x14ac:dyDescent="0.35">
      <c r="S192" t="s">
        <v>493</v>
      </c>
      <c r="T192" t="s">
        <v>46</v>
      </c>
      <c r="U192" t="s">
        <v>29</v>
      </c>
      <c r="V192">
        <v>3.79</v>
      </c>
      <c r="W192">
        <v>92235.273000000001</v>
      </c>
      <c r="X192">
        <v>4208975</v>
      </c>
      <c r="Z192">
        <v>92235.273000000001</v>
      </c>
      <c r="AA192">
        <v>100</v>
      </c>
      <c r="AB192">
        <v>110.69</v>
      </c>
      <c r="AC192">
        <v>10.7</v>
      </c>
    </row>
    <row r="193" spans="19:29" x14ac:dyDescent="0.35">
      <c r="S193" t="s">
        <v>451</v>
      </c>
      <c r="T193" t="s">
        <v>48</v>
      </c>
      <c r="U193" t="s">
        <v>29</v>
      </c>
      <c r="V193">
        <v>3.79</v>
      </c>
      <c r="W193">
        <v>81798.641000000003</v>
      </c>
      <c r="X193">
        <v>3844104</v>
      </c>
      <c r="Z193">
        <v>81798.641000000003</v>
      </c>
      <c r="AA193">
        <v>100</v>
      </c>
      <c r="AB193">
        <v>98.16</v>
      </c>
      <c r="AC193">
        <v>-1.8</v>
      </c>
    </row>
    <row r="194" spans="19:29" x14ac:dyDescent="0.35">
      <c r="S194" t="s">
        <v>494</v>
      </c>
      <c r="T194" t="s">
        <v>48</v>
      </c>
      <c r="U194" t="s">
        <v>29</v>
      </c>
      <c r="V194">
        <v>3.79</v>
      </c>
      <c r="W194">
        <v>97453.101999999999</v>
      </c>
      <c r="X194">
        <v>4459191</v>
      </c>
      <c r="Z194">
        <v>97453.101999999999</v>
      </c>
      <c r="AA194">
        <v>100</v>
      </c>
      <c r="AB194">
        <v>116.95</v>
      </c>
      <c r="AC194">
        <v>16.899999999999999</v>
      </c>
    </row>
    <row r="195" spans="19:29" x14ac:dyDescent="0.35">
      <c r="S195" t="s">
        <v>452</v>
      </c>
      <c r="T195" t="s">
        <v>50</v>
      </c>
      <c r="U195" t="s">
        <v>29</v>
      </c>
      <c r="V195">
        <v>3.79</v>
      </c>
      <c r="W195">
        <v>72615.585999999996</v>
      </c>
      <c r="X195">
        <v>2704232</v>
      </c>
      <c r="Z195">
        <v>72615.585999999996</v>
      </c>
      <c r="AA195">
        <v>100</v>
      </c>
      <c r="AB195">
        <v>87.14</v>
      </c>
      <c r="AC195">
        <v>-12.9</v>
      </c>
    </row>
    <row r="196" spans="19:29" x14ac:dyDescent="0.35">
      <c r="S196" t="s">
        <v>495</v>
      </c>
      <c r="T196" t="s">
        <v>50</v>
      </c>
      <c r="U196" t="s">
        <v>29</v>
      </c>
      <c r="V196">
        <v>3.79</v>
      </c>
      <c r="W196">
        <v>86978.148000000001</v>
      </c>
      <c r="X196">
        <v>3261943</v>
      </c>
      <c r="Z196">
        <v>86978.148000000001</v>
      </c>
      <c r="AA196">
        <v>100</v>
      </c>
      <c r="AB196">
        <v>104.38</v>
      </c>
      <c r="AC196">
        <v>4.4000000000000004</v>
      </c>
    </row>
    <row r="197" spans="19:29" x14ac:dyDescent="0.35">
      <c r="S197" t="s">
        <v>453</v>
      </c>
      <c r="T197" t="s">
        <v>52</v>
      </c>
      <c r="U197" t="s">
        <v>29</v>
      </c>
      <c r="V197">
        <v>3.79</v>
      </c>
      <c r="W197">
        <v>76026</v>
      </c>
      <c r="X197">
        <v>2870378</v>
      </c>
      <c r="Z197">
        <v>76026</v>
      </c>
      <c r="AA197">
        <v>100</v>
      </c>
      <c r="AB197">
        <v>91.23</v>
      </c>
      <c r="AC197">
        <v>-8.8000000000000007</v>
      </c>
    </row>
    <row r="198" spans="19:29" x14ac:dyDescent="0.35">
      <c r="S198" t="s">
        <v>496</v>
      </c>
      <c r="T198" t="s">
        <v>52</v>
      </c>
      <c r="U198" t="s">
        <v>29</v>
      </c>
      <c r="V198">
        <v>3.78</v>
      </c>
      <c r="W198">
        <v>85374.516000000003</v>
      </c>
      <c r="X198">
        <v>3281335</v>
      </c>
      <c r="Z198">
        <v>85374.516000000003</v>
      </c>
      <c r="AA198">
        <v>100</v>
      </c>
      <c r="AB198">
        <v>102.45</v>
      </c>
      <c r="AC198">
        <v>2.5</v>
      </c>
    </row>
    <row r="199" spans="19:29" x14ac:dyDescent="0.35">
      <c r="S199" t="s">
        <v>541</v>
      </c>
      <c r="T199" t="s">
        <v>52</v>
      </c>
      <c r="U199" t="s">
        <v>29</v>
      </c>
      <c r="V199">
        <v>3.78</v>
      </c>
      <c r="W199">
        <v>105078.148</v>
      </c>
      <c r="X199">
        <v>3696228</v>
      </c>
      <c r="Z199">
        <v>105078.148</v>
      </c>
      <c r="AA199">
        <v>100</v>
      </c>
      <c r="AB199">
        <v>126.1</v>
      </c>
      <c r="AC199">
        <v>26.1</v>
      </c>
    </row>
    <row r="200" spans="19:29" x14ac:dyDescent="0.35">
      <c r="S200" t="s">
        <v>550</v>
      </c>
      <c r="T200" t="s">
        <v>52</v>
      </c>
      <c r="U200" t="s">
        <v>29</v>
      </c>
      <c r="V200">
        <v>3.78</v>
      </c>
      <c r="W200">
        <v>92012.312999999995</v>
      </c>
      <c r="X200">
        <v>3411119</v>
      </c>
      <c r="Z200">
        <v>92012.312999999995</v>
      </c>
      <c r="AA200">
        <v>100</v>
      </c>
      <c r="AB200">
        <v>110.42</v>
      </c>
      <c r="AC200">
        <v>10.4</v>
      </c>
    </row>
    <row r="201" spans="19:29" x14ac:dyDescent="0.35">
      <c r="S201" t="s">
        <v>566</v>
      </c>
      <c r="T201" t="s">
        <v>52</v>
      </c>
      <c r="U201" t="s">
        <v>29</v>
      </c>
      <c r="V201">
        <v>3.78</v>
      </c>
      <c r="W201">
        <v>99651.062999999995</v>
      </c>
      <c r="X201">
        <v>3638737</v>
      </c>
      <c r="Z201">
        <v>99651.062999999995</v>
      </c>
      <c r="AA201">
        <v>100</v>
      </c>
      <c r="AB201">
        <v>119.59</v>
      </c>
      <c r="AC201">
        <v>19.600000000000001</v>
      </c>
    </row>
    <row r="202" spans="19:29" x14ac:dyDescent="0.35">
      <c r="S202" t="s">
        <v>575</v>
      </c>
      <c r="T202" t="s">
        <v>52</v>
      </c>
      <c r="U202" t="s">
        <v>29</v>
      </c>
      <c r="V202">
        <v>3.78</v>
      </c>
      <c r="W202">
        <v>87360.312999999995</v>
      </c>
      <c r="X202">
        <v>3242247</v>
      </c>
      <c r="Z202">
        <v>87360.312999999995</v>
      </c>
      <c r="AA202">
        <v>100</v>
      </c>
      <c r="AB202">
        <v>104.84</v>
      </c>
      <c r="AC202">
        <v>4.8</v>
      </c>
    </row>
    <row r="203" spans="19:29" x14ac:dyDescent="0.35">
      <c r="S203" t="s">
        <v>455</v>
      </c>
      <c r="T203" t="s">
        <v>55</v>
      </c>
      <c r="U203" t="s">
        <v>29</v>
      </c>
      <c r="V203">
        <v>3.79</v>
      </c>
      <c r="W203">
        <v>46317.648000000001</v>
      </c>
      <c r="X203">
        <v>1555216</v>
      </c>
      <c r="Z203">
        <v>46317.648000000001</v>
      </c>
      <c r="AA203">
        <v>100</v>
      </c>
      <c r="AB203">
        <v>55.58</v>
      </c>
      <c r="AC203">
        <v>-44.4</v>
      </c>
    </row>
    <row r="204" spans="19:29" x14ac:dyDescent="0.35">
      <c r="S204" t="s">
        <v>471</v>
      </c>
      <c r="T204" t="s">
        <v>55</v>
      </c>
      <c r="U204" t="s">
        <v>142</v>
      </c>
      <c r="V204">
        <v>3.79</v>
      </c>
      <c r="W204">
        <v>39609.714999999997</v>
      </c>
      <c r="X204">
        <v>1478978</v>
      </c>
      <c r="Z204">
        <v>39609.714999999997</v>
      </c>
      <c r="AA204">
        <v>100</v>
      </c>
      <c r="AB204">
        <v>47.53</v>
      </c>
      <c r="AC204">
        <v>-52.5</v>
      </c>
    </row>
    <row r="205" spans="19:29" x14ac:dyDescent="0.35">
      <c r="S205" t="s">
        <v>476</v>
      </c>
      <c r="T205" t="s">
        <v>55</v>
      </c>
      <c r="U205" t="s">
        <v>29</v>
      </c>
      <c r="V205">
        <v>3.79</v>
      </c>
      <c r="W205">
        <v>43471.086000000003</v>
      </c>
      <c r="X205">
        <v>1413638</v>
      </c>
      <c r="Z205">
        <v>43471.086000000003</v>
      </c>
      <c r="AA205">
        <v>100</v>
      </c>
      <c r="AB205">
        <v>52.17</v>
      </c>
      <c r="AC205">
        <v>-47.8</v>
      </c>
    </row>
    <row r="206" spans="19:29" x14ac:dyDescent="0.35">
      <c r="S206" t="s">
        <v>481</v>
      </c>
      <c r="T206" t="s">
        <v>55</v>
      </c>
      <c r="U206" t="s">
        <v>142</v>
      </c>
      <c r="V206">
        <v>3.79</v>
      </c>
      <c r="W206">
        <v>38000.163999999997</v>
      </c>
      <c r="X206">
        <v>1436974</v>
      </c>
      <c r="Z206">
        <v>38000.163999999997</v>
      </c>
      <c r="AA206">
        <v>100</v>
      </c>
      <c r="AB206">
        <v>45.6</v>
      </c>
      <c r="AC206">
        <v>-54.4</v>
      </c>
    </row>
    <row r="207" spans="19:29" x14ac:dyDescent="0.35">
      <c r="S207" t="s">
        <v>498</v>
      </c>
      <c r="T207" t="s">
        <v>55</v>
      </c>
      <c r="U207" t="s">
        <v>29</v>
      </c>
      <c r="V207">
        <v>3.79</v>
      </c>
      <c r="W207">
        <v>50045.718999999997</v>
      </c>
      <c r="X207">
        <v>1651115</v>
      </c>
      <c r="Z207">
        <v>50045.718999999997</v>
      </c>
      <c r="AA207">
        <v>100</v>
      </c>
      <c r="AB207">
        <v>60.06</v>
      </c>
      <c r="AC207">
        <v>-39.9</v>
      </c>
    </row>
    <row r="208" spans="19:29" x14ac:dyDescent="0.35">
      <c r="S208" t="s">
        <v>514</v>
      </c>
      <c r="T208" t="s">
        <v>55</v>
      </c>
      <c r="U208" t="s">
        <v>142</v>
      </c>
      <c r="V208">
        <v>3.79</v>
      </c>
      <c r="W208">
        <v>46678.375</v>
      </c>
      <c r="X208">
        <v>1515470</v>
      </c>
      <c r="Z208">
        <v>46678.375</v>
      </c>
      <c r="AA208">
        <v>100</v>
      </c>
      <c r="AB208">
        <v>56.02</v>
      </c>
      <c r="AC208">
        <v>-44</v>
      </c>
    </row>
    <row r="209" spans="19:29" x14ac:dyDescent="0.35">
      <c r="S209" t="s">
        <v>519</v>
      </c>
      <c r="T209" t="s">
        <v>55</v>
      </c>
      <c r="U209" t="s">
        <v>142</v>
      </c>
      <c r="V209">
        <v>3.78</v>
      </c>
      <c r="W209">
        <v>39008.565999999999</v>
      </c>
      <c r="X209">
        <v>1492758</v>
      </c>
      <c r="Z209">
        <v>39008.565999999999</v>
      </c>
      <c r="AA209">
        <v>100</v>
      </c>
      <c r="AB209">
        <v>46.81</v>
      </c>
      <c r="AC209">
        <v>-53.2</v>
      </c>
    </row>
    <row r="210" spans="19:29" x14ac:dyDescent="0.35">
      <c r="S210" t="s">
        <v>524</v>
      </c>
      <c r="T210" t="s">
        <v>55</v>
      </c>
      <c r="U210" t="s">
        <v>142</v>
      </c>
      <c r="V210">
        <v>3.78</v>
      </c>
      <c r="W210">
        <v>29047.741999999998</v>
      </c>
      <c r="X210">
        <v>1175002</v>
      </c>
      <c r="Z210">
        <v>29047.741999999998</v>
      </c>
      <c r="AA210">
        <v>100</v>
      </c>
      <c r="AB210">
        <v>34.86</v>
      </c>
      <c r="AC210">
        <v>-65.099999999999994</v>
      </c>
    </row>
    <row r="211" spans="19:29" x14ac:dyDescent="0.35">
      <c r="S211" t="s">
        <v>456</v>
      </c>
      <c r="T211" t="s">
        <v>57</v>
      </c>
      <c r="U211" t="s">
        <v>29</v>
      </c>
      <c r="V211">
        <v>3.79</v>
      </c>
      <c r="W211">
        <v>99196.797000000006</v>
      </c>
      <c r="X211">
        <v>4421671</v>
      </c>
      <c r="Z211">
        <v>99196.797000000006</v>
      </c>
      <c r="AA211">
        <v>100</v>
      </c>
      <c r="AB211">
        <v>119.04</v>
      </c>
      <c r="AC211">
        <v>19</v>
      </c>
    </row>
    <row r="212" spans="19:29" x14ac:dyDescent="0.35">
      <c r="S212" t="s">
        <v>499</v>
      </c>
      <c r="T212" t="s">
        <v>57</v>
      </c>
      <c r="U212" t="s">
        <v>29</v>
      </c>
      <c r="V212">
        <v>3.78</v>
      </c>
      <c r="W212">
        <v>116990.57799999999</v>
      </c>
      <c r="X212">
        <v>5138411</v>
      </c>
      <c r="Z212">
        <v>116990.57799999999</v>
      </c>
      <c r="AA212">
        <v>100</v>
      </c>
      <c r="AB212">
        <v>140.38999999999999</v>
      </c>
      <c r="AC212">
        <v>40.4</v>
      </c>
    </row>
    <row r="213" spans="19:29" x14ac:dyDescent="0.35">
      <c r="S213" t="s">
        <v>457</v>
      </c>
      <c r="T213" t="s">
        <v>59</v>
      </c>
      <c r="U213" t="s">
        <v>29</v>
      </c>
      <c r="V213">
        <v>3.79</v>
      </c>
      <c r="W213">
        <v>75629.460999999996</v>
      </c>
      <c r="X213">
        <v>2825389</v>
      </c>
      <c r="Z213">
        <v>75629.460999999996</v>
      </c>
      <c r="AA213">
        <v>100</v>
      </c>
      <c r="AB213">
        <v>90.76</v>
      </c>
      <c r="AC213">
        <v>-9.1999999999999993</v>
      </c>
    </row>
    <row r="214" spans="19:29" x14ac:dyDescent="0.35">
      <c r="S214" t="s">
        <v>500</v>
      </c>
      <c r="T214" t="s">
        <v>59</v>
      </c>
      <c r="U214" t="s">
        <v>29</v>
      </c>
      <c r="V214">
        <v>3.78</v>
      </c>
      <c r="W214">
        <v>93066.141000000003</v>
      </c>
      <c r="X214">
        <v>3368788</v>
      </c>
      <c r="Z214">
        <v>93066.141000000003</v>
      </c>
      <c r="AA214">
        <v>100</v>
      </c>
      <c r="AB214">
        <v>111.68</v>
      </c>
      <c r="AC214">
        <v>11.7</v>
      </c>
    </row>
    <row r="215" spans="19:29" x14ac:dyDescent="0.35">
      <c r="S215" t="s">
        <v>458</v>
      </c>
      <c r="T215" t="s">
        <v>61</v>
      </c>
      <c r="U215" t="s">
        <v>29</v>
      </c>
      <c r="V215">
        <v>3.79</v>
      </c>
      <c r="W215">
        <v>82667.789000000004</v>
      </c>
      <c r="X215">
        <v>3326529</v>
      </c>
      <c r="Z215">
        <v>82667.789000000004</v>
      </c>
      <c r="AA215">
        <v>100</v>
      </c>
      <c r="AB215">
        <v>99.21</v>
      </c>
      <c r="AC215">
        <v>-0.8</v>
      </c>
    </row>
    <row r="216" spans="19:29" x14ac:dyDescent="0.35">
      <c r="S216" t="s">
        <v>501</v>
      </c>
      <c r="T216" t="s">
        <v>61</v>
      </c>
      <c r="U216" t="s">
        <v>29</v>
      </c>
      <c r="V216">
        <v>3.79</v>
      </c>
      <c r="W216">
        <v>96650.32</v>
      </c>
      <c r="X216">
        <v>3640127</v>
      </c>
      <c r="Z216">
        <v>96650.32</v>
      </c>
      <c r="AA216">
        <v>100</v>
      </c>
      <c r="AB216">
        <v>115.99</v>
      </c>
      <c r="AC216">
        <v>16</v>
      </c>
    </row>
    <row r="217" spans="19:29" x14ac:dyDescent="0.35">
      <c r="S217" t="s">
        <v>459</v>
      </c>
      <c r="T217" t="s">
        <v>63</v>
      </c>
      <c r="U217" t="s">
        <v>142</v>
      </c>
      <c r="V217">
        <v>3.79</v>
      </c>
      <c r="W217">
        <v>103689.242</v>
      </c>
      <c r="X217">
        <v>3858924</v>
      </c>
      <c r="Z217">
        <v>103689.242</v>
      </c>
      <c r="AA217">
        <v>100</v>
      </c>
      <c r="AB217">
        <v>124.43</v>
      </c>
      <c r="AC217">
        <v>24.4</v>
      </c>
    </row>
    <row r="218" spans="19:29" x14ac:dyDescent="0.35">
      <c r="S218" t="s">
        <v>502</v>
      </c>
      <c r="T218" t="s">
        <v>63</v>
      </c>
      <c r="U218" t="s">
        <v>142</v>
      </c>
      <c r="V218">
        <v>3.78</v>
      </c>
      <c r="W218">
        <v>93195.710999999996</v>
      </c>
      <c r="X218">
        <v>3550052</v>
      </c>
      <c r="Z218">
        <v>93195.710999999996</v>
      </c>
      <c r="AA218">
        <v>100</v>
      </c>
      <c r="AB218">
        <v>111.84</v>
      </c>
      <c r="AC218">
        <v>11.8</v>
      </c>
    </row>
    <row r="219" spans="19:29" x14ac:dyDescent="0.35">
      <c r="S219" t="s">
        <v>462</v>
      </c>
      <c r="T219" t="s">
        <v>67</v>
      </c>
      <c r="U219" t="s">
        <v>68</v>
      </c>
      <c r="V219">
        <v>3.79</v>
      </c>
      <c r="W219">
        <v>87326.75</v>
      </c>
      <c r="X219">
        <v>3300575</v>
      </c>
      <c r="Z219">
        <v>87326.75</v>
      </c>
      <c r="AA219">
        <v>100</v>
      </c>
      <c r="AB219">
        <v>104.8</v>
      </c>
      <c r="AC219">
        <v>4.8</v>
      </c>
    </row>
    <row r="220" spans="19:29" x14ac:dyDescent="0.35">
      <c r="S220" t="s">
        <v>505</v>
      </c>
      <c r="T220" t="s">
        <v>67</v>
      </c>
      <c r="U220" t="s">
        <v>68</v>
      </c>
      <c r="V220">
        <v>3.79</v>
      </c>
      <c r="W220">
        <v>95330.952999999994</v>
      </c>
      <c r="X220">
        <v>3615751</v>
      </c>
      <c r="Z220">
        <v>95330.952999999994</v>
      </c>
      <c r="AA220">
        <v>100</v>
      </c>
      <c r="AB220">
        <v>114.4</v>
      </c>
      <c r="AC220">
        <v>14.4</v>
      </c>
    </row>
    <row r="221" spans="19:29" x14ac:dyDescent="0.35">
      <c r="S221" t="s">
        <v>463</v>
      </c>
      <c r="T221" t="s">
        <v>70</v>
      </c>
      <c r="U221" t="s">
        <v>68</v>
      </c>
      <c r="V221">
        <v>3.79</v>
      </c>
      <c r="W221">
        <v>81890.241999999998</v>
      </c>
      <c r="X221">
        <v>3061537</v>
      </c>
      <c r="Z221">
        <v>81890.241999999998</v>
      </c>
      <c r="AA221">
        <v>100</v>
      </c>
      <c r="AB221">
        <v>98.27</v>
      </c>
      <c r="AC221">
        <v>-1.7</v>
      </c>
    </row>
    <row r="222" spans="19:29" x14ac:dyDescent="0.35">
      <c r="S222" t="s">
        <v>506</v>
      </c>
      <c r="T222" t="s">
        <v>70</v>
      </c>
      <c r="U222" t="s">
        <v>68</v>
      </c>
      <c r="V222">
        <v>3.79</v>
      </c>
      <c r="W222">
        <v>79754.047000000006</v>
      </c>
      <c r="X222">
        <v>3041261</v>
      </c>
      <c r="Z222">
        <v>79754.047000000006</v>
      </c>
      <c r="AA222">
        <v>100</v>
      </c>
      <c r="AB222">
        <v>95.71</v>
      </c>
      <c r="AC222">
        <v>-4.3</v>
      </c>
    </row>
    <row r="223" spans="19:29" x14ac:dyDescent="0.35">
      <c r="S223" t="s">
        <v>464</v>
      </c>
      <c r="T223" t="s">
        <v>72</v>
      </c>
      <c r="U223" t="s">
        <v>68</v>
      </c>
      <c r="V223">
        <v>3.79</v>
      </c>
      <c r="W223">
        <v>103744.516</v>
      </c>
      <c r="X223">
        <v>3924788</v>
      </c>
      <c r="Z223">
        <v>103744.516</v>
      </c>
      <c r="AA223">
        <v>100</v>
      </c>
      <c r="AB223">
        <v>124.5</v>
      </c>
      <c r="AC223">
        <v>24.5</v>
      </c>
    </row>
    <row r="224" spans="19:29" x14ac:dyDescent="0.35">
      <c r="S224" t="s">
        <v>507</v>
      </c>
      <c r="T224" t="s">
        <v>72</v>
      </c>
      <c r="U224" t="s">
        <v>68</v>
      </c>
      <c r="V224">
        <v>3.79</v>
      </c>
      <c r="W224">
        <v>116253.45299999999</v>
      </c>
      <c r="X224">
        <v>4423421</v>
      </c>
      <c r="Z224">
        <v>116253.45299999999</v>
      </c>
      <c r="AA224">
        <v>100</v>
      </c>
      <c r="AB224">
        <v>139.51</v>
      </c>
      <c r="AC224">
        <v>39.5</v>
      </c>
    </row>
    <row r="225" spans="19:29" x14ac:dyDescent="0.35">
      <c r="S225" t="s">
        <v>465</v>
      </c>
      <c r="T225" t="s">
        <v>74</v>
      </c>
      <c r="U225" t="s">
        <v>68</v>
      </c>
      <c r="V225">
        <v>3.79</v>
      </c>
      <c r="W225">
        <v>72114.468999999997</v>
      </c>
      <c r="X225">
        <v>2688628</v>
      </c>
      <c r="Z225">
        <v>72114.468999999997</v>
      </c>
      <c r="AA225">
        <v>100</v>
      </c>
      <c r="AB225">
        <v>86.54</v>
      </c>
      <c r="AC225">
        <v>-13.5</v>
      </c>
    </row>
    <row r="226" spans="19:29" x14ac:dyDescent="0.35">
      <c r="S226" t="s">
        <v>508</v>
      </c>
      <c r="T226" t="s">
        <v>74</v>
      </c>
      <c r="U226" t="s">
        <v>68</v>
      </c>
      <c r="V226">
        <v>3.79</v>
      </c>
      <c r="W226">
        <v>62696.5</v>
      </c>
      <c r="X226">
        <v>2378496</v>
      </c>
      <c r="Z226">
        <v>62696.5</v>
      </c>
      <c r="AA226">
        <v>100</v>
      </c>
      <c r="AB226">
        <v>75.239999999999995</v>
      </c>
      <c r="AC226">
        <v>-24.8</v>
      </c>
    </row>
    <row r="227" spans="19:29" x14ac:dyDescent="0.35">
      <c r="S227" t="s">
        <v>527</v>
      </c>
      <c r="T227" t="s">
        <v>141</v>
      </c>
      <c r="U227" t="s">
        <v>142</v>
      </c>
      <c r="V227">
        <v>3.78</v>
      </c>
      <c r="W227">
        <v>159468.484</v>
      </c>
      <c r="X227">
        <v>6234953</v>
      </c>
      <c r="Z227">
        <v>159468.484</v>
      </c>
      <c r="AA227">
        <v>100</v>
      </c>
      <c r="AB227">
        <v>191.37</v>
      </c>
      <c r="AC227">
        <v>91.4</v>
      </c>
    </row>
    <row r="228" spans="19:29" x14ac:dyDescent="0.35">
      <c r="S228" t="s">
        <v>528</v>
      </c>
      <c r="T228" t="s">
        <v>144</v>
      </c>
      <c r="U228" t="s">
        <v>142</v>
      </c>
      <c r="V228">
        <v>3.78</v>
      </c>
      <c r="W228">
        <v>137772.84400000001</v>
      </c>
      <c r="X228">
        <v>5556907</v>
      </c>
      <c r="Z228">
        <v>137772.84400000001</v>
      </c>
      <c r="AA228">
        <v>100</v>
      </c>
      <c r="AB228">
        <v>165.33</v>
      </c>
      <c r="AC228">
        <v>65.3</v>
      </c>
    </row>
    <row r="229" spans="19:29" x14ac:dyDescent="0.35">
      <c r="S229" t="s">
        <v>529</v>
      </c>
      <c r="T229" t="s">
        <v>146</v>
      </c>
      <c r="U229" t="s">
        <v>142</v>
      </c>
      <c r="V229">
        <v>3.78</v>
      </c>
      <c r="W229">
        <v>122639.31299999999</v>
      </c>
      <c r="X229">
        <v>4941604</v>
      </c>
      <c r="Z229">
        <v>122639.31299999999</v>
      </c>
      <c r="AA229">
        <v>100</v>
      </c>
      <c r="AB229">
        <v>147.16999999999999</v>
      </c>
      <c r="AC229">
        <v>47.2</v>
      </c>
    </row>
    <row r="230" spans="19:29" x14ac:dyDescent="0.35">
      <c r="S230" t="s">
        <v>530</v>
      </c>
      <c r="T230" t="s">
        <v>148</v>
      </c>
      <c r="U230" t="s">
        <v>142</v>
      </c>
      <c r="V230">
        <v>3.78</v>
      </c>
      <c r="W230">
        <v>191937.04699999999</v>
      </c>
      <c r="X230">
        <v>7737548</v>
      </c>
      <c r="Z230">
        <v>191937.04699999999</v>
      </c>
      <c r="AA230">
        <v>100</v>
      </c>
      <c r="AB230">
        <v>230.33</v>
      </c>
      <c r="AC230">
        <v>130.30000000000001</v>
      </c>
    </row>
    <row r="231" spans="19:29" x14ac:dyDescent="0.35">
      <c r="S231" t="s">
        <v>531</v>
      </c>
      <c r="T231" t="s">
        <v>150</v>
      </c>
      <c r="U231" t="s">
        <v>142</v>
      </c>
      <c r="V231">
        <v>3.78</v>
      </c>
      <c r="W231">
        <v>270446.25</v>
      </c>
      <c r="X231">
        <v>10975762</v>
      </c>
      <c r="Z231">
        <v>270446.25</v>
      </c>
      <c r="AA231">
        <v>100</v>
      </c>
      <c r="AB231">
        <v>324.55</v>
      </c>
      <c r="AC231">
        <v>224.5</v>
      </c>
    </row>
    <row r="232" spans="19:29" x14ac:dyDescent="0.35">
      <c r="S232" t="s">
        <v>532</v>
      </c>
      <c r="T232" t="s">
        <v>152</v>
      </c>
      <c r="U232" t="s">
        <v>142</v>
      </c>
      <c r="V232">
        <v>3.78</v>
      </c>
      <c r="W232">
        <v>228889.45300000001</v>
      </c>
      <c r="X232">
        <v>9083325</v>
      </c>
      <c r="Z232">
        <v>228889.45300000001</v>
      </c>
      <c r="AA232">
        <v>100</v>
      </c>
      <c r="AB232">
        <v>274.68</v>
      </c>
      <c r="AC232">
        <v>174.7</v>
      </c>
    </row>
    <row r="233" spans="19:29" x14ac:dyDescent="0.35">
      <c r="S233" t="s">
        <v>534</v>
      </c>
      <c r="T233" t="s">
        <v>155</v>
      </c>
      <c r="U233" t="s">
        <v>142</v>
      </c>
      <c r="V233">
        <v>3.78</v>
      </c>
      <c r="W233">
        <v>151167.92199999999</v>
      </c>
      <c r="X233">
        <v>5595652</v>
      </c>
      <c r="Z233">
        <v>151167.92199999999</v>
      </c>
      <c r="AA233">
        <v>100</v>
      </c>
      <c r="AB233">
        <v>181.41</v>
      </c>
      <c r="AC233">
        <v>81.400000000000006</v>
      </c>
    </row>
    <row r="234" spans="19:29" x14ac:dyDescent="0.35">
      <c r="S234" t="s">
        <v>535</v>
      </c>
      <c r="T234" t="s">
        <v>157</v>
      </c>
      <c r="U234" t="s">
        <v>142</v>
      </c>
      <c r="V234">
        <v>3.78</v>
      </c>
      <c r="W234">
        <v>137365.53099999999</v>
      </c>
      <c r="X234">
        <v>4915725</v>
      </c>
      <c r="Z234">
        <v>137365.53099999999</v>
      </c>
      <c r="AA234">
        <v>100</v>
      </c>
      <c r="AB234">
        <v>164.85</v>
      </c>
      <c r="AC234">
        <v>64.8</v>
      </c>
    </row>
    <row r="235" spans="19:29" x14ac:dyDescent="0.35">
      <c r="S235" t="s">
        <v>536</v>
      </c>
      <c r="T235" t="s">
        <v>159</v>
      </c>
      <c r="U235" t="s">
        <v>142</v>
      </c>
      <c r="V235">
        <v>3.78</v>
      </c>
      <c r="W235">
        <v>188103.42199999999</v>
      </c>
      <c r="X235">
        <v>6732630</v>
      </c>
      <c r="Z235">
        <v>188103.42199999999</v>
      </c>
      <c r="AA235">
        <v>100</v>
      </c>
      <c r="AB235">
        <v>225.73</v>
      </c>
      <c r="AC235">
        <v>125.7</v>
      </c>
    </row>
    <row r="236" spans="19:29" x14ac:dyDescent="0.35">
      <c r="S236" t="s">
        <v>537</v>
      </c>
      <c r="T236" t="s">
        <v>161</v>
      </c>
      <c r="U236" t="s">
        <v>142</v>
      </c>
      <c r="V236">
        <v>3.78</v>
      </c>
      <c r="W236">
        <v>140990.125</v>
      </c>
      <c r="X236">
        <v>4797147</v>
      </c>
      <c r="Z236">
        <v>140990.125</v>
      </c>
      <c r="AA236">
        <v>100</v>
      </c>
      <c r="AB236">
        <v>169.19</v>
      </c>
      <c r="AC236">
        <v>69.2</v>
      </c>
    </row>
    <row r="237" spans="19:29" x14ac:dyDescent="0.35">
      <c r="S237" t="s">
        <v>538</v>
      </c>
      <c r="T237" t="s">
        <v>163</v>
      </c>
      <c r="U237" t="s">
        <v>142</v>
      </c>
      <c r="V237">
        <v>3.78</v>
      </c>
      <c r="W237">
        <v>193763.31299999999</v>
      </c>
      <c r="X237">
        <v>6576127</v>
      </c>
      <c r="Z237">
        <v>193763.31299999999</v>
      </c>
      <c r="AA237">
        <v>100</v>
      </c>
      <c r="AB237">
        <v>232.53</v>
      </c>
      <c r="AC237">
        <v>132.5</v>
      </c>
    </row>
    <row r="238" spans="19:29" x14ac:dyDescent="0.35">
      <c r="S238" t="s">
        <v>539</v>
      </c>
      <c r="T238" t="s">
        <v>165</v>
      </c>
      <c r="U238" t="s">
        <v>142</v>
      </c>
      <c r="V238">
        <v>3.78</v>
      </c>
      <c r="W238">
        <v>134827.359</v>
      </c>
      <c r="X238">
        <v>4495299</v>
      </c>
      <c r="Z238">
        <v>134827.359</v>
      </c>
      <c r="AA238">
        <v>100</v>
      </c>
      <c r="AB238">
        <v>161.80000000000001</v>
      </c>
      <c r="AC238">
        <v>61.8</v>
      </c>
    </row>
    <row r="239" spans="19:29" x14ac:dyDescent="0.35">
      <c r="S239" t="s">
        <v>543</v>
      </c>
      <c r="T239" t="s">
        <v>170</v>
      </c>
      <c r="U239" t="s">
        <v>142</v>
      </c>
      <c r="V239">
        <v>3.78</v>
      </c>
      <c r="W239">
        <v>66314.429999999993</v>
      </c>
      <c r="X239">
        <v>2659309</v>
      </c>
      <c r="Z239">
        <v>66314.429999999993</v>
      </c>
      <c r="AA239">
        <v>100</v>
      </c>
      <c r="AB239">
        <v>79.58</v>
      </c>
      <c r="AC239">
        <v>-20.399999999999999</v>
      </c>
    </row>
    <row r="240" spans="19:29" x14ac:dyDescent="0.35">
      <c r="S240" t="s">
        <v>544</v>
      </c>
      <c r="T240" t="s">
        <v>172</v>
      </c>
      <c r="U240" t="s">
        <v>142</v>
      </c>
      <c r="V240">
        <v>3.78</v>
      </c>
      <c r="W240">
        <v>70664.452999999994</v>
      </c>
      <c r="X240">
        <v>2822867</v>
      </c>
      <c r="Z240">
        <v>70664.452999999994</v>
      </c>
      <c r="AA240">
        <v>100</v>
      </c>
      <c r="AB240">
        <v>84.8</v>
      </c>
      <c r="AC240">
        <v>-15.2</v>
      </c>
    </row>
    <row r="241" spans="19:29" x14ac:dyDescent="0.35">
      <c r="S241" t="s">
        <v>545</v>
      </c>
      <c r="T241" t="s">
        <v>174</v>
      </c>
      <c r="U241" t="s">
        <v>142</v>
      </c>
      <c r="V241">
        <v>3.79</v>
      </c>
      <c r="W241">
        <v>90734.82</v>
      </c>
      <c r="X241">
        <v>3446046</v>
      </c>
      <c r="Z241">
        <v>90734.82</v>
      </c>
      <c r="AA241">
        <v>100</v>
      </c>
      <c r="AB241">
        <v>108.89</v>
      </c>
      <c r="AC241">
        <v>8.9</v>
      </c>
    </row>
    <row r="242" spans="19:29" x14ac:dyDescent="0.35">
      <c r="S242" t="s">
        <v>546</v>
      </c>
      <c r="T242" t="s">
        <v>176</v>
      </c>
      <c r="U242" t="s">
        <v>142</v>
      </c>
      <c r="V242">
        <v>3.78</v>
      </c>
      <c r="W242">
        <v>150100.68799999999</v>
      </c>
      <c r="X242">
        <v>5841353</v>
      </c>
      <c r="Z242">
        <v>150100.68799999999</v>
      </c>
      <c r="AA242">
        <v>100</v>
      </c>
      <c r="AB242">
        <v>180.13</v>
      </c>
      <c r="AC242">
        <v>80.099999999999994</v>
      </c>
    </row>
    <row r="243" spans="19:29" x14ac:dyDescent="0.35">
      <c r="S243" t="s">
        <v>547</v>
      </c>
      <c r="T243" t="s">
        <v>178</v>
      </c>
      <c r="U243" t="s">
        <v>142</v>
      </c>
      <c r="V243">
        <v>3.78</v>
      </c>
      <c r="W243">
        <v>121538.523</v>
      </c>
      <c r="X243">
        <v>4873387</v>
      </c>
      <c r="Z243">
        <v>121538.523</v>
      </c>
      <c r="AA243">
        <v>100</v>
      </c>
      <c r="AB243">
        <v>145.85</v>
      </c>
      <c r="AC243">
        <v>45.9</v>
      </c>
    </row>
    <row r="244" spans="19:29" x14ac:dyDescent="0.35">
      <c r="S244" t="s">
        <v>548</v>
      </c>
      <c r="T244" t="s">
        <v>180</v>
      </c>
      <c r="U244" t="s">
        <v>142</v>
      </c>
      <c r="V244">
        <v>3.78</v>
      </c>
      <c r="W244">
        <v>141360.891</v>
      </c>
      <c r="X244">
        <v>5586628</v>
      </c>
      <c r="Z244">
        <v>141360.891</v>
      </c>
      <c r="AA244">
        <v>100</v>
      </c>
      <c r="AB244">
        <v>169.64</v>
      </c>
      <c r="AC244">
        <v>69.599999999999994</v>
      </c>
    </row>
    <row r="245" spans="19:29" x14ac:dyDescent="0.35">
      <c r="S245" t="s">
        <v>552</v>
      </c>
      <c r="T245" t="s">
        <v>185</v>
      </c>
      <c r="U245" t="s">
        <v>142</v>
      </c>
      <c r="V245">
        <v>3.78</v>
      </c>
      <c r="W245">
        <v>59452.156000000003</v>
      </c>
      <c r="X245">
        <v>2364865</v>
      </c>
      <c r="Z245">
        <v>59452.156000000003</v>
      </c>
      <c r="AA245">
        <v>100</v>
      </c>
      <c r="AB245">
        <v>71.349999999999994</v>
      </c>
      <c r="AC245">
        <v>-28.7</v>
      </c>
    </row>
    <row r="246" spans="19:29" x14ac:dyDescent="0.35">
      <c r="S246" t="s">
        <v>553</v>
      </c>
      <c r="T246" t="s">
        <v>187</v>
      </c>
      <c r="U246" t="s">
        <v>142</v>
      </c>
      <c r="V246">
        <v>3.78</v>
      </c>
      <c r="W246">
        <v>73160.085999999996</v>
      </c>
      <c r="X246">
        <v>2981668</v>
      </c>
      <c r="Z246">
        <v>73160.085999999996</v>
      </c>
      <c r="AA246">
        <v>100</v>
      </c>
      <c r="AB246">
        <v>87.8</v>
      </c>
      <c r="AC246">
        <v>-12.2</v>
      </c>
    </row>
    <row r="247" spans="19:29" x14ac:dyDescent="0.35">
      <c r="S247" t="s">
        <v>554</v>
      </c>
      <c r="T247" t="s">
        <v>189</v>
      </c>
      <c r="U247" t="s">
        <v>142</v>
      </c>
      <c r="V247">
        <v>3.78</v>
      </c>
      <c r="W247">
        <v>81241.562999999995</v>
      </c>
      <c r="X247">
        <v>3158303</v>
      </c>
      <c r="Z247">
        <v>81241.562999999995</v>
      </c>
      <c r="AA247">
        <v>100</v>
      </c>
      <c r="AB247">
        <v>97.49</v>
      </c>
      <c r="AC247">
        <v>-2.5</v>
      </c>
    </row>
    <row r="248" spans="19:29" x14ac:dyDescent="0.35">
      <c r="S248" t="s">
        <v>555</v>
      </c>
      <c r="T248" t="s">
        <v>191</v>
      </c>
      <c r="U248" t="s">
        <v>142</v>
      </c>
      <c r="V248">
        <v>3.78</v>
      </c>
      <c r="W248">
        <v>203907.67199999999</v>
      </c>
      <c r="X248">
        <v>8179395</v>
      </c>
      <c r="Z248">
        <v>203907.67199999999</v>
      </c>
      <c r="AA248">
        <v>100</v>
      </c>
      <c r="AB248">
        <v>244.7</v>
      </c>
      <c r="AC248">
        <v>144.69999999999999</v>
      </c>
    </row>
    <row r="249" spans="19:29" x14ac:dyDescent="0.35">
      <c r="S249" t="s">
        <v>556</v>
      </c>
      <c r="T249" t="s">
        <v>193</v>
      </c>
      <c r="U249" t="s">
        <v>142</v>
      </c>
      <c r="V249">
        <v>3.78</v>
      </c>
      <c r="W249">
        <v>205969.29699999999</v>
      </c>
      <c r="X249">
        <v>8093554</v>
      </c>
      <c r="Z249">
        <v>205969.29699999999</v>
      </c>
      <c r="AA249">
        <v>100</v>
      </c>
      <c r="AB249">
        <v>247.17</v>
      </c>
      <c r="AC249">
        <v>147.19999999999999</v>
      </c>
    </row>
    <row r="250" spans="19:29" x14ac:dyDescent="0.35">
      <c r="S250" t="s">
        <v>557</v>
      </c>
      <c r="T250" t="s">
        <v>195</v>
      </c>
      <c r="U250" t="s">
        <v>142</v>
      </c>
      <c r="V250">
        <v>3.78</v>
      </c>
      <c r="W250">
        <v>123378.43799999999</v>
      </c>
      <c r="X250">
        <v>5218319</v>
      </c>
      <c r="Z250">
        <v>123378.43799999999</v>
      </c>
      <c r="AA250">
        <v>100</v>
      </c>
      <c r="AB250">
        <v>148.06</v>
      </c>
      <c r="AC250">
        <v>48.1</v>
      </c>
    </row>
    <row r="251" spans="19:29" x14ac:dyDescent="0.35">
      <c r="S251" t="s">
        <v>559</v>
      </c>
      <c r="T251" t="s">
        <v>198</v>
      </c>
      <c r="U251" t="s">
        <v>142</v>
      </c>
      <c r="V251">
        <v>3.78</v>
      </c>
      <c r="W251">
        <v>105990.336</v>
      </c>
      <c r="X251">
        <v>4481414</v>
      </c>
      <c r="Z251">
        <v>105990.336</v>
      </c>
      <c r="AA251">
        <v>100</v>
      </c>
      <c r="AB251">
        <v>127.19</v>
      </c>
      <c r="AC251">
        <v>27.2</v>
      </c>
    </row>
    <row r="252" spans="19:29" x14ac:dyDescent="0.35">
      <c r="S252" t="s">
        <v>560</v>
      </c>
      <c r="T252" t="s">
        <v>200</v>
      </c>
      <c r="U252" t="s">
        <v>142</v>
      </c>
      <c r="V252">
        <v>3.78</v>
      </c>
      <c r="W252">
        <v>92672.016000000003</v>
      </c>
      <c r="X252">
        <v>3787446</v>
      </c>
      <c r="Z252">
        <v>92672.016000000003</v>
      </c>
      <c r="AA252">
        <v>100</v>
      </c>
      <c r="AB252">
        <v>111.21</v>
      </c>
      <c r="AC252">
        <v>11.2</v>
      </c>
    </row>
    <row r="253" spans="19:29" x14ac:dyDescent="0.35">
      <c r="S253" t="s">
        <v>561</v>
      </c>
      <c r="T253" t="s">
        <v>202</v>
      </c>
      <c r="U253" t="s">
        <v>142</v>
      </c>
      <c r="V253">
        <v>3.78</v>
      </c>
      <c r="W253">
        <v>122775.94500000001</v>
      </c>
      <c r="X253">
        <v>4730254</v>
      </c>
      <c r="Z253">
        <v>122775.94500000001</v>
      </c>
      <c r="AA253">
        <v>100</v>
      </c>
      <c r="AB253">
        <v>147.34</v>
      </c>
      <c r="AC253">
        <v>47.3</v>
      </c>
    </row>
    <row r="254" spans="19:29" x14ac:dyDescent="0.35">
      <c r="S254" t="s">
        <v>562</v>
      </c>
      <c r="T254" t="s">
        <v>204</v>
      </c>
      <c r="U254" t="s">
        <v>142</v>
      </c>
      <c r="V254">
        <v>3.78</v>
      </c>
      <c r="W254">
        <v>109065.461</v>
      </c>
      <c r="X254">
        <v>4490368</v>
      </c>
      <c r="Z254">
        <v>109065.461</v>
      </c>
      <c r="AA254">
        <v>100</v>
      </c>
      <c r="AB254">
        <v>130.88</v>
      </c>
      <c r="AC254">
        <v>30.9</v>
      </c>
    </row>
    <row r="255" spans="19:29" x14ac:dyDescent="0.35">
      <c r="S255" t="s">
        <v>563</v>
      </c>
      <c r="T255" t="s">
        <v>206</v>
      </c>
      <c r="U255" t="s">
        <v>142</v>
      </c>
      <c r="V255">
        <v>3.78</v>
      </c>
      <c r="W255">
        <v>111220.977</v>
      </c>
      <c r="X255">
        <v>4359841</v>
      </c>
      <c r="Z255">
        <v>111220.977</v>
      </c>
      <c r="AA255">
        <v>100</v>
      </c>
      <c r="AB255">
        <v>133.47</v>
      </c>
      <c r="AC255">
        <v>33.5</v>
      </c>
    </row>
    <row r="256" spans="19:29" x14ac:dyDescent="0.35">
      <c r="S256" t="s">
        <v>564</v>
      </c>
      <c r="T256" t="s">
        <v>208</v>
      </c>
      <c r="U256" t="s">
        <v>142</v>
      </c>
      <c r="V256">
        <v>3.78</v>
      </c>
      <c r="W256">
        <v>88635.960999999996</v>
      </c>
      <c r="X256">
        <v>3907847</v>
      </c>
      <c r="Z256">
        <v>88635.960999999996</v>
      </c>
      <c r="AA256">
        <v>100</v>
      </c>
      <c r="AB256">
        <v>106.37</v>
      </c>
      <c r="AC256">
        <v>6.4</v>
      </c>
    </row>
    <row r="257" spans="19:29" x14ac:dyDescent="0.35">
      <c r="S257" t="s">
        <v>568</v>
      </c>
      <c r="T257" t="s">
        <v>213</v>
      </c>
      <c r="U257" t="s">
        <v>142</v>
      </c>
      <c r="V257">
        <v>3.78</v>
      </c>
      <c r="W257">
        <v>99175.741999999998</v>
      </c>
      <c r="X257">
        <v>4210011</v>
      </c>
      <c r="Z257">
        <v>99175.741999999998</v>
      </c>
      <c r="AA257">
        <v>100</v>
      </c>
      <c r="AB257">
        <v>119.02</v>
      </c>
      <c r="AC257">
        <v>19</v>
      </c>
    </row>
    <row r="258" spans="19:29" x14ac:dyDescent="0.35">
      <c r="S258" t="s">
        <v>569</v>
      </c>
      <c r="T258" t="s">
        <v>215</v>
      </c>
      <c r="U258" t="s">
        <v>142</v>
      </c>
      <c r="V258">
        <v>3.78</v>
      </c>
      <c r="W258">
        <v>153366.016</v>
      </c>
      <c r="X258">
        <v>6537087</v>
      </c>
      <c r="Z258">
        <v>153366.016</v>
      </c>
      <c r="AA258">
        <v>100</v>
      </c>
      <c r="AB258">
        <v>184.05</v>
      </c>
      <c r="AC258">
        <v>84</v>
      </c>
    </row>
    <row r="259" spans="19:29" x14ac:dyDescent="0.35">
      <c r="S259" t="s">
        <v>570</v>
      </c>
      <c r="T259" t="s">
        <v>217</v>
      </c>
      <c r="U259" t="s">
        <v>142</v>
      </c>
      <c r="V259">
        <v>3.78</v>
      </c>
      <c r="W259">
        <v>156841.31299999999</v>
      </c>
      <c r="X259">
        <v>6584501</v>
      </c>
      <c r="Z259">
        <v>156841.31299999999</v>
      </c>
      <c r="AA259">
        <v>100</v>
      </c>
      <c r="AB259">
        <v>188.22</v>
      </c>
      <c r="AC259">
        <v>88.2</v>
      </c>
    </row>
    <row r="260" spans="19:29" x14ac:dyDescent="0.35">
      <c r="S260" t="s">
        <v>571</v>
      </c>
      <c r="T260" t="s">
        <v>219</v>
      </c>
      <c r="U260" t="s">
        <v>142</v>
      </c>
      <c r="V260">
        <v>3.78</v>
      </c>
      <c r="W260">
        <v>126010.648</v>
      </c>
      <c r="X260">
        <v>5389455</v>
      </c>
      <c r="Z260">
        <v>126010.648</v>
      </c>
      <c r="AA260">
        <v>100</v>
      </c>
      <c r="AB260">
        <v>151.22</v>
      </c>
      <c r="AC260">
        <v>51.2</v>
      </c>
    </row>
    <row r="261" spans="19:29" x14ac:dyDescent="0.35">
      <c r="S261" t="s">
        <v>572</v>
      </c>
      <c r="T261" t="s">
        <v>221</v>
      </c>
      <c r="U261" t="s">
        <v>142</v>
      </c>
      <c r="V261">
        <v>3.78</v>
      </c>
      <c r="W261">
        <v>133898.75</v>
      </c>
      <c r="X261">
        <v>5696388</v>
      </c>
      <c r="Z261">
        <v>133898.75</v>
      </c>
      <c r="AA261">
        <v>100</v>
      </c>
      <c r="AB261">
        <v>160.68</v>
      </c>
      <c r="AC261">
        <v>60.7</v>
      </c>
    </row>
    <row r="262" spans="19:29" x14ac:dyDescent="0.35">
      <c r="S262" t="s">
        <v>573</v>
      </c>
      <c r="T262" t="s">
        <v>223</v>
      </c>
      <c r="U262" t="s">
        <v>142</v>
      </c>
      <c r="V262">
        <v>3.78</v>
      </c>
      <c r="W262">
        <v>103058.133</v>
      </c>
      <c r="X262">
        <v>4536677</v>
      </c>
      <c r="Z262">
        <v>103058.133</v>
      </c>
      <c r="AA262">
        <v>100</v>
      </c>
      <c r="AB262">
        <v>123.67</v>
      </c>
      <c r="AC262">
        <v>23.7</v>
      </c>
    </row>
    <row r="263" spans="19:29" x14ac:dyDescent="0.35">
      <c r="S263" t="s">
        <v>577</v>
      </c>
      <c r="T263" t="s">
        <v>228</v>
      </c>
      <c r="U263" t="s">
        <v>142</v>
      </c>
      <c r="V263">
        <v>3.78</v>
      </c>
      <c r="W263">
        <v>67915.202999999994</v>
      </c>
      <c r="X263">
        <v>2974119</v>
      </c>
      <c r="Z263">
        <v>67915.202999999994</v>
      </c>
      <c r="AA263">
        <v>100</v>
      </c>
      <c r="AB263">
        <v>81.5</v>
      </c>
      <c r="AC263">
        <v>-18.5</v>
      </c>
    </row>
    <row r="264" spans="19:29" x14ac:dyDescent="0.35">
      <c r="S264" t="s">
        <v>578</v>
      </c>
      <c r="T264" t="s">
        <v>230</v>
      </c>
      <c r="U264" t="s">
        <v>142</v>
      </c>
      <c r="V264">
        <v>3.78</v>
      </c>
      <c r="W264">
        <v>82405.945000000007</v>
      </c>
      <c r="X264">
        <v>3620762</v>
      </c>
      <c r="Z264">
        <v>82405.945000000007</v>
      </c>
      <c r="AA264">
        <v>100</v>
      </c>
      <c r="AB264">
        <v>98.89</v>
      </c>
      <c r="AC264">
        <v>-1.1000000000000001</v>
      </c>
    </row>
    <row r="265" spans="19:29" x14ac:dyDescent="0.35">
      <c r="S265" t="s">
        <v>579</v>
      </c>
      <c r="T265" t="s">
        <v>232</v>
      </c>
      <c r="U265" t="s">
        <v>142</v>
      </c>
      <c r="V265">
        <v>3.78</v>
      </c>
      <c r="W265">
        <v>57695.190999999999</v>
      </c>
      <c r="X265">
        <v>2476753</v>
      </c>
      <c r="Z265">
        <v>57695.190999999999</v>
      </c>
      <c r="AA265">
        <v>100</v>
      </c>
      <c r="AB265">
        <v>69.239999999999995</v>
      </c>
      <c r="AC265">
        <v>-30.8</v>
      </c>
    </row>
    <row r="266" spans="19:29" x14ac:dyDescent="0.35">
      <c r="S266" t="s">
        <v>580</v>
      </c>
      <c r="T266" t="s">
        <v>234</v>
      </c>
      <c r="U266" t="s">
        <v>142</v>
      </c>
      <c r="V266">
        <v>3.78</v>
      </c>
      <c r="W266">
        <v>110553.82799999999</v>
      </c>
      <c r="X266">
        <v>4797423</v>
      </c>
      <c r="Z266">
        <v>110553.82799999999</v>
      </c>
      <c r="AA266">
        <v>100</v>
      </c>
      <c r="AB266">
        <v>132.66999999999999</v>
      </c>
      <c r="AC266">
        <v>32.700000000000003</v>
      </c>
    </row>
    <row r="267" spans="19:29" x14ac:dyDescent="0.35">
      <c r="S267" t="s">
        <v>581</v>
      </c>
      <c r="T267" t="s">
        <v>236</v>
      </c>
      <c r="U267" t="s">
        <v>142</v>
      </c>
      <c r="V267">
        <v>3.78</v>
      </c>
      <c r="W267">
        <v>79907.016000000003</v>
      </c>
      <c r="X267">
        <v>3404979</v>
      </c>
      <c r="Z267">
        <v>79907.016000000003</v>
      </c>
      <c r="AA267">
        <v>100</v>
      </c>
      <c r="AB267">
        <v>95.89</v>
      </c>
      <c r="AC267">
        <v>-4.0999999999999996</v>
      </c>
    </row>
    <row r="268" spans="19:29" x14ac:dyDescent="0.35">
      <c r="S268" t="s">
        <v>582</v>
      </c>
      <c r="T268" t="s">
        <v>238</v>
      </c>
      <c r="U268" t="s">
        <v>142</v>
      </c>
      <c r="V268">
        <v>3.78</v>
      </c>
      <c r="W268">
        <v>103302.727</v>
      </c>
      <c r="X268">
        <v>4376327</v>
      </c>
      <c r="Z268">
        <v>103302.727</v>
      </c>
      <c r="AA268">
        <v>100</v>
      </c>
      <c r="AB268">
        <v>123.97</v>
      </c>
      <c r="AC268">
        <v>24</v>
      </c>
    </row>
    <row r="269" spans="19:29" x14ac:dyDescent="0.35">
      <c r="S269" t="s">
        <v>437</v>
      </c>
      <c r="T269" t="s">
        <v>22</v>
      </c>
      <c r="U269" t="s">
        <v>18</v>
      </c>
      <c r="V269">
        <v>3.82</v>
      </c>
      <c r="W269">
        <v>15.170999999999999</v>
      </c>
      <c r="X269">
        <v>367</v>
      </c>
      <c r="Z269">
        <v>15.170999999999999</v>
      </c>
      <c r="AA269">
        <v>100</v>
      </c>
      <c r="AB269">
        <v>0.02</v>
      </c>
      <c r="AC269">
        <v>-100</v>
      </c>
    </row>
    <row r="270" spans="19:29" x14ac:dyDescent="0.35">
      <c r="S270" t="s">
        <v>438</v>
      </c>
      <c r="T270" t="s">
        <v>24</v>
      </c>
      <c r="U270" t="s">
        <v>18</v>
      </c>
      <c r="V270">
        <v>3.78</v>
      </c>
      <c r="W270">
        <v>1.89</v>
      </c>
      <c r="X270">
        <v>77</v>
      </c>
      <c r="Z270">
        <v>1.89</v>
      </c>
      <c r="AA270">
        <v>100</v>
      </c>
      <c r="AB270">
        <v>0</v>
      </c>
      <c r="AC270">
        <v>-100</v>
      </c>
    </row>
    <row r="271" spans="19:29" x14ac:dyDescent="0.35">
      <c r="S271" t="s">
        <v>435</v>
      </c>
      <c r="T271" t="s">
        <v>18</v>
      </c>
      <c r="U271" t="s">
        <v>18</v>
      </c>
      <c r="AA271">
        <v>100</v>
      </c>
    </row>
    <row r="272" spans="19:29" x14ac:dyDescent="0.35">
      <c r="S272" t="s">
        <v>436</v>
      </c>
      <c r="T272" t="s">
        <v>18</v>
      </c>
      <c r="U272" t="s">
        <v>18</v>
      </c>
      <c r="V272">
        <v>3.84</v>
      </c>
      <c r="W272">
        <v>11.192</v>
      </c>
      <c r="X272">
        <v>512</v>
      </c>
      <c r="Z272">
        <v>11.192</v>
      </c>
      <c r="AA272">
        <v>100</v>
      </c>
      <c r="AB272">
        <v>0.01</v>
      </c>
      <c r="AC272">
        <v>-100</v>
      </c>
    </row>
    <row r="273" spans="19:29" x14ac:dyDescent="0.35">
      <c r="S273" t="s">
        <v>439</v>
      </c>
      <c r="T273" t="s">
        <v>18</v>
      </c>
      <c r="U273" t="s">
        <v>18</v>
      </c>
      <c r="AA273">
        <v>100</v>
      </c>
    </row>
    <row r="274" spans="19:29" x14ac:dyDescent="0.35">
      <c r="S274" t="s">
        <v>440</v>
      </c>
      <c r="T274" t="s">
        <v>18</v>
      </c>
      <c r="U274" t="s">
        <v>18</v>
      </c>
      <c r="AA274">
        <v>100</v>
      </c>
    </row>
    <row r="275" spans="19:29" x14ac:dyDescent="0.35">
      <c r="S275" t="s">
        <v>447</v>
      </c>
      <c r="T275" t="s">
        <v>18</v>
      </c>
      <c r="U275" t="s">
        <v>18</v>
      </c>
      <c r="V275">
        <v>3.79</v>
      </c>
      <c r="W275">
        <v>14.119</v>
      </c>
      <c r="X275">
        <v>559</v>
      </c>
      <c r="Z275">
        <v>14.119</v>
      </c>
      <c r="AA275">
        <v>100</v>
      </c>
      <c r="AB275">
        <v>0.02</v>
      </c>
      <c r="AC275">
        <v>-100</v>
      </c>
    </row>
    <row r="276" spans="19:29" x14ac:dyDescent="0.35">
      <c r="S276" t="s">
        <v>454</v>
      </c>
      <c r="T276" t="s">
        <v>18</v>
      </c>
      <c r="U276" t="s">
        <v>18</v>
      </c>
      <c r="V276">
        <v>3.78</v>
      </c>
      <c r="W276">
        <v>11.739000000000001</v>
      </c>
      <c r="X276">
        <v>323</v>
      </c>
      <c r="Z276">
        <v>11.739000000000001</v>
      </c>
      <c r="AA276">
        <v>100</v>
      </c>
      <c r="AB276">
        <v>0.01</v>
      </c>
      <c r="AC276">
        <v>-100</v>
      </c>
    </row>
    <row r="277" spans="19:29" x14ac:dyDescent="0.35">
      <c r="S277" t="s">
        <v>460</v>
      </c>
      <c r="T277" t="s">
        <v>18</v>
      </c>
      <c r="U277" t="s">
        <v>18</v>
      </c>
      <c r="V277">
        <v>3.78</v>
      </c>
      <c r="W277">
        <v>7.415</v>
      </c>
      <c r="X277">
        <v>304</v>
      </c>
      <c r="Z277">
        <v>7.415</v>
      </c>
      <c r="AA277">
        <v>100</v>
      </c>
      <c r="AB277">
        <v>0.01</v>
      </c>
      <c r="AC277">
        <v>-100</v>
      </c>
    </row>
    <row r="278" spans="19:29" x14ac:dyDescent="0.35">
      <c r="S278" t="s">
        <v>461</v>
      </c>
      <c r="T278" t="s">
        <v>18</v>
      </c>
      <c r="U278" t="s">
        <v>18</v>
      </c>
      <c r="V278">
        <v>3.8</v>
      </c>
      <c r="W278">
        <v>18.042999999999999</v>
      </c>
      <c r="X278">
        <v>493</v>
      </c>
      <c r="Z278">
        <v>18.042999999999999</v>
      </c>
      <c r="AA278">
        <v>100</v>
      </c>
      <c r="AB278">
        <v>0.02</v>
      </c>
      <c r="AC278">
        <v>-100</v>
      </c>
    </row>
    <row r="279" spans="19:29" x14ac:dyDescent="0.35">
      <c r="S279" t="s">
        <v>466</v>
      </c>
      <c r="T279" t="s">
        <v>18</v>
      </c>
      <c r="U279" t="s">
        <v>18</v>
      </c>
      <c r="V279">
        <v>3.79</v>
      </c>
      <c r="W279">
        <v>1.0469999999999999</v>
      </c>
      <c r="X279">
        <v>123</v>
      </c>
      <c r="Z279">
        <v>1.0469999999999999</v>
      </c>
      <c r="AA279">
        <v>100</v>
      </c>
      <c r="AB279">
        <v>0</v>
      </c>
      <c r="AC279">
        <v>-100</v>
      </c>
    </row>
    <row r="280" spans="19:29" x14ac:dyDescent="0.35">
      <c r="S280" t="s">
        <v>467</v>
      </c>
      <c r="T280" t="s">
        <v>18</v>
      </c>
      <c r="U280" t="s">
        <v>18</v>
      </c>
      <c r="V280">
        <v>3.84</v>
      </c>
      <c r="W280">
        <v>12.055</v>
      </c>
      <c r="X280">
        <v>251</v>
      </c>
      <c r="Z280">
        <v>12.055</v>
      </c>
      <c r="AA280">
        <v>100</v>
      </c>
      <c r="AB280">
        <v>0.01</v>
      </c>
      <c r="AC280">
        <v>-100</v>
      </c>
    </row>
    <row r="281" spans="19:29" x14ac:dyDescent="0.35">
      <c r="S281" t="s">
        <v>472</v>
      </c>
      <c r="T281" t="s">
        <v>18</v>
      </c>
      <c r="U281" t="s">
        <v>18</v>
      </c>
      <c r="AA281">
        <v>100</v>
      </c>
    </row>
    <row r="282" spans="19:29" x14ac:dyDescent="0.35">
      <c r="S282" t="s">
        <v>477</v>
      </c>
      <c r="T282" t="s">
        <v>18</v>
      </c>
      <c r="U282" t="s">
        <v>18</v>
      </c>
      <c r="V282">
        <v>3.79</v>
      </c>
      <c r="W282">
        <v>9.7780000000000005</v>
      </c>
      <c r="X282">
        <v>359</v>
      </c>
      <c r="Z282">
        <v>9.7780000000000005</v>
      </c>
      <c r="AA282">
        <v>100</v>
      </c>
      <c r="AB282">
        <v>0.01</v>
      </c>
      <c r="AC282">
        <v>-100</v>
      </c>
    </row>
    <row r="283" spans="19:29" x14ac:dyDescent="0.35">
      <c r="S283" t="s">
        <v>482</v>
      </c>
      <c r="T283" t="s">
        <v>18</v>
      </c>
      <c r="U283" t="s">
        <v>18</v>
      </c>
      <c r="V283">
        <v>3.81</v>
      </c>
      <c r="W283">
        <v>16.981999999999999</v>
      </c>
      <c r="X283">
        <v>459</v>
      </c>
      <c r="Z283">
        <v>16.981999999999999</v>
      </c>
      <c r="AA283">
        <v>100</v>
      </c>
      <c r="AB283">
        <v>0.02</v>
      </c>
      <c r="AC283">
        <v>-100</v>
      </c>
    </row>
    <row r="284" spans="19:29" x14ac:dyDescent="0.35">
      <c r="S284" t="s">
        <v>483</v>
      </c>
      <c r="T284" t="s">
        <v>18</v>
      </c>
      <c r="U284" t="s">
        <v>18</v>
      </c>
      <c r="AA284">
        <v>100</v>
      </c>
    </row>
    <row r="285" spans="19:29" x14ac:dyDescent="0.35">
      <c r="S285" t="s">
        <v>490</v>
      </c>
      <c r="T285" t="s">
        <v>18</v>
      </c>
      <c r="U285" t="s">
        <v>18</v>
      </c>
      <c r="AA285">
        <v>100</v>
      </c>
    </row>
    <row r="286" spans="19:29" x14ac:dyDescent="0.35">
      <c r="S286" t="s">
        <v>497</v>
      </c>
      <c r="T286" t="s">
        <v>18</v>
      </c>
      <c r="U286" t="s">
        <v>18</v>
      </c>
      <c r="V286">
        <v>3.83</v>
      </c>
      <c r="W286">
        <v>1.61</v>
      </c>
      <c r="X286">
        <v>79</v>
      </c>
      <c r="Z286">
        <v>1.61</v>
      </c>
      <c r="AA286">
        <v>100</v>
      </c>
      <c r="AB286">
        <v>0</v>
      </c>
      <c r="AC286">
        <v>-100</v>
      </c>
    </row>
    <row r="287" spans="19:29" x14ac:dyDescent="0.35">
      <c r="S287" t="s">
        <v>503</v>
      </c>
      <c r="T287" t="s">
        <v>18</v>
      </c>
      <c r="U287" t="s">
        <v>18</v>
      </c>
      <c r="AA287">
        <v>100</v>
      </c>
    </row>
    <row r="288" spans="19:29" x14ac:dyDescent="0.35">
      <c r="S288" t="s">
        <v>504</v>
      </c>
      <c r="T288" t="s">
        <v>18</v>
      </c>
      <c r="U288" t="s">
        <v>18</v>
      </c>
      <c r="AA288">
        <v>100</v>
      </c>
    </row>
    <row r="289" spans="19:29" x14ac:dyDescent="0.35">
      <c r="S289" t="s">
        <v>509</v>
      </c>
      <c r="T289" t="s">
        <v>18</v>
      </c>
      <c r="U289" t="s">
        <v>18</v>
      </c>
      <c r="V289">
        <v>3.78</v>
      </c>
      <c r="W289">
        <v>9.5760000000000005</v>
      </c>
      <c r="X289">
        <v>462</v>
      </c>
      <c r="Z289">
        <v>9.5760000000000005</v>
      </c>
      <c r="AA289">
        <v>100</v>
      </c>
      <c r="AB289">
        <v>0.01</v>
      </c>
      <c r="AC289">
        <v>-100</v>
      </c>
    </row>
    <row r="290" spans="19:29" x14ac:dyDescent="0.35">
      <c r="S290" t="s">
        <v>510</v>
      </c>
      <c r="T290" t="s">
        <v>18</v>
      </c>
      <c r="U290" t="s">
        <v>18</v>
      </c>
      <c r="AA290">
        <v>100</v>
      </c>
    </row>
    <row r="291" spans="19:29" x14ac:dyDescent="0.35">
      <c r="S291" t="s">
        <v>515</v>
      </c>
      <c r="T291" t="s">
        <v>18</v>
      </c>
      <c r="U291" t="s">
        <v>18</v>
      </c>
      <c r="V291">
        <v>3.84</v>
      </c>
      <c r="W291">
        <v>8.4600000000000009</v>
      </c>
      <c r="X291">
        <v>296</v>
      </c>
      <c r="Z291">
        <v>8.4600000000000009</v>
      </c>
      <c r="AA291">
        <v>100</v>
      </c>
      <c r="AB291">
        <v>0.01</v>
      </c>
      <c r="AC291">
        <v>-100</v>
      </c>
    </row>
    <row r="292" spans="19:29" x14ac:dyDescent="0.35">
      <c r="S292" t="s">
        <v>520</v>
      </c>
      <c r="T292" t="s">
        <v>18</v>
      </c>
      <c r="U292" t="s">
        <v>18</v>
      </c>
      <c r="V292">
        <v>3.78</v>
      </c>
      <c r="W292">
        <v>1.97</v>
      </c>
      <c r="X292">
        <v>59</v>
      </c>
      <c r="Z292">
        <v>1.97</v>
      </c>
      <c r="AA292">
        <v>100</v>
      </c>
      <c r="AB292">
        <v>0</v>
      </c>
      <c r="AC292">
        <v>-100</v>
      </c>
    </row>
    <row r="293" spans="19:29" x14ac:dyDescent="0.35">
      <c r="S293" t="s">
        <v>525</v>
      </c>
      <c r="T293" t="s">
        <v>18</v>
      </c>
      <c r="U293" t="s">
        <v>18</v>
      </c>
      <c r="V293">
        <v>3.8</v>
      </c>
      <c r="W293">
        <v>9.14</v>
      </c>
      <c r="X293">
        <v>264</v>
      </c>
      <c r="Z293">
        <v>9.14</v>
      </c>
      <c r="AA293">
        <v>100</v>
      </c>
      <c r="AB293">
        <v>0.01</v>
      </c>
      <c r="AC293">
        <v>-100</v>
      </c>
    </row>
    <row r="294" spans="19:29" x14ac:dyDescent="0.35">
      <c r="S294" t="s">
        <v>526</v>
      </c>
      <c r="T294" t="s">
        <v>18</v>
      </c>
      <c r="U294" t="s">
        <v>18</v>
      </c>
      <c r="V294">
        <v>3.78</v>
      </c>
      <c r="W294">
        <v>0.86</v>
      </c>
      <c r="X294">
        <v>57</v>
      </c>
      <c r="Z294">
        <v>0.86</v>
      </c>
      <c r="AA294">
        <v>100</v>
      </c>
      <c r="AB294">
        <v>0</v>
      </c>
      <c r="AC294">
        <v>-100</v>
      </c>
    </row>
    <row r="295" spans="19:29" x14ac:dyDescent="0.35">
      <c r="S295" t="s">
        <v>533</v>
      </c>
      <c r="T295" t="s">
        <v>18</v>
      </c>
      <c r="U295" t="s">
        <v>18</v>
      </c>
      <c r="V295">
        <v>3.78</v>
      </c>
      <c r="W295">
        <v>10.602</v>
      </c>
      <c r="X295">
        <v>443</v>
      </c>
      <c r="Z295">
        <v>10.602</v>
      </c>
      <c r="AA295">
        <v>100</v>
      </c>
      <c r="AB295">
        <v>0.01</v>
      </c>
      <c r="AC295">
        <v>-100</v>
      </c>
    </row>
    <row r="296" spans="19:29" x14ac:dyDescent="0.35">
      <c r="S296" t="s">
        <v>540</v>
      </c>
      <c r="T296" t="s">
        <v>18</v>
      </c>
      <c r="U296" t="s">
        <v>18</v>
      </c>
      <c r="AA296">
        <v>100</v>
      </c>
    </row>
    <row r="297" spans="19:29" x14ac:dyDescent="0.35">
      <c r="S297" t="s">
        <v>542</v>
      </c>
      <c r="T297" t="s">
        <v>18</v>
      </c>
      <c r="U297" t="s">
        <v>18</v>
      </c>
      <c r="V297">
        <v>3.82</v>
      </c>
      <c r="W297">
        <v>3.1360000000000001</v>
      </c>
      <c r="X297">
        <v>179</v>
      </c>
      <c r="Z297">
        <v>3.1360000000000001</v>
      </c>
      <c r="AA297">
        <v>100</v>
      </c>
      <c r="AB297">
        <v>0</v>
      </c>
      <c r="AC297">
        <v>-100</v>
      </c>
    </row>
    <row r="298" spans="19:29" x14ac:dyDescent="0.35">
      <c r="S298" t="s">
        <v>549</v>
      </c>
      <c r="T298" t="s">
        <v>18</v>
      </c>
      <c r="U298" t="s">
        <v>18</v>
      </c>
      <c r="V298">
        <v>3.82</v>
      </c>
      <c r="W298">
        <v>7.7859999999999996</v>
      </c>
      <c r="X298">
        <v>316</v>
      </c>
      <c r="Z298">
        <v>7.7859999999999996</v>
      </c>
      <c r="AA298">
        <v>100</v>
      </c>
      <c r="AB298">
        <v>0.01</v>
      </c>
      <c r="AC298">
        <v>-100</v>
      </c>
    </row>
    <row r="299" spans="19:29" x14ac:dyDescent="0.35">
      <c r="S299" t="s">
        <v>551</v>
      </c>
      <c r="T299" t="s">
        <v>18</v>
      </c>
      <c r="U299" t="s">
        <v>18</v>
      </c>
      <c r="AA299">
        <v>100</v>
      </c>
    </row>
    <row r="300" spans="19:29" x14ac:dyDescent="0.35">
      <c r="S300" t="s">
        <v>558</v>
      </c>
      <c r="T300" t="s">
        <v>18</v>
      </c>
      <c r="U300" t="s">
        <v>18</v>
      </c>
      <c r="V300">
        <v>3.82</v>
      </c>
      <c r="W300">
        <v>2.9870000000000001</v>
      </c>
      <c r="X300">
        <v>122</v>
      </c>
      <c r="Z300">
        <v>2.9870000000000001</v>
      </c>
      <c r="AA300">
        <v>100</v>
      </c>
      <c r="AB300">
        <v>0</v>
      </c>
      <c r="AC300">
        <v>-100</v>
      </c>
    </row>
    <row r="301" spans="19:29" x14ac:dyDescent="0.35">
      <c r="S301" t="s">
        <v>565</v>
      </c>
      <c r="T301" t="s">
        <v>18</v>
      </c>
      <c r="U301" t="s">
        <v>18</v>
      </c>
      <c r="AA301">
        <v>100</v>
      </c>
    </row>
    <row r="302" spans="19:29" x14ac:dyDescent="0.35">
      <c r="S302" t="s">
        <v>567</v>
      </c>
      <c r="T302" t="s">
        <v>18</v>
      </c>
      <c r="U302" t="s">
        <v>18</v>
      </c>
      <c r="V302">
        <v>3.78</v>
      </c>
      <c r="W302">
        <v>7.218</v>
      </c>
      <c r="X302">
        <v>368</v>
      </c>
      <c r="Z302">
        <v>7.218</v>
      </c>
      <c r="AA302">
        <v>100</v>
      </c>
      <c r="AB302">
        <v>0.01</v>
      </c>
      <c r="AC302">
        <v>-100</v>
      </c>
    </row>
    <row r="303" spans="19:29" x14ac:dyDescent="0.35">
      <c r="S303" t="s">
        <v>574</v>
      </c>
      <c r="T303" t="s">
        <v>18</v>
      </c>
      <c r="U303" t="s">
        <v>18</v>
      </c>
      <c r="V303">
        <v>3.79</v>
      </c>
      <c r="W303">
        <v>11.756</v>
      </c>
      <c r="X303">
        <v>472</v>
      </c>
      <c r="Z303">
        <v>11.756</v>
      </c>
      <c r="AA303">
        <v>100</v>
      </c>
      <c r="AB303">
        <v>0.01</v>
      </c>
      <c r="AC303">
        <v>-100</v>
      </c>
    </row>
    <row r="304" spans="19:29" x14ac:dyDescent="0.35">
      <c r="S304" t="s">
        <v>576</v>
      </c>
      <c r="T304" t="s">
        <v>18</v>
      </c>
      <c r="U304" t="s">
        <v>18</v>
      </c>
      <c r="V304">
        <v>3.83</v>
      </c>
      <c r="W304">
        <v>2.4649999999999999</v>
      </c>
      <c r="X304">
        <v>96</v>
      </c>
      <c r="Z304">
        <v>2.4649999999999999</v>
      </c>
      <c r="AA304">
        <v>100</v>
      </c>
      <c r="AB304">
        <v>0</v>
      </c>
      <c r="AC304">
        <v>-100</v>
      </c>
    </row>
    <row r="305" spans="19:29" x14ac:dyDescent="0.35">
      <c r="S305" t="s">
        <v>583</v>
      </c>
      <c r="T305" t="s">
        <v>18</v>
      </c>
      <c r="U305" t="s">
        <v>18</v>
      </c>
      <c r="V305">
        <v>3.84</v>
      </c>
      <c r="W305">
        <v>6.1029999999999998</v>
      </c>
      <c r="X305">
        <v>264</v>
      </c>
      <c r="Z305">
        <v>6.1029999999999998</v>
      </c>
      <c r="AA305">
        <v>100</v>
      </c>
      <c r="AB305">
        <v>0.01</v>
      </c>
      <c r="AC305">
        <v>-100</v>
      </c>
    </row>
    <row r="306" spans="19:29" x14ac:dyDescent="0.35">
      <c r="S306" t="s">
        <v>584</v>
      </c>
      <c r="T306" t="s">
        <v>18</v>
      </c>
      <c r="U306" t="s">
        <v>18</v>
      </c>
      <c r="AA306">
        <v>100</v>
      </c>
    </row>
    <row r="307" spans="19:29" x14ac:dyDescent="0.35">
      <c r="S307" t="s">
        <v>585</v>
      </c>
      <c r="T307" t="s">
        <v>18</v>
      </c>
      <c r="U307" t="s">
        <v>18</v>
      </c>
      <c r="V307">
        <v>3.83</v>
      </c>
      <c r="W307">
        <v>11.433</v>
      </c>
      <c r="X307">
        <v>297</v>
      </c>
      <c r="Z307">
        <v>11.433</v>
      </c>
      <c r="AA307">
        <v>100</v>
      </c>
      <c r="AB307">
        <v>0.01</v>
      </c>
      <c r="AC307">
        <v>-100</v>
      </c>
    </row>
    <row r="308" spans="19:29" x14ac:dyDescent="0.35">
      <c r="S308" s="1"/>
    </row>
    <row r="309" spans="19:29" x14ac:dyDescent="0.35">
      <c r="S309" s="1"/>
    </row>
    <row r="310" spans="19:29" x14ac:dyDescent="0.35">
      <c r="S310" s="1"/>
    </row>
    <row r="311" spans="19:29" x14ac:dyDescent="0.35">
      <c r="S311" s="1"/>
    </row>
    <row r="312" spans="19:29" x14ac:dyDescent="0.35">
      <c r="S312" s="1"/>
    </row>
    <row r="313" spans="19:29" x14ac:dyDescent="0.35">
      <c r="S313" s="1"/>
    </row>
    <row r="314" spans="19:29" x14ac:dyDescent="0.35">
      <c r="S314" s="1"/>
    </row>
    <row r="315" spans="19:29" x14ac:dyDescent="0.35">
      <c r="S315" s="1"/>
    </row>
    <row r="316" spans="19:29" x14ac:dyDescent="0.35">
      <c r="S316" s="1"/>
    </row>
    <row r="317" spans="19:29" x14ac:dyDescent="0.35">
      <c r="S317" s="1"/>
    </row>
    <row r="318" spans="19:29" x14ac:dyDescent="0.35">
      <c r="S318" s="1"/>
    </row>
    <row r="319" spans="19:29" x14ac:dyDescent="0.35">
      <c r="S319" s="1"/>
    </row>
    <row r="320" spans="19:29" x14ac:dyDescent="0.35">
      <c r="S320" s="1"/>
    </row>
    <row r="321" spans="19:19" x14ac:dyDescent="0.35">
      <c r="S321" s="1"/>
    </row>
    <row r="322" spans="19:19" x14ac:dyDescent="0.35">
      <c r="S322" s="1"/>
    </row>
    <row r="323" spans="19:19" x14ac:dyDescent="0.35">
      <c r="S323" s="1"/>
    </row>
    <row r="324" spans="19:19" x14ac:dyDescent="0.35">
      <c r="S324" s="1"/>
    </row>
    <row r="325" spans="19:19" x14ac:dyDescent="0.35">
      <c r="S325" s="1"/>
    </row>
    <row r="326" spans="19:19" x14ac:dyDescent="0.35">
      <c r="S326" s="1"/>
    </row>
    <row r="327" spans="19:19" x14ac:dyDescent="0.35">
      <c r="S327" s="1"/>
    </row>
    <row r="328" spans="19:19" x14ac:dyDescent="0.35">
      <c r="S328" s="1"/>
    </row>
    <row r="329" spans="19:19" x14ac:dyDescent="0.35">
      <c r="S329" s="1"/>
    </row>
    <row r="330" spans="19:19" x14ac:dyDescent="0.35">
      <c r="S330" s="1"/>
    </row>
    <row r="331" spans="19:19" x14ac:dyDescent="0.35">
      <c r="S331" s="1"/>
    </row>
    <row r="332" spans="19:19" x14ac:dyDescent="0.35">
      <c r="S332" s="1"/>
    </row>
    <row r="333" spans="19:19" x14ac:dyDescent="0.35">
      <c r="S333" s="1"/>
    </row>
    <row r="334" spans="19:19" x14ac:dyDescent="0.35">
      <c r="S334" s="1"/>
    </row>
    <row r="335" spans="19:19" x14ac:dyDescent="0.35">
      <c r="S335" s="1"/>
    </row>
    <row r="336" spans="19:19" x14ac:dyDescent="0.35">
      <c r="S336" s="1"/>
    </row>
    <row r="337" spans="19:19" x14ac:dyDescent="0.35">
      <c r="S337" s="1"/>
    </row>
    <row r="338" spans="19:19" x14ac:dyDescent="0.35">
      <c r="S338" s="1"/>
    </row>
    <row r="339" spans="19:19" x14ac:dyDescent="0.35">
      <c r="S339" s="1"/>
    </row>
    <row r="340" spans="19:19" x14ac:dyDescent="0.35">
      <c r="S340" s="1"/>
    </row>
    <row r="341" spans="19:19" x14ac:dyDescent="0.35">
      <c r="S341" s="1"/>
    </row>
    <row r="342" spans="19:19" x14ac:dyDescent="0.35">
      <c r="S342" s="1"/>
    </row>
    <row r="343" spans="19:19" x14ac:dyDescent="0.35">
      <c r="S343" s="1"/>
    </row>
    <row r="344" spans="19:19" x14ac:dyDescent="0.35">
      <c r="S344" s="1"/>
    </row>
    <row r="345" spans="19:19" x14ac:dyDescent="0.35">
      <c r="S345" s="1"/>
    </row>
    <row r="346" spans="19:19" x14ac:dyDescent="0.35">
      <c r="S346" s="1"/>
    </row>
    <row r="347" spans="19:19" x14ac:dyDescent="0.35">
      <c r="S347" s="1"/>
    </row>
    <row r="348" spans="19:19" x14ac:dyDescent="0.35">
      <c r="S348" s="1"/>
    </row>
    <row r="349" spans="19:19" x14ac:dyDescent="0.35">
      <c r="S349" s="1"/>
    </row>
    <row r="350" spans="19:19" x14ac:dyDescent="0.35">
      <c r="S350" s="1"/>
    </row>
    <row r="351" spans="19:19" x14ac:dyDescent="0.35">
      <c r="S351" s="1"/>
    </row>
    <row r="352" spans="19:19" x14ac:dyDescent="0.35">
      <c r="S352" s="1"/>
    </row>
    <row r="353" spans="19:19" x14ac:dyDescent="0.35">
      <c r="S353" s="1"/>
    </row>
    <row r="354" spans="19:19" x14ac:dyDescent="0.35">
      <c r="S354" s="1"/>
    </row>
    <row r="355" spans="19:19" x14ac:dyDescent="0.35">
      <c r="S355" s="1"/>
    </row>
    <row r="356" spans="19:19" x14ac:dyDescent="0.35">
      <c r="S356" s="1"/>
    </row>
    <row r="357" spans="19:19" x14ac:dyDescent="0.35">
      <c r="S357" s="1"/>
    </row>
    <row r="358" spans="19:19" x14ac:dyDescent="0.35">
      <c r="S358" s="1"/>
    </row>
    <row r="359" spans="19:19" x14ac:dyDescent="0.35">
      <c r="S359" s="1"/>
    </row>
    <row r="360" spans="19:19" x14ac:dyDescent="0.35">
      <c r="S360" s="1"/>
    </row>
    <row r="361" spans="19:19" x14ac:dyDescent="0.35">
      <c r="S361" s="1"/>
    </row>
    <row r="362" spans="19:19" x14ac:dyDescent="0.35">
      <c r="S362" s="1"/>
    </row>
    <row r="363" spans="19:19" x14ac:dyDescent="0.35">
      <c r="S363" s="1"/>
    </row>
    <row r="364" spans="19:19" x14ac:dyDescent="0.35">
      <c r="S364" s="1"/>
    </row>
    <row r="365" spans="19:19" x14ac:dyDescent="0.35">
      <c r="S365" s="1"/>
    </row>
    <row r="366" spans="19:19" x14ac:dyDescent="0.35">
      <c r="S366" s="1"/>
    </row>
    <row r="367" spans="19:19" x14ac:dyDescent="0.35">
      <c r="S367" s="1"/>
    </row>
    <row r="368" spans="19:19" x14ac:dyDescent="0.35">
      <c r="S368" s="1"/>
    </row>
    <row r="369" spans="19:19" x14ac:dyDescent="0.35">
      <c r="S369" s="1"/>
    </row>
    <row r="370" spans="19:19" x14ac:dyDescent="0.35">
      <c r="S370" s="1"/>
    </row>
    <row r="371" spans="19:19" x14ac:dyDescent="0.35">
      <c r="S371" s="1"/>
    </row>
    <row r="372" spans="19:19" x14ac:dyDescent="0.35">
      <c r="S372" s="1"/>
    </row>
    <row r="373" spans="19:19" x14ac:dyDescent="0.35">
      <c r="S373" s="1"/>
    </row>
    <row r="374" spans="19:19" x14ac:dyDescent="0.35">
      <c r="S374" s="1"/>
    </row>
    <row r="375" spans="19:19" x14ac:dyDescent="0.35">
      <c r="S375" s="1"/>
    </row>
    <row r="376" spans="19:19" x14ac:dyDescent="0.35">
      <c r="S376" s="1"/>
    </row>
    <row r="377" spans="19:19" x14ac:dyDescent="0.35">
      <c r="S377" s="1"/>
    </row>
    <row r="378" spans="19:19" x14ac:dyDescent="0.35">
      <c r="S378" s="1"/>
    </row>
    <row r="379" spans="19:19" x14ac:dyDescent="0.35">
      <c r="S379" s="1"/>
    </row>
    <row r="380" spans="19:19" x14ac:dyDescent="0.35">
      <c r="S380" s="1"/>
    </row>
    <row r="381" spans="19:19" x14ac:dyDescent="0.35">
      <c r="S381" s="1"/>
    </row>
    <row r="382" spans="19:19" x14ac:dyDescent="0.35">
      <c r="S382" s="1"/>
    </row>
    <row r="383" spans="19:19" x14ac:dyDescent="0.35">
      <c r="S383" s="1"/>
    </row>
    <row r="384" spans="19:19" x14ac:dyDescent="0.35">
      <c r="S384" s="1"/>
    </row>
    <row r="385" spans="19:19" x14ac:dyDescent="0.35">
      <c r="S385" s="1"/>
    </row>
    <row r="386" spans="19:19" x14ac:dyDescent="0.35">
      <c r="S386" s="1"/>
    </row>
    <row r="387" spans="19:19" x14ac:dyDescent="0.35">
      <c r="S387" s="1"/>
    </row>
    <row r="388" spans="19:19" x14ac:dyDescent="0.35">
      <c r="S388" s="1"/>
    </row>
    <row r="389" spans="19:19" x14ac:dyDescent="0.35">
      <c r="S389" s="1"/>
    </row>
    <row r="390" spans="19:19" x14ac:dyDescent="0.35">
      <c r="S390" s="1"/>
    </row>
    <row r="391" spans="19:19" x14ac:dyDescent="0.35">
      <c r="S391" s="1"/>
    </row>
    <row r="392" spans="19:19" x14ac:dyDescent="0.35">
      <c r="S392" s="1"/>
    </row>
    <row r="393" spans="19:19" x14ac:dyDescent="0.35">
      <c r="S393" s="1"/>
    </row>
    <row r="394" spans="19:19" x14ac:dyDescent="0.35">
      <c r="S394" s="1"/>
    </row>
    <row r="395" spans="19:19" x14ac:dyDescent="0.35">
      <c r="S395" s="1"/>
    </row>
    <row r="396" spans="19:19" x14ac:dyDescent="0.35">
      <c r="S396" s="1"/>
    </row>
    <row r="397" spans="19:19" x14ac:dyDescent="0.35">
      <c r="S397" s="1"/>
    </row>
    <row r="398" spans="19:19" x14ac:dyDescent="0.35">
      <c r="S398" s="1"/>
    </row>
    <row r="399" spans="19:19" x14ac:dyDescent="0.35">
      <c r="S399" s="1"/>
    </row>
    <row r="400" spans="19:19" x14ac:dyDescent="0.35">
      <c r="S400" s="1"/>
    </row>
    <row r="401" spans="19:19" x14ac:dyDescent="0.35">
      <c r="S401" s="1"/>
    </row>
    <row r="402" spans="19:19" x14ac:dyDescent="0.35">
      <c r="S402" s="1"/>
    </row>
    <row r="403" spans="19:19" x14ac:dyDescent="0.35">
      <c r="S403" s="1"/>
    </row>
    <row r="404" spans="19:19" x14ac:dyDescent="0.35">
      <c r="S404" s="1"/>
    </row>
    <row r="405" spans="19:19" x14ac:dyDescent="0.35">
      <c r="S405" s="1"/>
    </row>
    <row r="406" spans="19:19" x14ac:dyDescent="0.35">
      <c r="S406" s="1"/>
    </row>
    <row r="407" spans="19:19" x14ac:dyDescent="0.35">
      <c r="S407" s="1"/>
    </row>
    <row r="408" spans="19:19" x14ac:dyDescent="0.35">
      <c r="S408" s="1"/>
    </row>
    <row r="409" spans="19:19" x14ac:dyDescent="0.35">
      <c r="S409" s="1"/>
    </row>
    <row r="410" spans="19:19" x14ac:dyDescent="0.35">
      <c r="S410" s="1"/>
    </row>
    <row r="411" spans="19:19" x14ac:dyDescent="0.35">
      <c r="S411" s="1"/>
    </row>
    <row r="412" spans="19:19" x14ac:dyDescent="0.35">
      <c r="S412" s="1"/>
    </row>
    <row r="413" spans="19:19" x14ac:dyDescent="0.35">
      <c r="S413" s="1"/>
    </row>
    <row r="414" spans="19:19" x14ac:dyDescent="0.35">
      <c r="S414" s="1"/>
    </row>
    <row r="415" spans="19:19" x14ac:dyDescent="0.35">
      <c r="S415" s="1"/>
    </row>
  </sheetData>
  <mergeCells count="80">
    <mergeCell ref="Q4:Q6"/>
    <mergeCell ref="R4:R6"/>
    <mergeCell ref="S1:AC1"/>
    <mergeCell ref="S155:AC155"/>
    <mergeCell ref="B2:B3"/>
    <mergeCell ref="K2:K3"/>
    <mergeCell ref="G4:G6"/>
    <mergeCell ref="Q7:Q9"/>
    <mergeCell ref="R7:R9"/>
    <mergeCell ref="G10:G12"/>
    <mergeCell ref="H10:H12"/>
    <mergeCell ref="P10:P12"/>
    <mergeCell ref="Q10:Q12"/>
    <mergeCell ref="R10:R12"/>
    <mergeCell ref="G7:G9"/>
    <mergeCell ref="H7:H9"/>
    <mergeCell ref="P7:P9"/>
    <mergeCell ref="J7:J9"/>
    <mergeCell ref="O7:O9"/>
    <mergeCell ref="Q13:Q15"/>
    <mergeCell ref="R13:R15"/>
    <mergeCell ref="J10:J12"/>
    <mergeCell ref="O10:O12"/>
    <mergeCell ref="P13:P15"/>
    <mergeCell ref="Q19:Q21"/>
    <mergeCell ref="R19:R21"/>
    <mergeCell ref="P19:P21"/>
    <mergeCell ref="J13:J15"/>
    <mergeCell ref="O13:O15"/>
    <mergeCell ref="J16:J18"/>
    <mergeCell ref="O16:O18"/>
    <mergeCell ref="J19:J21"/>
    <mergeCell ref="O19:O21"/>
    <mergeCell ref="P16:P18"/>
    <mergeCell ref="Q16:Q18"/>
    <mergeCell ref="R16:R18"/>
    <mergeCell ref="A23:G23"/>
    <mergeCell ref="G19:G21"/>
    <mergeCell ref="H19:H21"/>
    <mergeCell ref="G13:G15"/>
    <mergeCell ref="H13:H15"/>
    <mergeCell ref="G16:G18"/>
    <mergeCell ref="H16:H18"/>
    <mergeCell ref="A7:A9"/>
    <mergeCell ref="G29:G31"/>
    <mergeCell ref="H29:H31"/>
    <mergeCell ref="G35:G42"/>
    <mergeCell ref="H35:H42"/>
    <mergeCell ref="F7:F9"/>
    <mergeCell ref="A10:A12"/>
    <mergeCell ref="F10:F12"/>
    <mergeCell ref="A13:A15"/>
    <mergeCell ref="F13:F15"/>
    <mergeCell ref="A16:A18"/>
    <mergeCell ref="F16:F18"/>
    <mergeCell ref="A19:A21"/>
    <mergeCell ref="F19:F21"/>
    <mergeCell ref="F35:F42"/>
    <mergeCell ref="B24:B25"/>
    <mergeCell ref="A1:G1"/>
    <mergeCell ref="J1:P1"/>
    <mergeCell ref="A2:A3"/>
    <mergeCell ref="J2:J3"/>
    <mergeCell ref="A4:A6"/>
    <mergeCell ref="F4:F6"/>
    <mergeCell ref="J4:J6"/>
    <mergeCell ref="O4:O6"/>
    <mergeCell ref="H4:H6"/>
    <mergeCell ref="P4:P6"/>
    <mergeCell ref="B47:E47"/>
    <mergeCell ref="A24:A25"/>
    <mergeCell ref="A26:A28"/>
    <mergeCell ref="F26:F28"/>
    <mergeCell ref="A29:A31"/>
    <mergeCell ref="F29:F31"/>
    <mergeCell ref="B33:L33"/>
    <mergeCell ref="I35:I42"/>
    <mergeCell ref="J35:J42"/>
    <mergeCell ref="G26:G28"/>
    <mergeCell ref="H26:H28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"/>
  <dimension ref="A1:O933"/>
  <sheetViews>
    <sheetView workbookViewId="0">
      <selection activeCell="K13" sqref="K13"/>
    </sheetView>
  </sheetViews>
  <sheetFormatPr defaultRowHeight="14.5" x14ac:dyDescent="0.35"/>
  <sheetData>
    <row r="1" spans="1:15" x14ac:dyDescent="0.35">
      <c r="A1" t="s">
        <v>0</v>
      </c>
    </row>
    <row r="3" spans="1:15" x14ac:dyDescent="0.35">
      <c r="A3" t="s">
        <v>1</v>
      </c>
    </row>
    <row r="6" spans="1:15" x14ac:dyDescent="0.35">
      <c r="F6" t="s">
        <v>2</v>
      </c>
    </row>
    <row r="7" spans="1:15" x14ac:dyDescent="0.35">
      <c r="B7" t="s">
        <v>3</v>
      </c>
      <c r="C7" t="s">
        <v>4</v>
      </c>
      <c r="D7" t="s">
        <v>5</v>
      </c>
      <c r="E7" t="s">
        <v>6</v>
      </c>
      <c r="F7" t="s">
        <v>7</v>
      </c>
      <c r="G7" t="s">
        <v>8</v>
      </c>
      <c r="H7" t="s">
        <v>9</v>
      </c>
      <c r="I7" t="s">
        <v>10</v>
      </c>
      <c r="J7" t="s">
        <v>11</v>
      </c>
      <c r="K7" t="s">
        <v>12</v>
      </c>
      <c r="L7" t="s">
        <v>13</v>
      </c>
      <c r="M7" t="s">
        <v>14</v>
      </c>
      <c r="N7" t="s">
        <v>15</v>
      </c>
      <c r="O7" t="s">
        <v>16</v>
      </c>
    </row>
    <row r="8" spans="1:15" x14ac:dyDescent="0.35">
      <c r="A8">
        <v>1</v>
      </c>
      <c r="B8">
        <v>1</v>
      </c>
      <c r="C8" t="s">
        <v>17</v>
      </c>
      <c r="D8" t="s">
        <v>18</v>
      </c>
      <c r="E8" t="s">
        <v>18</v>
      </c>
      <c r="F8">
        <v>3.9</v>
      </c>
      <c r="G8">
        <v>83.006</v>
      </c>
      <c r="H8">
        <v>1481</v>
      </c>
      <c r="I8">
        <v>81.311999999999998</v>
      </c>
      <c r="J8">
        <v>102.083</v>
      </c>
      <c r="L8">
        <v>7.31</v>
      </c>
      <c r="N8" t="s">
        <v>19</v>
      </c>
      <c r="O8" s="1">
        <v>45328</v>
      </c>
    </row>
    <row r="9" spans="1:15" x14ac:dyDescent="0.35">
      <c r="A9">
        <v>2</v>
      </c>
      <c r="B9">
        <v>2</v>
      </c>
      <c r="C9" t="s">
        <v>20</v>
      </c>
      <c r="D9" t="s">
        <v>18</v>
      </c>
      <c r="E9" t="s">
        <v>18</v>
      </c>
      <c r="F9">
        <v>3.9</v>
      </c>
      <c r="G9">
        <v>105.249</v>
      </c>
      <c r="H9">
        <v>1243</v>
      </c>
      <c r="I9">
        <v>121.729</v>
      </c>
      <c r="J9">
        <v>86.462000000000003</v>
      </c>
      <c r="L9">
        <v>6.19</v>
      </c>
      <c r="N9" t="s">
        <v>19</v>
      </c>
      <c r="O9" s="1">
        <v>45328</v>
      </c>
    </row>
    <row r="10" spans="1:15" x14ac:dyDescent="0.35">
      <c r="A10">
        <v>3</v>
      </c>
      <c r="B10">
        <v>3</v>
      </c>
      <c r="C10" t="s">
        <v>21</v>
      </c>
      <c r="D10" t="s">
        <v>22</v>
      </c>
      <c r="E10" t="s">
        <v>18</v>
      </c>
      <c r="F10">
        <v>3.9</v>
      </c>
      <c r="G10">
        <v>90.429000000000002</v>
      </c>
      <c r="H10">
        <v>1328</v>
      </c>
      <c r="I10">
        <v>160.25200000000001</v>
      </c>
      <c r="J10">
        <v>56.429000000000002</v>
      </c>
      <c r="L10">
        <v>4.03</v>
      </c>
      <c r="N10" t="s">
        <v>19</v>
      </c>
      <c r="O10" s="1">
        <v>45328</v>
      </c>
    </row>
    <row r="11" spans="1:15" x14ac:dyDescent="0.35">
      <c r="A11">
        <v>4</v>
      </c>
      <c r="B11">
        <v>4</v>
      </c>
      <c r="C11" t="s">
        <v>23</v>
      </c>
      <c r="D11" t="s">
        <v>24</v>
      </c>
      <c r="E11" t="s">
        <v>18</v>
      </c>
      <c r="F11">
        <v>3.9</v>
      </c>
      <c r="G11">
        <v>85.058999999999997</v>
      </c>
      <c r="H11">
        <v>1917</v>
      </c>
      <c r="I11">
        <v>129.917</v>
      </c>
      <c r="J11">
        <v>65.471999999999994</v>
      </c>
      <c r="L11">
        <v>4.68</v>
      </c>
      <c r="N11" t="s">
        <v>19</v>
      </c>
      <c r="O11" s="1">
        <v>45328</v>
      </c>
    </row>
    <row r="12" spans="1:15" x14ac:dyDescent="0.35">
      <c r="A12">
        <v>5</v>
      </c>
      <c r="B12">
        <v>5</v>
      </c>
      <c r="C12" t="s">
        <v>25</v>
      </c>
      <c r="D12" t="s">
        <v>18</v>
      </c>
      <c r="E12" t="s">
        <v>18</v>
      </c>
      <c r="F12">
        <v>3.89</v>
      </c>
      <c r="G12">
        <v>81.686999999999998</v>
      </c>
      <c r="H12">
        <v>1547</v>
      </c>
      <c r="I12">
        <v>157.71299999999999</v>
      </c>
      <c r="J12">
        <v>51.795000000000002</v>
      </c>
      <c r="L12">
        <v>3.69</v>
      </c>
      <c r="N12" t="s">
        <v>19</v>
      </c>
      <c r="O12" s="1">
        <v>45328</v>
      </c>
    </row>
    <row r="13" spans="1:15" x14ac:dyDescent="0.35">
      <c r="A13">
        <v>6</v>
      </c>
      <c r="B13">
        <v>6</v>
      </c>
      <c r="C13" t="s">
        <v>26</v>
      </c>
      <c r="D13" t="s">
        <v>18</v>
      </c>
      <c r="E13" t="s">
        <v>18</v>
      </c>
      <c r="F13">
        <v>3.89</v>
      </c>
      <c r="G13">
        <v>81.963999999999999</v>
      </c>
      <c r="H13">
        <v>1491</v>
      </c>
      <c r="I13">
        <v>23.43</v>
      </c>
      <c r="J13">
        <v>349.82499999999999</v>
      </c>
      <c r="L13">
        <v>25.14</v>
      </c>
      <c r="N13" t="s">
        <v>19</v>
      </c>
      <c r="O13" s="1">
        <v>45328</v>
      </c>
    </row>
    <row r="14" spans="1:15" x14ac:dyDescent="0.35">
      <c r="A14">
        <v>7</v>
      </c>
      <c r="B14">
        <v>7</v>
      </c>
      <c r="C14" t="s">
        <v>27</v>
      </c>
      <c r="D14" t="s">
        <v>28</v>
      </c>
      <c r="E14" t="s">
        <v>29</v>
      </c>
      <c r="F14">
        <v>3.82</v>
      </c>
      <c r="G14">
        <v>665.39599999999996</v>
      </c>
      <c r="H14">
        <v>15303</v>
      </c>
      <c r="I14">
        <v>13228.612999999999</v>
      </c>
      <c r="J14">
        <v>5.03</v>
      </c>
      <c r="K14">
        <v>0.17499999999999999</v>
      </c>
      <c r="L14">
        <v>0.33</v>
      </c>
      <c r="M14">
        <v>88.2</v>
      </c>
      <c r="N14" t="s">
        <v>19</v>
      </c>
      <c r="O14" s="1">
        <v>45328</v>
      </c>
    </row>
    <row r="15" spans="1:15" x14ac:dyDescent="0.35">
      <c r="A15">
        <v>8</v>
      </c>
      <c r="B15">
        <v>8</v>
      </c>
      <c r="C15" t="s">
        <v>30</v>
      </c>
      <c r="D15" t="s">
        <v>31</v>
      </c>
      <c r="E15" t="s">
        <v>29</v>
      </c>
      <c r="F15">
        <v>3.82</v>
      </c>
      <c r="G15">
        <v>592.36400000000003</v>
      </c>
      <c r="H15">
        <v>12612</v>
      </c>
      <c r="I15">
        <v>13060.495000000001</v>
      </c>
      <c r="J15">
        <v>4.5359999999999996</v>
      </c>
      <c r="K15">
        <v>0.28100000000000003</v>
      </c>
      <c r="L15">
        <v>0.28999999999999998</v>
      </c>
      <c r="M15">
        <v>4.5</v>
      </c>
      <c r="N15" t="s">
        <v>19</v>
      </c>
      <c r="O15" s="1">
        <v>45328</v>
      </c>
    </row>
    <row r="16" spans="1:15" x14ac:dyDescent="0.35">
      <c r="A16">
        <v>9</v>
      </c>
      <c r="B16">
        <v>9</v>
      </c>
      <c r="C16" t="s">
        <v>32</v>
      </c>
      <c r="D16" t="s">
        <v>33</v>
      </c>
      <c r="E16" t="s">
        <v>29</v>
      </c>
      <c r="F16">
        <v>3.82</v>
      </c>
      <c r="G16">
        <v>907.24599999999998</v>
      </c>
      <c r="H16">
        <v>21508</v>
      </c>
      <c r="I16">
        <v>12383.585999999999</v>
      </c>
      <c r="J16">
        <v>7.3259999999999996</v>
      </c>
      <c r="K16">
        <v>0.44400000000000001</v>
      </c>
      <c r="L16">
        <v>0.49</v>
      </c>
      <c r="M16">
        <v>11.5</v>
      </c>
      <c r="N16" t="s">
        <v>19</v>
      </c>
      <c r="O16" s="1">
        <v>45328</v>
      </c>
    </row>
    <row r="17" spans="1:15" x14ac:dyDescent="0.35">
      <c r="A17">
        <v>10</v>
      </c>
      <c r="B17">
        <v>10</v>
      </c>
      <c r="C17" t="s">
        <v>34</v>
      </c>
      <c r="D17" t="s">
        <v>35</v>
      </c>
      <c r="E17" t="s">
        <v>29</v>
      </c>
      <c r="F17">
        <v>3.82</v>
      </c>
      <c r="G17">
        <v>1198.078</v>
      </c>
      <c r="H17">
        <v>30750</v>
      </c>
      <c r="I17">
        <v>14313.511</v>
      </c>
      <c r="J17">
        <v>8.3699999999999992</v>
      </c>
      <c r="K17">
        <v>0.71299999999999997</v>
      </c>
      <c r="L17">
        <v>0.56999999999999995</v>
      </c>
      <c r="M17">
        <v>-20</v>
      </c>
      <c r="N17" t="s">
        <v>19</v>
      </c>
      <c r="O17" s="1">
        <v>45328</v>
      </c>
    </row>
    <row r="18" spans="1:15" x14ac:dyDescent="0.35">
      <c r="A18">
        <v>11</v>
      </c>
      <c r="B18">
        <v>11</v>
      </c>
      <c r="C18" t="s">
        <v>36</v>
      </c>
      <c r="D18" t="s">
        <v>37</v>
      </c>
      <c r="E18" t="s">
        <v>29</v>
      </c>
      <c r="F18">
        <v>3.82</v>
      </c>
      <c r="G18">
        <v>2166.7310000000002</v>
      </c>
      <c r="H18">
        <v>54951</v>
      </c>
      <c r="I18">
        <v>10278.519</v>
      </c>
      <c r="J18">
        <v>21.08</v>
      </c>
      <c r="K18">
        <v>1.1379999999999999</v>
      </c>
      <c r="L18">
        <v>1.48</v>
      </c>
      <c r="M18">
        <v>30.5</v>
      </c>
      <c r="N18" t="s">
        <v>19</v>
      </c>
      <c r="O18" s="1">
        <v>45328</v>
      </c>
    </row>
    <row r="19" spans="1:15" x14ac:dyDescent="0.35">
      <c r="A19">
        <v>12</v>
      </c>
      <c r="B19">
        <v>12</v>
      </c>
      <c r="C19" t="s">
        <v>38</v>
      </c>
      <c r="D19" t="s">
        <v>39</v>
      </c>
      <c r="E19" t="s">
        <v>29</v>
      </c>
      <c r="F19">
        <v>3.82</v>
      </c>
      <c r="G19">
        <v>3070.819</v>
      </c>
      <c r="H19">
        <v>77651</v>
      </c>
      <c r="I19">
        <v>12826.483</v>
      </c>
      <c r="J19">
        <v>23.940999999999999</v>
      </c>
      <c r="K19">
        <v>1.825</v>
      </c>
      <c r="L19">
        <v>1.69</v>
      </c>
      <c r="M19">
        <v>-7.4</v>
      </c>
      <c r="N19" t="s">
        <v>19</v>
      </c>
      <c r="O19" s="1">
        <v>45328</v>
      </c>
    </row>
    <row r="20" spans="1:15" x14ac:dyDescent="0.35">
      <c r="A20">
        <v>13</v>
      </c>
      <c r="B20">
        <v>13</v>
      </c>
      <c r="C20" t="s">
        <v>40</v>
      </c>
      <c r="D20" t="s">
        <v>18</v>
      </c>
      <c r="E20" t="s">
        <v>18</v>
      </c>
      <c r="F20">
        <v>3.89</v>
      </c>
      <c r="G20">
        <v>74.91</v>
      </c>
      <c r="H20">
        <v>1535</v>
      </c>
      <c r="I20">
        <v>119.286</v>
      </c>
      <c r="J20">
        <v>62.798999999999999</v>
      </c>
      <c r="L20">
        <v>4.49</v>
      </c>
      <c r="N20" t="s">
        <v>19</v>
      </c>
      <c r="O20" s="1">
        <v>45328</v>
      </c>
    </row>
    <row r="21" spans="1:15" x14ac:dyDescent="0.35">
      <c r="A21">
        <v>14</v>
      </c>
      <c r="B21">
        <v>14</v>
      </c>
      <c r="C21" t="s">
        <v>41</v>
      </c>
      <c r="D21" t="s">
        <v>42</v>
      </c>
      <c r="E21" t="s">
        <v>29</v>
      </c>
      <c r="F21">
        <v>3.82</v>
      </c>
      <c r="G21">
        <v>4642.8190000000004</v>
      </c>
      <c r="H21">
        <v>118697</v>
      </c>
      <c r="I21">
        <v>13677.68</v>
      </c>
      <c r="J21">
        <v>33.944000000000003</v>
      </c>
      <c r="K21">
        <v>2.919</v>
      </c>
      <c r="L21">
        <v>2.41</v>
      </c>
      <c r="M21">
        <v>-17.399999999999999</v>
      </c>
      <c r="N21" t="s">
        <v>19</v>
      </c>
      <c r="O21" s="1">
        <v>45328</v>
      </c>
    </row>
    <row r="22" spans="1:15" x14ac:dyDescent="0.35">
      <c r="A22">
        <v>15</v>
      </c>
      <c r="B22">
        <v>15</v>
      </c>
      <c r="C22" t="s">
        <v>43</v>
      </c>
      <c r="D22" t="s">
        <v>44</v>
      </c>
      <c r="E22" t="s">
        <v>29</v>
      </c>
      <c r="F22">
        <v>3.82</v>
      </c>
      <c r="G22">
        <v>7219.8850000000002</v>
      </c>
      <c r="H22">
        <v>193161</v>
      </c>
      <c r="I22">
        <v>12671.938</v>
      </c>
      <c r="J22">
        <v>56.975000000000001</v>
      </c>
      <c r="K22">
        <v>4.6689999999999996</v>
      </c>
      <c r="L22">
        <v>4.07</v>
      </c>
      <c r="M22">
        <v>-12.9</v>
      </c>
      <c r="N22" t="s">
        <v>19</v>
      </c>
      <c r="O22" s="1">
        <v>45328</v>
      </c>
    </row>
    <row r="23" spans="1:15" x14ac:dyDescent="0.35">
      <c r="A23">
        <v>16</v>
      </c>
      <c r="B23">
        <v>16</v>
      </c>
      <c r="C23" t="s">
        <v>45</v>
      </c>
      <c r="D23" t="s">
        <v>46</v>
      </c>
      <c r="E23" t="s">
        <v>29</v>
      </c>
      <c r="F23">
        <v>3.82</v>
      </c>
      <c r="G23">
        <v>9527.5640000000003</v>
      </c>
      <c r="H23">
        <v>245663</v>
      </c>
      <c r="I23">
        <v>9804.4050000000007</v>
      </c>
      <c r="J23">
        <v>97.176000000000002</v>
      </c>
      <c r="K23">
        <v>7.45</v>
      </c>
      <c r="L23">
        <v>6.96</v>
      </c>
      <c r="M23">
        <v>-6.6</v>
      </c>
      <c r="N23" t="s">
        <v>19</v>
      </c>
      <c r="O23" s="1">
        <v>45328</v>
      </c>
    </row>
    <row r="24" spans="1:15" x14ac:dyDescent="0.35">
      <c r="A24">
        <v>17</v>
      </c>
      <c r="B24">
        <v>17</v>
      </c>
      <c r="C24" t="s">
        <v>47</v>
      </c>
      <c r="D24" t="s">
        <v>48</v>
      </c>
      <c r="E24" t="s">
        <v>29</v>
      </c>
      <c r="F24">
        <v>3.82</v>
      </c>
      <c r="G24">
        <v>17529.984</v>
      </c>
      <c r="H24">
        <v>443192</v>
      </c>
      <c r="I24">
        <v>14090.989</v>
      </c>
      <c r="J24">
        <v>124.40600000000001</v>
      </c>
      <c r="K24">
        <v>11.875</v>
      </c>
      <c r="L24">
        <v>8.92</v>
      </c>
      <c r="M24">
        <v>-24.9</v>
      </c>
      <c r="N24" t="s">
        <v>19</v>
      </c>
      <c r="O24" s="1">
        <v>45328</v>
      </c>
    </row>
    <row r="25" spans="1:15" x14ac:dyDescent="0.35">
      <c r="A25">
        <v>18</v>
      </c>
      <c r="B25">
        <v>18</v>
      </c>
      <c r="C25" t="s">
        <v>49</v>
      </c>
      <c r="D25" t="s">
        <v>50</v>
      </c>
      <c r="E25" t="s">
        <v>29</v>
      </c>
      <c r="F25">
        <v>3.82</v>
      </c>
      <c r="G25">
        <v>30891.338</v>
      </c>
      <c r="H25">
        <v>783737</v>
      </c>
      <c r="I25">
        <v>12546.156000000001</v>
      </c>
      <c r="J25">
        <v>246.22200000000001</v>
      </c>
      <c r="K25">
        <v>19.125</v>
      </c>
      <c r="L25">
        <v>17.68</v>
      </c>
      <c r="M25">
        <v>-7.5</v>
      </c>
      <c r="N25" t="s">
        <v>19</v>
      </c>
      <c r="O25" s="1">
        <v>45328</v>
      </c>
    </row>
    <row r="26" spans="1:15" x14ac:dyDescent="0.35">
      <c r="A26">
        <v>19</v>
      </c>
      <c r="B26">
        <v>19</v>
      </c>
      <c r="C26" t="s">
        <v>51</v>
      </c>
      <c r="D26" t="s">
        <v>52</v>
      </c>
      <c r="E26" t="s">
        <v>29</v>
      </c>
      <c r="F26">
        <v>3.82</v>
      </c>
      <c r="G26">
        <v>48357.563000000002</v>
      </c>
      <c r="H26">
        <v>1291990</v>
      </c>
      <c r="I26">
        <v>12496.379000000001</v>
      </c>
      <c r="J26">
        <v>386.97300000000001</v>
      </c>
      <c r="K26">
        <v>30.5</v>
      </c>
      <c r="L26">
        <v>27.81</v>
      </c>
      <c r="M26">
        <v>-8.8000000000000007</v>
      </c>
      <c r="N26" t="s">
        <v>19</v>
      </c>
      <c r="O26" s="1">
        <v>45328</v>
      </c>
    </row>
    <row r="27" spans="1:15" x14ac:dyDescent="0.35">
      <c r="A27">
        <v>20</v>
      </c>
      <c r="B27">
        <v>20</v>
      </c>
      <c r="C27" t="s">
        <v>53</v>
      </c>
      <c r="D27" t="s">
        <v>18</v>
      </c>
      <c r="E27" t="s">
        <v>18</v>
      </c>
      <c r="F27">
        <v>3.89</v>
      </c>
      <c r="G27">
        <v>90.015000000000001</v>
      </c>
      <c r="H27">
        <v>1678</v>
      </c>
      <c r="I27">
        <v>185.39500000000001</v>
      </c>
      <c r="J27">
        <v>48.552999999999997</v>
      </c>
      <c r="L27">
        <v>3.46</v>
      </c>
      <c r="N27" t="s">
        <v>19</v>
      </c>
      <c r="O27" s="1">
        <v>45328</v>
      </c>
    </row>
    <row r="28" spans="1:15" x14ac:dyDescent="0.35">
      <c r="A28">
        <v>21</v>
      </c>
      <c r="B28">
        <v>21</v>
      </c>
      <c r="C28" t="s">
        <v>54</v>
      </c>
      <c r="D28" t="s">
        <v>55</v>
      </c>
      <c r="E28" t="s">
        <v>29</v>
      </c>
      <c r="F28">
        <v>3.82</v>
      </c>
      <c r="G28">
        <v>80208.766000000003</v>
      </c>
      <c r="H28">
        <v>2132800</v>
      </c>
      <c r="I28">
        <v>12645.210999999999</v>
      </c>
      <c r="J28">
        <v>634.30200000000002</v>
      </c>
      <c r="K28">
        <v>48.75</v>
      </c>
      <c r="L28">
        <v>45.61</v>
      </c>
      <c r="M28">
        <v>-6.4</v>
      </c>
      <c r="N28" t="s">
        <v>19</v>
      </c>
      <c r="O28" s="1">
        <v>45328</v>
      </c>
    </row>
    <row r="29" spans="1:15" x14ac:dyDescent="0.35">
      <c r="A29">
        <v>22</v>
      </c>
      <c r="B29">
        <v>22</v>
      </c>
      <c r="C29" t="s">
        <v>56</v>
      </c>
      <c r="D29" t="s">
        <v>57</v>
      </c>
      <c r="E29" t="s">
        <v>29</v>
      </c>
      <c r="F29">
        <v>3.82</v>
      </c>
      <c r="G29">
        <v>137819.43799999999</v>
      </c>
      <c r="H29">
        <v>3808929</v>
      </c>
      <c r="I29">
        <v>13375.271000000001</v>
      </c>
      <c r="J29">
        <v>1030.405</v>
      </c>
      <c r="K29">
        <v>78.125</v>
      </c>
      <c r="L29">
        <v>74.11</v>
      </c>
      <c r="M29">
        <v>-5.0999999999999996</v>
      </c>
      <c r="N29" t="s">
        <v>19</v>
      </c>
      <c r="O29" s="1">
        <v>45328</v>
      </c>
    </row>
    <row r="30" spans="1:15" x14ac:dyDescent="0.35">
      <c r="A30">
        <v>23</v>
      </c>
      <c r="B30">
        <v>23</v>
      </c>
      <c r="C30" t="s">
        <v>58</v>
      </c>
      <c r="D30" t="s">
        <v>59</v>
      </c>
      <c r="E30" t="s">
        <v>29</v>
      </c>
      <c r="F30">
        <v>3.82</v>
      </c>
      <c r="G30">
        <v>221276.516</v>
      </c>
      <c r="H30">
        <v>6151594</v>
      </c>
      <c r="I30">
        <v>11024.746999999999</v>
      </c>
      <c r="J30">
        <v>2007.0889999999999</v>
      </c>
      <c r="K30">
        <v>125</v>
      </c>
      <c r="L30">
        <v>144.38</v>
      </c>
      <c r="M30">
        <v>15.5</v>
      </c>
      <c r="N30" t="s">
        <v>19</v>
      </c>
      <c r="O30" s="1">
        <v>45328</v>
      </c>
    </row>
    <row r="31" spans="1:15" x14ac:dyDescent="0.35">
      <c r="A31">
        <v>24</v>
      </c>
      <c r="B31">
        <v>24</v>
      </c>
      <c r="C31" t="s">
        <v>60</v>
      </c>
      <c r="D31" t="s">
        <v>61</v>
      </c>
      <c r="E31" t="s">
        <v>29</v>
      </c>
      <c r="F31">
        <v>3.82</v>
      </c>
      <c r="G31">
        <v>355811.5</v>
      </c>
      <c r="H31">
        <v>9871077</v>
      </c>
      <c r="I31">
        <v>15599.352999999999</v>
      </c>
      <c r="J31">
        <v>2280.9380000000001</v>
      </c>
      <c r="K31">
        <v>200</v>
      </c>
      <c r="L31">
        <v>164.09</v>
      </c>
      <c r="M31">
        <v>-18</v>
      </c>
      <c r="N31" t="s">
        <v>19</v>
      </c>
      <c r="O31" s="1">
        <v>45328</v>
      </c>
    </row>
    <row r="32" spans="1:15" x14ac:dyDescent="0.35">
      <c r="A32">
        <v>25</v>
      </c>
      <c r="B32">
        <v>25</v>
      </c>
      <c r="C32" t="s">
        <v>62</v>
      </c>
      <c r="D32" t="s">
        <v>63</v>
      </c>
      <c r="E32" t="s">
        <v>29</v>
      </c>
      <c r="F32">
        <v>3.82</v>
      </c>
      <c r="G32">
        <v>572068.56299999997</v>
      </c>
      <c r="H32">
        <v>15426399</v>
      </c>
      <c r="I32">
        <v>11725.054</v>
      </c>
      <c r="J32">
        <v>4879.027</v>
      </c>
      <c r="K32">
        <v>325.625</v>
      </c>
      <c r="L32">
        <v>351.02</v>
      </c>
      <c r="M32">
        <v>7.8</v>
      </c>
      <c r="N32" t="s">
        <v>19</v>
      </c>
      <c r="O32" s="1">
        <v>45328</v>
      </c>
    </row>
    <row r="33" spans="1:15" x14ac:dyDescent="0.35">
      <c r="A33">
        <v>26</v>
      </c>
      <c r="B33">
        <v>26</v>
      </c>
      <c r="C33" t="s">
        <v>64</v>
      </c>
      <c r="D33" t="s">
        <v>18</v>
      </c>
      <c r="E33" t="s">
        <v>18</v>
      </c>
      <c r="F33">
        <v>3.89</v>
      </c>
      <c r="G33">
        <v>67.843000000000004</v>
      </c>
      <c r="H33">
        <v>1608</v>
      </c>
      <c r="I33">
        <v>79.602000000000004</v>
      </c>
      <c r="J33">
        <v>85.227999999999994</v>
      </c>
      <c r="L33">
        <v>6.1</v>
      </c>
      <c r="N33" t="s">
        <v>19</v>
      </c>
      <c r="O33" s="1">
        <v>45328</v>
      </c>
    </row>
    <row r="34" spans="1:15" x14ac:dyDescent="0.35">
      <c r="A34">
        <v>27</v>
      </c>
      <c r="B34">
        <v>27</v>
      </c>
      <c r="C34" t="s">
        <v>65</v>
      </c>
      <c r="D34" t="s">
        <v>18</v>
      </c>
      <c r="E34" t="s">
        <v>18</v>
      </c>
      <c r="F34">
        <v>3.89</v>
      </c>
      <c r="G34">
        <v>88.087999999999994</v>
      </c>
      <c r="H34">
        <v>1727</v>
      </c>
      <c r="I34">
        <v>189.619</v>
      </c>
      <c r="J34">
        <v>46.454999999999998</v>
      </c>
      <c r="L34">
        <v>3.31</v>
      </c>
      <c r="N34" t="s">
        <v>19</v>
      </c>
      <c r="O34" s="1">
        <v>45328</v>
      </c>
    </row>
    <row r="35" spans="1:15" x14ac:dyDescent="0.35">
      <c r="A35">
        <v>28</v>
      </c>
      <c r="B35">
        <v>28</v>
      </c>
      <c r="C35" t="s">
        <v>66</v>
      </c>
      <c r="D35" t="s">
        <v>67</v>
      </c>
      <c r="E35" t="s">
        <v>68</v>
      </c>
      <c r="F35">
        <v>3.82</v>
      </c>
      <c r="G35">
        <v>1670.837</v>
      </c>
      <c r="H35">
        <v>42937</v>
      </c>
      <c r="I35">
        <v>15079.548000000001</v>
      </c>
      <c r="J35">
        <v>11.08</v>
      </c>
      <c r="K35">
        <v>0.625</v>
      </c>
      <c r="L35">
        <v>0.76</v>
      </c>
      <c r="M35">
        <v>22.3</v>
      </c>
      <c r="N35" t="s">
        <v>19</v>
      </c>
      <c r="O35" s="1">
        <v>45328</v>
      </c>
    </row>
    <row r="36" spans="1:15" x14ac:dyDescent="0.35">
      <c r="A36">
        <v>29</v>
      </c>
      <c r="B36">
        <v>29</v>
      </c>
      <c r="C36" t="s">
        <v>69</v>
      </c>
      <c r="D36" t="s">
        <v>70</v>
      </c>
      <c r="E36" t="s">
        <v>68</v>
      </c>
      <c r="F36">
        <v>3.82</v>
      </c>
      <c r="G36">
        <v>6524.17</v>
      </c>
      <c r="H36">
        <v>174808</v>
      </c>
      <c r="I36">
        <v>17196.907999999999</v>
      </c>
      <c r="J36">
        <v>37.938000000000002</v>
      </c>
      <c r="K36">
        <v>2.5059999999999998</v>
      </c>
      <c r="L36">
        <v>2.7</v>
      </c>
      <c r="M36">
        <v>7.6</v>
      </c>
      <c r="N36" t="s">
        <v>19</v>
      </c>
      <c r="O36" s="1">
        <v>45328</v>
      </c>
    </row>
    <row r="37" spans="1:15" x14ac:dyDescent="0.35">
      <c r="A37">
        <v>30</v>
      </c>
      <c r="B37">
        <v>30</v>
      </c>
      <c r="C37" t="s">
        <v>71</v>
      </c>
      <c r="D37" t="s">
        <v>72</v>
      </c>
      <c r="E37" t="s">
        <v>68</v>
      </c>
      <c r="F37">
        <v>3.82</v>
      </c>
      <c r="G37">
        <v>12457.592000000001</v>
      </c>
      <c r="H37">
        <v>324712</v>
      </c>
      <c r="I37">
        <v>14326.982</v>
      </c>
      <c r="J37">
        <v>86.951999999999998</v>
      </c>
      <c r="K37">
        <v>6.2690000000000001</v>
      </c>
      <c r="L37">
        <v>6.22</v>
      </c>
      <c r="M37">
        <v>-0.7</v>
      </c>
      <c r="N37" t="s">
        <v>19</v>
      </c>
      <c r="O37" s="1">
        <v>45328</v>
      </c>
    </row>
    <row r="38" spans="1:15" x14ac:dyDescent="0.35">
      <c r="A38">
        <v>31</v>
      </c>
      <c r="B38">
        <v>31</v>
      </c>
      <c r="C38" t="s">
        <v>73</v>
      </c>
      <c r="D38" t="s">
        <v>74</v>
      </c>
      <c r="E38" t="s">
        <v>68</v>
      </c>
      <c r="F38">
        <v>3.82</v>
      </c>
      <c r="G38">
        <v>52733.43</v>
      </c>
      <c r="H38">
        <v>1380563</v>
      </c>
      <c r="I38">
        <v>13883.457</v>
      </c>
      <c r="J38">
        <v>379.82900000000001</v>
      </c>
      <c r="K38">
        <v>25</v>
      </c>
      <c r="L38">
        <v>27.3</v>
      </c>
      <c r="M38">
        <v>9.1999999999999993</v>
      </c>
      <c r="N38" t="s">
        <v>19</v>
      </c>
      <c r="O38" s="1">
        <v>45328</v>
      </c>
    </row>
    <row r="39" spans="1:15" x14ac:dyDescent="0.35">
      <c r="A39">
        <v>32</v>
      </c>
      <c r="B39">
        <v>32</v>
      </c>
      <c r="C39" t="s">
        <v>75</v>
      </c>
      <c r="D39" t="s">
        <v>18</v>
      </c>
      <c r="E39" t="s">
        <v>18</v>
      </c>
      <c r="F39">
        <v>3.89</v>
      </c>
      <c r="G39">
        <v>65.47</v>
      </c>
      <c r="H39">
        <v>1652</v>
      </c>
      <c r="I39">
        <v>0.622</v>
      </c>
      <c r="J39">
        <v>10525.723</v>
      </c>
      <c r="L39">
        <v>757.31</v>
      </c>
      <c r="N39" t="s">
        <v>19</v>
      </c>
      <c r="O39" s="1">
        <v>45328</v>
      </c>
    </row>
    <row r="40" spans="1:15" x14ac:dyDescent="0.35">
      <c r="A40">
        <v>33</v>
      </c>
      <c r="B40">
        <v>33</v>
      </c>
      <c r="C40" t="s">
        <v>76</v>
      </c>
      <c r="D40" t="s">
        <v>18</v>
      </c>
      <c r="E40" t="s">
        <v>18</v>
      </c>
      <c r="F40">
        <v>3.89</v>
      </c>
      <c r="G40">
        <v>69.891999999999996</v>
      </c>
      <c r="H40">
        <v>1803</v>
      </c>
      <c r="I40">
        <v>148.77500000000001</v>
      </c>
      <c r="J40">
        <v>46.978000000000002</v>
      </c>
      <c r="L40">
        <v>3.35</v>
      </c>
      <c r="N40" t="s">
        <v>19</v>
      </c>
      <c r="O40" s="1">
        <v>45328</v>
      </c>
    </row>
    <row r="41" spans="1:15" x14ac:dyDescent="0.35">
      <c r="A41">
        <v>34</v>
      </c>
      <c r="B41">
        <v>34</v>
      </c>
      <c r="C41" t="s">
        <v>77</v>
      </c>
      <c r="D41" t="s">
        <v>35</v>
      </c>
      <c r="E41" t="s">
        <v>29</v>
      </c>
      <c r="F41">
        <v>3.81</v>
      </c>
      <c r="G41">
        <v>1166.829</v>
      </c>
      <c r="H41">
        <v>28096</v>
      </c>
      <c r="I41">
        <v>11906.045</v>
      </c>
      <c r="J41">
        <v>9.8000000000000007</v>
      </c>
      <c r="K41">
        <v>0.71299999999999997</v>
      </c>
      <c r="L41">
        <v>0.67</v>
      </c>
      <c r="M41">
        <v>-5.6</v>
      </c>
      <c r="N41" t="s">
        <v>19</v>
      </c>
      <c r="O41" s="1">
        <v>45328</v>
      </c>
    </row>
    <row r="42" spans="1:15" x14ac:dyDescent="0.35">
      <c r="A42">
        <v>35</v>
      </c>
      <c r="B42">
        <v>35</v>
      </c>
      <c r="C42" t="s">
        <v>78</v>
      </c>
      <c r="D42" t="s">
        <v>37</v>
      </c>
      <c r="E42" t="s">
        <v>29</v>
      </c>
      <c r="F42">
        <v>3.82</v>
      </c>
      <c r="G42">
        <v>2021.19</v>
      </c>
      <c r="H42">
        <v>50930</v>
      </c>
      <c r="I42">
        <v>12084.42</v>
      </c>
      <c r="J42">
        <v>16.725999999999999</v>
      </c>
      <c r="K42">
        <v>1.1379999999999999</v>
      </c>
      <c r="L42">
        <v>1.17</v>
      </c>
      <c r="M42">
        <v>2.9</v>
      </c>
      <c r="N42" t="s">
        <v>19</v>
      </c>
      <c r="O42" s="1">
        <v>45328</v>
      </c>
    </row>
    <row r="43" spans="1:15" x14ac:dyDescent="0.35">
      <c r="A43">
        <v>36</v>
      </c>
      <c r="B43">
        <v>36</v>
      </c>
      <c r="C43" t="s">
        <v>79</v>
      </c>
      <c r="D43" t="s">
        <v>39</v>
      </c>
      <c r="E43" t="s">
        <v>29</v>
      </c>
      <c r="F43">
        <v>3.81</v>
      </c>
      <c r="G43">
        <v>3175.0810000000001</v>
      </c>
      <c r="H43">
        <v>83981</v>
      </c>
      <c r="I43">
        <v>11320.455</v>
      </c>
      <c r="J43">
        <v>28.047000000000001</v>
      </c>
      <c r="K43">
        <v>1.825</v>
      </c>
      <c r="L43">
        <v>1.99</v>
      </c>
      <c r="M43">
        <v>8.8000000000000007</v>
      </c>
      <c r="N43" t="s">
        <v>19</v>
      </c>
      <c r="O43" s="1">
        <v>45328</v>
      </c>
    </row>
    <row r="44" spans="1:15" x14ac:dyDescent="0.35">
      <c r="A44">
        <v>37</v>
      </c>
      <c r="B44">
        <v>37</v>
      </c>
      <c r="C44" t="s">
        <v>80</v>
      </c>
      <c r="D44" t="s">
        <v>55</v>
      </c>
      <c r="E44" t="s">
        <v>29</v>
      </c>
      <c r="F44">
        <v>3.82</v>
      </c>
      <c r="G44">
        <v>73982.077999999994</v>
      </c>
      <c r="H44">
        <v>1876210</v>
      </c>
      <c r="I44">
        <v>12121.978999999999</v>
      </c>
      <c r="J44">
        <v>610.31399999999996</v>
      </c>
      <c r="K44">
        <v>48.75</v>
      </c>
      <c r="L44">
        <v>43.88</v>
      </c>
      <c r="M44">
        <v>-10</v>
      </c>
      <c r="N44" t="s">
        <v>19</v>
      </c>
      <c r="O44" s="1">
        <v>45328</v>
      </c>
    </row>
    <row r="45" spans="1:15" x14ac:dyDescent="0.35">
      <c r="A45">
        <v>38</v>
      </c>
      <c r="B45">
        <v>38</v>
      </c>
      <c r="C45" t="s">
        <v>81</v>
      </c>
      <c r="D45" t="s">
        <v>18</v>
      </c>
      <c r="E45" t="s">
        <v>18</v>
      </c>
      <c r="F45">
        <v>3.89</v>
      </c>
      <c r="G45">
        <v>95.655000000000001</v>
      </c>
      <c r="H45">
        <v>1716</v>
      </c>
      <c r="I45">
        <v>193.399</v>
      </c>
      <c r="J45">
        <v>49.46</v>
      </c>
      <c r="L45">
        <v>3.53</v>
      </c>
      <c r="N45" t="s">
        <v>19</v>
      </c>
      <c r="O45" s="1">
        <v>45328</v>
      </c>
    </row>
    <row r="46" spans="1:15" x14ac:dyDescent="0.35">
      <c r="A46">
        <v>39</v>
      </c>
      <c r="B46">
        <v>39</v>
      </c>
      <c r="C46" t="s">
        <v>82</v>
      </c>
      <c r="D46" t="s">
        <v>35</v>
      </c>
      <c r="E46" t="s">
        <v>29</v>
      </c>
      <c r="F46">
        <v>3.82</v>
      </c>
      <c r="G46">
        <v>1174.3969999999999</v>
      </c>
      <c r="H46">
        <v>28083</v>
      </c>
      <c r="I46">
        <v>12918.972</v>
      </c>
      <c r="J46">
        <v>9.09</v>
      </c>
      <c r="K46">
        <v>0.71299999999999997</v>
      </c>
      <c r="L46">
        <v>0.62</v>
      </c>
      <c r="M46">
        <v>-12.8</v>
      </c>
      <c r="N46" t="s">
        <v>19</v>
      </c>
      <c r="O46" s="1">
        <v>45328</v>
      </c>
    </row>
    <row r="47" spans="1:15" x14ac:dyDescent="0.35">
      <c r="A47">
        <v>40</v>
      </c>
      <c r="B47">
        <v>40</v>
      </c>
      <c r="C47" t="s">
        <v>83</v>
      </c>
      <c r="D47" t="s">
        <v>37</v>
      </c>
      <c r="E47" t="s">
        <v>29</v>
      </c>
      <c r="F47">
        <v>3.82</v>
      </c>
      <c r="G47">
        <v>1709.357</v>
      </c>
      <c r="H47">
        <v>41074</v>
      </c>
      <c r="I47">
        <v>11582.531000000001</v>
      </c>
      <c r="J47">
        <v>14.757999999999999</v>
      </c>
      <c r="K47">
        <v>1.1379999999999999</v>
      </c>
      <c r="L47">
        <v>1.03</v>
      </c>
      <c r="M47">
        <v>-9.5</v>
      </c>
      <c r="N47" t="s">
        <v>19</v>
      </c>
      <c r="O47" s="1">
        <v>45328</v>
      </c>
    </row>
    <row r="48" spans="1:15" x14ac:dyDescent="0.35">
      <c r="A48">
        <v>41</v>
      </c>
      <c r="B48">
        <v>41</v>
      </c>
      <c r="C48" t="s">
        <v>84</v>
      </c>
      <c r="D48" t="s">
        <v>39</v>
      </c>
      <c r="E48" t="s">
        <v>29</v>
      </c>
      <c r="F48">
        <v>3.82</v>
      </c>
      <c r="G48">
        <v>3226.61</v>
      </c>
      <c r="H48">
        <v>87559</v>
      </c>
      <c r="I48">
        <v>13133.145</v>
      </c>
      <c r="J48">
        <v>24.568000000000001</v>
      </c>
      <c r="K48">
        <v>1.825</v>
      </c>
      <c r="L48">
        <v>1.74</v>
      </c>
      <c r="M48">
        <v>-4.9000000000000004</v>
      </c>
      <c r="N48" t="s">
        <v>19</v>
      </c>
      <c r="O48" s="1">
        <v>45328</v>
      </c>
    </row>
    <row r="49" spans="1:15" x14ac:dyDescent="0.35">
      <c r="A49">
        <v>42</v>
      </c>
      <c r="B49">
        <v>42</v>
      </c>
      <c r="C49" t="s">
        <v>85</v>
      </c>
      <c r="D49" t="s">
        <v>55</v>
      </c>
      <c r="E49" t="s">
        <v>29</v>
      </c>
      <c r="F49">
        <v>3.82</v>
      </c>
      <c r="G49">
        <v>85995.835999999996</v>
      </c>
      <c r="H49">
        <v>2358451</v>
      </c>
      <c r="I49">
        <v>12904.606</v>
      </c>
      <c r="J49">
        <v>666.39599999999996</v>
      </c>
      <c r="K49">
        <v>48.75</v>
      </c>
      <c r="L49">
        <v>47.92</v>
      </c>
      <c r="M49">
        <v>-1.7</v>
      </c>
      <c r="N49" t="s">
        <v>19</v>
      </c>
      <c r="O49" s="1">
        <v>45328</v>
      </c>
    </row>
    <row r="50" spans="1:15" x14ac:dyDescent="0.35">
      <c r="A50">
        <v>43</v>
      </c>
      <c r="B50">
        <v>43</v>
      </c>
      <c r="C50" t="s">
        <v>86</v>
      </c>
      <c r="D50" t="s">
        <v>18</v>
      </c>
      <c r="E50" t="s">
        <v>18</v>
      </c>
      <c r="F50">
        <v>3.88</v>
      </c>
      <c r="G50">
        <v>95.703000000000003</v>
      </c>
      <c r="H50">
        <v>1741</v>
      </c>
      <c r="I50">
        <v>91.56</v>
      </c>
      <c r="J50">
        <v>104.52500000000001</v>
      </c>
      <c r="L50">
        <v>7.49</v>
      </c>
      <c r="N50" t="s">
        <v>19</v>
      </c>
      <c r="O50" s="1">
        <v>45328</v>
      </c>
    </row>
    <row r="51" spans="1:15" x14ac:dyDescent="0.35">
      <c r="A51">
        <v>44</v>
      </c>
      <c r="B51">
        <v>44</v>
      </c>
      <c r="C51" t="s">
        <v>87</v>
      </c>
      <c r="D51" t="s">
        <v>35</v>
      </c>
      <c r="E51" t="s">
        <v>29</v>
      </c>
      <c r="F51">
        <v>3.82</v>
      </c>
      <c r="G51">
        <v>1285.76</v>
      </c>
      <c r="H51">
        <v>31434</v>
      </c>
      <c r="I51">
        <v>12008.481</v>
      </c>
      <c r="J51">
        <v>10.707000000000001</v>
      </c>
      <c r="K51">
        <v>0.71299999999999997</v>
      </c>
      <c r="L51">
        <v>0.74</v>
      </c>
      <c r="M51">
        <v>3.6</v>
      </c>
      <c r="N51" t="s">
        <v>19</v>
      </c>
      <c r="O51" s="1">
        <v>45328</v>
      </c>
    </row>
    <row r="52" spans="1:15" x14ac:dyDescent="0.35">
      <c r="A52">
        <v>45</v>
      </c>
      <c r="B52">
        <v>45</v>
      </c>
      <c r="C52" t="s">
        <v>88</v>
      </c>
      <c r="D52" t="s">
        <v>37</v>
      </c>
      <c r="E52" t="s">
        <v>29</v>
      </c>
      <c r="F52">
        <v>3.82</v>
      </c>
      <c r="G52">
        <v>1746.354</v>
      </c>
      <c r="H52">
        <v>40763</v>
      </c>
      <c r="I52">
        <v>11747.538</v>
      </c>
      <c r="J52">
        <v>14.866</v>
      </c>
      <c r="K52">
        <v>1.1379999999999999</v>
      </c>
      <c r="L52">
        <v>1.04</v>
      </c>
      <c r="M52">
        <v>-8.8000000000000007</v>
      </c>
      <c r="N52" t="s">
        <v>19</v>
      </c>
      <c r="O52" s="1">
        <v>45329</v>
      </c>
    </row>
    <row r="53" spans="1:15" x14ac:dyDescent="0.35">
      <c r="A53">
        <v>46</v>
      </c>
      <c r="B53">
        <v>46</v>
      </c>
      <c r="C53" t="s">
        <v>89</v>
      </c>
      <c r="D53" t="s">
        <v>39</v>
      </c>
      <c r="E53" t="s">
        <v>29</v>
      </c>
      <c r="F53">
        <v>3.82</v>
      </c>
      <c r="G53">
        <v>2751.4789999999998</v>
      </c>
      <c r="H53">
        <v>67568</v>
      </c>
      <c r="I53">
        <v>11973.123</v>
      </c>
      <c r="J53">
        <v>22.98</v>
      </c>
      <c r="K53">
        <v>1.825</v>
      </c>
      <c r="L53">
        <v>1.62</v>
      </c>
      <c r="M53">
        <v>-11.2</v>
      </c>
      <c r="N53" t="s">
        <v>19</v>
      </c>
      <c r="O53" s="1">
        <v>45329</v>
      </c>
    </row>
    <row r="54" spans="1:15" x14ac:dyDescent="0.35">
      <c r="A54">
        <v>47</v>
      </c>
      <c r="B54">
        <v>47</v>
      </c>
      <c r="C54" t="s">
        <v>90</v>
      </c>
      <c r="D54" t="s">
        <v>55</v>
      </c>
      <c r="E54" t="s">
        <v>29</v>
      </c>
      <c r="F54">
        <v>3.82</v>
      </c>
      <c r="G54">
        <v>85420.460999999996</v>
      </c>
      <c r="H54">
        <v>2232592</v>
      </c>
      <c r="I54">
        <v>12636.182000000001</v>
      </c>
      <c r="J54">
        <v>675.99900000000002</v>
      </c>
      <c r="K54">
        <v>48.75</v>
      </c>
      <c r="L54">
        <v>48.61</v>
      </c>
      <c r="M54">
        <v>-0.3</v>
      </c>
      <c r="N54" t="s">
        <v>19</v>
      </c>
      <c r="O54" s="1">
        <v>45329</v>
      </c>
    </row>
    <row r="55" spans="1:15" x14ac:dyDescent="0.35">
      <c r="A55">
        <v>48</v>
      </c>
      <c r="B55">
        <v>48</v>
      </c>
      <c r="C55" t="s">
        <v>91</v>
      </c>
      <c r="D55" t="s">
        <v>18</v>
      </c>
      <c r="E55" t="s">
        <v>18</v>
      </c>
      <c r="F55">
        <v>3.89</v>
      </c>
      <c r="G55">
        <v>72.436999999999998</v>
      </c>
      <c r="H55">
        <v>1606</v>
      </c>
      <c r="I55">
        <v>45.973999999999997</v>
      </c>
      <c r="J55">
        <v>157.56100000000001</v>
      </c>
      <c r="L55">
        <v>11.3</v>
      </c>
      <c r="N55" t="s">
        <v>19</v>
      </c>
      <c r="O55" s="1">
        <v>45329</v>
      </c>
    </row>
    <row r="56" spans="1:15" x14ac:dyDescent="0.35">
      <c r="A56">
        <v>49</v>
      </c>
      <c r="B56">
        <v>49</v>
      </c>
      <c r="C56" t="s">
        <v>92</v>
      </c>
      <c r="D56" t="s">
        <v>18</v>
      </c>
      <c r="E56" t="s">
        <v>18</v>
      </c>
      <c r="F56">
        <v>3.89</v>
      </c>
      <c r="G56">
        <v>102.721</v>
      </c>
      <c r="H56">
        <v>1862</v>
      </c>
      <c r="I56">
        <v>30.280999999999999</v>
      </c>
      <c r="J56">
        <v>339.226</v>
      </c>
      <c r="L56">
        <v>24.38</v>
      </c>
      <c r="N56" t="s">
        <v>19</v>
      </c>
      <c r="O56" s="1">
        <v>45329</v>
      </c>
    </row>
    <row r="57" spans="1:15" x14ac:dyDescent="0.35">
      <c r="A57">
        <v>50</v>
      </c>
      <c r="B57">
        <v>50</v>
      </c>
      <c r="C57" t="s">
        <v>93</v>
      </c>
      <c r="D57" t="s">
        <v>28</v>
      </c>
      <c r="E57" t="s">
        <v>29</v>
      </c>
      <c r="F57">
        <v>3.82</v>
      </c>
      <c r="G57">
        <v>644.48500000000001</v>
      </c>
      <c r="H57">
        <v>14194</v>
      </c>
      <c r="I57">
        <v>13672.754999999999</v>
      </c>
      <c r="J57">
        <v>4.7140000000000004</v>
      </c>
      <c r="K57">
        <v>0.17499999999999999</v>
      </c>
      <c r="L57">
        <v>0.31</v>
      </c>
      <c r="M57">
        <v>75.2</v>
      </c>
      <c r="N57" t="s">
        <v>19</v>
      </c>
      <c r="O57" s="1">
        <v>45329</v>
      </c>
    </row>
    <row r="58" spans="1:15" x14ac:dyDescent="0.35">
      <c r="A58">
        <v>51</v>
      </c>
      <c r="B58">
        <v>51</v>
      </c>
      <c r="C58" t="s">
        <v>94</v>
      </c>
      <c r="D58" t="s">
        <v>31</v>
      </c>
      <c r="E58" t="s">
        <v>29</v>
      </c>
      <c r="F58">
        <v>3.82</v>
      </c>
      <c r="G58">
        <v>651.61599999999999</v>
      </c>
      <c r="H58">
        <v>14548</v>
      </c>
      <c r="I58">
        <v>14006.428</v>
      </c>
      <c r="J58">
        <v>4.6520000000000001</v>
      </c>
      <c r="K58">
        <v>0.28100000000000003</v>
      </c>
      <c r="L58">
        <v>0.3</v>
      </c>
      <c r="M58">
        <v>7.4</v>
      </c>
      <c r="N58" t="s">
        <v>19</v>
      </c>
      <c r="O58" s="1">
        <v>45329</v>
      </c>
    </row>
    <row r="59" spans="1:15" x14ac:dyDescent="0.35">
      <c r="A59">
        <v>52</v>
      </c>
      <c r="B59">
        <v>52</v>
      </c>
      <c r="C59" t="s">
        <v>95</v>
      </c>
      <c r="D59" t="s">
        <v>33</v>
      </c>
      <c r="E59" t="s">
        <v>29</v>
      </c>
      <c r="F59">
        <v>3.82</v>
      </c>
      <c r="G59">
        <v>811.07899999999995</v>
      </c>
      <c r="H59">
        <v>17729</v>
      </c>
      <c r="I59">
        <v>12324.795</v>
      </c>
      <c r="J59">
        <v>6.5810000000000004</v>
      </c>
      <c r="K59">
        <v>0.44400000000000001</v>
      </c>
      <c r="L59">
        <v>0.44</v>
      </c>
      <c r="M59">
        <v>-0.6</v>
      </c>
      <c r="N59" t="s">
        <v>19</v>
      </c>
      <c r="O59" s="1">
        <v>45329</v>
      </c>
    </row>
    <row r="60" spans="1:15" x14ac:dyDescent="0.35">
      <c r="A60">
        <v>53</v>
      </c>
      <c r="B60">
        <v>53</v>
      </c>
      <c r="C60" t="s">
        <v>96</v>
      </c>
      <c r="D60" t="s">
        <v>35</v>
      </c>
      <c r="E60" t="s">
        <v>29</v>
      </c>
      <c r="F60">
        <v>3.82</v>
      </c>
      <c r="G60">
        <v>1271.8230000000001</v>
      </c>
      <c r="H60">
        <v>32126</v>
      </c>
      <c r="I60">
        <v>12797.362999999999</v>
      </c>
      <c r="J60">
        <v>9.9380000000000006</v>
      </c>
      <c r="K60">
        <v>0.71299999999999997</v>
      </c>
      <c r="L60">
        <v>0.68</v>
      </c>
      <c r="M60">
        <v>-4.2</v>
      </c>
      <c r="N60" t="s">
        <v>19</v>
      </c>
      <c r="O60" s="1">
        <v>45329</v>
      </c>
    </row>
    <row r="61" spans="1:15" x14ac:dyDescent="0.35">
      <c r="A61">
        <v>54</v>
      </c>
      <c r="B61">
        <v>54</v>
      </c>
      <c r="C61" t="s">
        <v>97</v>
      </c>
      <c r="D61" t="s">
        <v>37</v>
      </c>
      <c r="E61" t="s">
        <v>29</v>
      </c>
      <c r="F61">
        <v>3.82</v>
      </c>
      <c r="G61">
        <v>1961.893</v>
      </c>
      <c r="H61">
        <v>48988</v>
      </c>
      <c r="I61">
        <v>14087.407999999999</v>
      </c>
      <c r="J61">
        <v>13.927</v>
      </c>
      <c r="K61">
        <v>1.1379999999999999</v>
      </c>
      <c r="L61">
        <v>0.97</v>
      </c>
      <c r="M61">
        <v>-14.8</v>
      </c>
      <c r="N61" t="s">
        <v>19</v>
      </c>
      <c r="O61" s="1">
        <v>45329</v>
      </c>
    </row>
    <row r="62" spans="1:15" x14ac:dyDescent="0.35">
      <c r="A62">
        <v>55</v>
      </c>
      <c r="B62">
        <v>55</v>
      </c>
      <c r="C62" t="s">
        <v>98</v>
      </c>
      <c r="D62" t="s">
        <v>39</v>
      </c>
      <c r="E62" t="s">
        <v>29</v>
      </c>
      <c r="F62">
        <v>3.82</v>
      </c>
      <c r="G62">
        <v>3377.518</v>
      </c>
      <c r="H62">
        <v>86556</v>
      </c>
      <c r="I62">
        <v>12849.26</v>
      </c>
      <c r="J62">
        <v>26.286000000000001</v>
      </c>
      <c r="K62">
        <v>1.825</v>
      </c>
      <c r="L62">
        <v>1.86</v>
      </c>
      <c r="M62">
        <v>1.8</v>
      </c>
      <c r="N62" t="s">
        <v>19</v>
      </c>
      <c r="O62" s="1">
        <v>45329</v>
      </c>
    </row>
    <row r="63" spans="1:15" x14ac:dyDescent="0.35">
      <c r="A63">
        <v>56</v>
      </c>
      <c r="B63">
        <v>56</v>
      </c>
      <c r="C63" t="s">
        <v>99</v>
      </c>
      <c r="D63" t="s">
        <v>18</v>
      </c>
      <c r="E63" t="s">
        <v>18</v>
      </c>
      <c r="F63">
        <v>3.88</v>
      </c>
      <c r="G63">
        <v>89.900999999999996</v>
      </c>
      <c r="H63">
        <v>1862</v>
      </c>
      <c r="I63">
        <v>41.152999999999999</v>
      </c>
      <c r="J63">
        <v>218.45599999999999</v>
      </c>
      <c r="L63">
        <v>15.69</v>
      </c>
      <c r="N63" t="s">
        <v>19</v>
      </c>
      <c r="O63" s="1">
        <v>45329</v>
      </c>
    </row>
    <row r="64" spans="1:15" x14ac:dyDescent="0.35">
      <c r="A64">
        <v>57</v>
      </c>
      <c r="B64">
        <v>57</v>
      </c>
      <c r="C64" t="s">
        <v>100</v>
      </c>
      <c r="D64" t="s">
        <v>42</v>
      </c>
      <c r="E64" t="s">
        <v>29</v>
      </c>
      <c r="F64">
        <v>3.82</v>
      </c>
      <c r="G64">
        <v>5172.8339999999998</v>
      </c>
      <c r="H64">
        <v>138072</v>
      </c>
      <c r="I64">
        <v>11294.601000000001</v>
      </c>
      <c r="J64">
        <v>45.798999999999999</v>
      </c>
      <c r="K64">
        <v>2.919</v>
      </c>
      <c r="L64">
        <v>3.26</v>
      </c>
      <c r="M64">
        <v>11.8</v>
      </c>
      <c r="N64" t="s">
        <v>19</v>
      </c>
      <c r="O64" s="1">
        <v>45329</v>
      </c>
    </row>
    <row r="65" spans="1:15" x14ac:dyDescent="0.35">
      <c r="A65">
        <v>58</v>
      </c>
      <c r="B65">
        <v>58</v>
      </c>
      <c r="C65" t="s">
        <v>101</v>
      </c>
      <c r="D65" t="s">
        <v>44</v>
      </c>
      <c r="E65" t="s">
        <v>29</v>
      </c>
      <c r="F65">
        <v>3.82</v>
      </c>
      <c r="G65">
        <v>8000.9870000000001</v>
      </c>
      <c r="H65">
        <v>213848</v>
      </c>
      <c r="I65">
        <v>13495.462</v>
      </c>
      <c r="J65">
        <v>59.286000000000001</v>
      </c>
      <c r="K65">
        <v>4.6689999999999996</v>
      </c>
      <c r="L65">
        <v>4.2300000000000004</v>
      </c>
      <c r="M65">
        <v>-9.3000000000000007</v>
      </c>
      <c r="N65" t="s">
        <v>19</v>
      </c>
      <c r="O65" s="1">
        <v>45329</v>
      </c>
    </row>
    <row r="66" spans="1:15" x14ac:dyDescent="0.35">
      <c r="A66">
        <v>59</v>
      </c>
      <c r="B66">
        <v>59</v>
      </c>
      <c r="C66" t="s">
        <v>102</v>
      </c>
      <c r="D66" t="s">
        <v>46</v>
      </c>
      <c r="E66" t="s">
        <v>29</v>
      </c>
      <c r="F66">
        <v>3.82</v>
      </c>
      <c r="G66">
        <v>10462.401</v>
      </c>
      <c r="H66">
        <v>267364</v>
      </c>
      <c r="I66">
        <v>12311.349</v>
      </c>
      <c r="J66">
        <v>84.981999999999999</v>
      </c>
      <c r="K66">
        <v>7.45</v>
      </c>
      <c r="L66">
        <v>6.08</v>
      </c>
      <c r="M66">
        <v>-18.399999999999999</v>
      </c>
      <c r="N66" t="s">
        <v>19</v>
      </c>
      <c r="O66" s="1">
        <v>45329</v>
      </c>
    </row>
    <row r="67" spans="1:15" x14ac:dyDescent="0.35">
      <c r="A67">
        <v>60</v>
      </c>
      <c r="B67">
        <v>60</v>
      </c>
      <c r="C67" t="s">
        <v>103</v>
      </c>
      <c r="D67" t="s">
        <v>48</v>
      </c>
      <c r="E67" t="s">
        <v>29</v>
      </c>
      <c r="F67">
        <v>3.82</v>
      </c>
      <c r="G67">
        <v>20564.145</v>
      </c>
      <c r="H67">
        <v>543171</v>
      </c>
      <c r="I67">
        <v>12715.516</v>
      </c>
      <c r="J67">
        <v>161.72499999999999</v>
      </c>
      <c r="K67">
        <v>11.875</v>
      </c>
      <c r="L67">
        <v>11.6</v>
      </c>
      <c r="M67">
        <v>-2.2999999999999998</v>
      </c>
      <c r="N67" t="s">
        <v>19</v>
      </c>
      <c r="O67" s="1">
        <v>45329</v>
      </c>
    </row>
    <row r="68" spans="1:15" x14ac:dyDescent="0.35">
      <c r="A68">
        <v>61</v>
      </c>
      <c r="B68">
        <v>61</v>
      </c>
      <c r="C68" t="s">
        <v>104</v>
      </c>
      <c r="D68" t="s">
        <v>50</v>
      </c>
      <c r="E68" t="s">
        <v>29</v>
      </c>
      <c r="F68">
        <v>3.82</v>
      </c>
      <c r="G68">
        <v>33561.285000000003</v>
      </c>
      <c r="H68">
        <v>903724</v>
      </c>
      <c r="I68">
        <v>13536.77</v>
      </c>
      <c r="J68">
        <v>247.92699999999999</v>
      </c>
      <c r="K68">
        <v>19.125</v>
      </c>
      <c r="L68">
        <v>17.809999999999999</v>
      </c>
      <c r="M68">
        <v>-6.9</v>
      </c>
      <c r="N68" t="s">
        <v>19</v>
      </c>
      <c r="O68" s="1">
        <v>45329</v>
      </c>
    </row>
    <row r="69" spans="1:15" x14ac:dyDescent="0.35">
      <c r="A69">
        <v>62</v>
      </c>
      <c r="B69">
        <v>62</v>
      </c>
      <c r="C69" t="s">
        <v>105</v>
      </c>
      <c r="D69" t="s">
        <v>52</v>
      </c>
      <c r="E69" t="s">
        <v>29</v>
      </c>
      <c r="F69">
        <v>3.82</v>
      </c>
      <c r="G69">
        <v>59905.824000000001</v>
      </c>
      <c r="H69">
        <v>1629002</v>
      </c>
      <c r="I69">
        <v>13279.040999999999</v>
      </c>
      <c r="J69">
        <v>451.13099999999997</v>
      </c>
      <c r="K69">
        <v>30.5</v>
      </c>
      <c r="L69">
        <v>32.43</v>
      </c>
      <c r="M69">
        <v>6.3</v>
      </c>
      <c r="N69" t="s">
        <v>19</v>
      </c>
      <c r="O69" s="1">
        <v>45329</v>
      </c>
    </row>
    <row r="70" spans="1:15" x14ac:dyDescent="0.35">
      <c r="A70">
        <v>63</v>
      </c>
      <c r="B70">
        <v>63</v>
      </c>
      <c r="C70" t="s">
        <v>106</v>
      </c>
      <c r="D70" t="s">
        <v>18</v>
      </c>
      <c r="E70" t="s">
        <v>18</v>
      </c>
      <c r="F70">
        <v>3.89</v>
      </c>
      <c r="G70">
        <v>89.378</v>
      </c>
      <c r="H70">
        <v>1697</v>
      </c>
      <c r="I70">
        <v>128.15700000000001</v>
      </c>
      <c r="J70">
        <v>69.741</v>
      </c>
      <c r="L70">
        <v>4.99</v>
      </c>
      <c r="N70" t="s">
        <v>19</v>
      </c>
      <c r="O70" s="1">
        <v>45329</v>
      </c>
    </row>
    <row r="71" spans="1:15" x14ac:dyDescent="0.35">
      <c r="A71">
        <v>64</v>
      </c>
      <c r="B71">
        <v>64</v>
      </c>
      <c r="C71" t="s">
        <v>107</v>
      </c>
      <c r="D71" t="s">
        <v>55</v>
      </c>
      <c r="E71" t="s">
        <v>29</v>
      </c>
      <c r="F71">
        <v>3.82</v>
      </c>
      <c r="G71">
        <v>88756.983999999997</v>
      </c>
      <c r="H71">
        <v>2438055</v>
      </c>
      <c r="I71">
        <v>12511.844999999999</v>
      </c>
      <c r="J71">
        <v>709.38400000000001</v>
      </c>
      <c r="K71">
        <v>48.75</v>
      </c>
      <c r="L71">
        <v>51.01</v>
      </c>
      <c r="M71">
        <v>4.5999999999999996</v>
      </c>
      <c r="N71" t="s">
        <v>19</v>
      </c>
      <c r="O71" s="1">
        <v>45329</v>
      </c>
    </row>
    <row r="72" spans="1:15" x14ac:dyDescent="0.35">
      <c r="A72">
        <v>65</v>
      </c>
      <c r="B72">
        <v>65</v>
      </c>
      <c r="C72" t="s">
        <v>108</v>
      </c>
      <c r="D72" t="s">
        <v>57</v>
      </c>
      <c r="E72" t="s">
        <v>29</v>
      </c>
      <c r="F72">
        <v>3.82</v>
      </c>
      <c r="G72">
        <v>135522</v>
      </c>
      <c r="H72">
        <v>3683825</v>
      </c>
      <c r="I72">
        <v>14586.896000000001</v>
      </c>
      <c r="J72">
        <v>929.06700000000001</v>
      </c>
      <c r="K72">
        <v>78.125</v>
      </c>
      <c r="L72">
        <v>66.819999999999993</v>
      </c>
      <c r="M72">
        <v>-14.5</v>
      </c>
      <c r="N72" t="s">
        <v>19</v>
      </c>
      <c r="O72" s="1">
        <v>45329</v>
      </c>
    </row>
    <row r="73" spans="1:15" x14ac:dyDescent="0.35">
      <c r="A73">
        <v>66</v>
      </c>
      <c r="B73">
        <v>66</v>
      </c>
      <c r="C73" t="s">
        <v>109</v>
      </c>
      <c r="D73" t="s">
        <v>59</v>
      </c>
      <c r="E73" t="s">
        <v>29</v>
      </c>
      <c r="F73">
        <v>3.82</v>
      </c>
      <c r="G73">
        <v>234000.46900000001</v>
      </c>
      <c r="H73">
        <v>6380038</v>
      </c>
      <c r="I73">
        <v>13164.906999999999</v>
      </c>
      <c r="J73">
        <v>1777.4559999999999</v>
      </c>
      <c r="K73">
        <v>125</v>
      </c>
      <c r="L73">
        <v>127.86</v>
      </c>
      <c r="M73">
        <v>2.2999999999999998</v>
      </c>
      <c r="N73" t="s">
        <v>19</v>
      </c>
      <c r="O73" s="1">
        <v>45329</v>
      </c>
    </row>
    <row r="74" spans="1:15" x14ac:dyDescent="0.35">
      <c r="A74">
        <v>67</v>
      </c>
      <c r="B74">
        <v>67</v>
      </c>
      <c r="C74" t="s">
        <v>110</v>
      </c>
      <c r="D74" t="s">
        <v>61</v>
      </c>
      <c r="E74" t="s">
        <v>29</v>
      </c>
      <c r="F74">
        <v>3.82</v>
      </c>
      <c r="G74">
        <v>372184.06300000002</v>
      </c>
      <c r="H74">
        <v>10188026</v>
      </c>
      <c r="I74">
        <v>15479.135</v>
      </c>
      <c r="J74">
        <v>2404.424</v>
      </c>
      <c r="K74">
        <v>200</v>
      </c>
      <c r="L74">
        <v>172.97</v>
      </c>
      <c r="M74">
        <v>-13.5</v>
      </c>
      <c r="N74" t="s">
        <v>19</v>
      </c>
      <c r="O74" s="1">
        <v>45329</v>
      </c>
    </row>
    <row r="75" spans="1:15" x14ac:dyDescent="0.35">
      <c r="A75">
        <v>68</v>
      </c>
      <c r="B75">
        <v>68</v>
      </c>
      <c r="C75" t="s">
        <v>111</v>
      </c>
      <c r="D75" t="s">
        <v>63</v>
      </c>
      <c r="E75" t="s">
        <v>29</v>
      </c>
      <c r="F75">
        <v>3.82</v>
      </c>
      <c r="G75">
        <v>638518.06299999997</v>
      </c>
      <c r="H75">
        <v>17553762</v>
      </c>
      <c r="I75">
        <v>12682.382</v>
      </c>
      <c r="J75">
        <v>5034.6859999999997</v>
      </c>
      <c r="K75">
        <v>325.625</v>
      </c>
      <c r="L75">
        <v>362.22</v>
      </c>
      <c r="M75">
        <v>11.2</v>
      </c>
      <c r="N75" t="s">
        <v>19</v>
      </c>
      <c r="O75" s="1">
        <v>45329</v>
      </c>
    </row>
    <row r="76" spans="1:15" x14ac:dyDescent="0.35">
      <c r="A76">
        <v>69</v>
      </c>
      <c r="B76">
        <v>69</v>
      </c>
      <c r="C76" t="s">
        <v>112</v>
      </c>
      <c r="D76" t="s">
        <v>18</v>
      </c>
      <c r="E76" t="s">
        <v>18</v>
      </c>
      <c r="F76">
        <v>3.9</v>
      </c>
      <c r="G76">
        <v>63.475000000000001</v>
      </c>
      <c r="H76">
        <v>1854</v>
      </c>
      <c r="I76">
        <v>147.61699999999999</v>
      </c>
      <c r="J76">
        <v>43</v>
      </c>
      <c r="L76">
        <v>3.06</v>
      </c>
      <c r="N76" t="s">
        <v>19</v>
      </c>
      <c r="O76" s="1">
        <v>45329</v>
      </c>
    </row>
    <row r="77" spans="1:15" x14ac:dyDescent="0.35">
      <c r="A77">
        <v>70</v>
      </c>
      <c r="B77">
        <v>70</v>
      </c>
      <c r="C77" t="s">
        <v>113</v>
      </c>
      <c r="D77" t="s">
        <v>18</v>
      </c>
      <c r="E77" t="s">
        <v>18</v>
      </c>
      <c r="F77">
        <v>3.89</v>
      </c>
      <c r="G77">
        <v>78.396000000000001</v>
      </c>
      <c r="H77">
        <v>1431</v>
      </c>
      <c r="I77">
        <v>171.114</v>
      </c>
      <c r="J77">
        <v>45.814999999999998</v>
      </c>
      <c r="L77">
        <v>3.26</v>
      </c>
      <c r="N77" t="s">
        <v>19</v>
      </c>
      <c r="O77" s="1">
        <v>45329</v>
      </c>
    </row>
    <row r="78" spans="1:15" x14ac:dyDescent="0.35">
      <c r="A78">
        <v>71</v>
      </c>
      <c r="B78">
        <v>71</v>
      </c>
      <c r="C78" t="s">
        <v>114</v>
      </c>
      <c r="D78" t="s">
        <v>115</v>
      </c>
      <c r="E78" t="s">
        <v>68</v>
      </c>
      <c r="F78">
        <v>3.82</v>
      </c>
      <c r="G78">
        <v>1721.165</v>
      </c>
      <c r="H78">
        <v>40731</v>
      </c>
      <c r="I78">
        <v>17512.383000000002</v>
      </c>
      <c r="J78">
        <v>9.8279999999999994</v>
      </c>
      <c r="K78">
        <v>0.625</v>
      </c>
      <c r="L78">
        <v>0.67</v>
      </c>
      <c r="M78">
        <v>7.9</v>
      </c>
      <c r="N78" t="s">
        <v>19</v>
      </c>
      <c r="O78" s="1">
        <v>45329</v>
      </c>
    </row>
    <row r="79" spans="1:15" x14ac:dyDescent="0.35">
      <c r="A79">
        <v>72</v>
      </c>
      <c r="B79">
        <v>72</v>
      </c>
      <c r="C79" t="s">
        <v>116</v>
      </c>
      <c r="D79" t="s">
        <v>117</v>
      </c>
      <c r="E79" t="s">
        <v>68</v>
      </c>
      <c r="F79">
        <v>3.82</v>
      </c>
      <c r="G79">
        <v>6749.7849999999999</v>
      </c>
      <c r="H79">
        <v>185797</v>
      </c>
      <c r="I79">
        <v>17804.043000000001</v>
      </c>
      <c r="J79">
        <v>37.911999999999999</v>
      </c>
      <c r="K79">
        <v>2.5059999999999998</v>
      </c>
      <c r="L79">
        <v>2.7</v>
      </c>
      <c r="M79">
        <v>7.5</v>
      </c>
      <c r="N79" t="s">
        <v>19</v>
      </c>
      <c r="O79" s="1">
        <v>45329</v>
      </c>
    </row>
    <row r="80" spans="1:15" x14ac:dyDescent="0.35">
      <c r="A80">
        <v>73</v>
      </c>
      <c r="B80">
        <v>73</v>
      </c>
      <c r="C80" t="s">
        <v>118</v>
      </c>
      <c r="D80" t="s">
        <v>119</v>
      </c>
      <c r="E80" t="s">
        <v>68</v>
      </c>
      <c r="F80">
        <v>3.82</v>
      </c>
      <c r="G80">
        <v>14612.47</v>
      </c>
      <c r="H80">
        <v>390227</v>
      </c>
      <c r="I80">
        <v>15293.799000000001</v>
      </c>
      <c r="J80">
        <v>95.545000000000002</v>
      </c>
      <c r="K80">
        <v>6.2690000000000001</v>
      </c>
      <c r="L80">
        <v>6.84</v>
      </c>
      <c r="M80">
        <v>9.1</v>
      </c>
      <c r="N80" t="s">
        <v>19</v>
      </c>
      <c r="O80" s="1">
        <v>45329</v>
      </c>
    </row>
    <row r="81" spans="1:15" x14ac:dyDescent="0.35">
      <c r="A81">
        <v>74</v>
      </c>
      <c r="B81">
        <v>74</v>
      </c>
      <c r="C81" t="s">
        <v>120</v>
      </c>
      <c r="D81" t="s">
        <v>121</v>
      </c>
      <c r="E81" t="s">
        <v>68</v>
      </c>
      <c r="F81">
        <v>3.82</v>
      </c>
      <c r="G81">
        <v>62387.379000000001</v>
      </c>
      <c r="H81">
        <v>1673291</v>
      </c>
      <c r="I81">
        <v>14440.207</v>
      </c>
      <c r="J81">
        <v>432.03899999999999</v>
      </c>
      <c r="K81">
        <v>25</v>
      </c>
      <c r="L81">
        <v>31.05</v>
      </c>
      <c r="M81">
        <v>24.2</v>
      </c>
      <c r="N81" t="s">
        <v>19</v>
      </c>
      <c r="O81" s="1">
        <v>45329</v>
      </c>
    </row>
    <row r="82" spans="1:15" x14ac:dyDescent="0.35">
      <c r="A82">
        <v>75</v>
      </c>
      <c r="B82">
        <v>75</v>
      </c>
      <c r="C82" t="s">
        <v>122</v>
      </c>
      <c r="D82" t="s">
        <v>18</v>
      </c>
      <c r="E82" t="s">
        <v>18</v>
      </c>
      <c r="F82">
        <v>3.88</v>
      </c>
      <c r="G82">
        <v>85.323999999999998</v>
      </c>
      <c r="H82">
        <v>1906</v>
      </c>
      <c r="I82">
        <v>212.65700000000001</v>
      </c>
      <c r="J82">
        <v>40.122999999999998</v>
      </c>
      <c r="L82">
        <v>2.85</v>
      </c>
      <c r="N82" t="s">
        <v>19</v>
      </c>
      <c r="O82" s="1">
        <v>45329</v>
      </c>
    </row>
    <row r="83" spans="1:15" x14ac:dyDescent="0.35">
      <c r="A83">
        <v>76</v>
      </c>
      <c r="B83">
        <v>76</v>
      </c>
      <c r="C83" t="s">
        <v>123</v>
      </c>
      <c r="D83" t="s">
        <v>18</v>
      </c>
      <c r="E83" t="s">
        <v>18</v>
      </c>
      <c r="F83">
        <v>3.89</v>
      </c>
      <c r="G83">
        <v>113.44</v>
      </c>
      <c r="H83">
        <v>1819</v>
      </c>
      <c r="I83">
        <v>110.334</v>
      </c>
      <c r="J83">
        <v>102.815</v>
      </c>
      <c r="L83">
        <v>7.37</v>
      </c>
      <c r="N83" t="s">
        <v>19</v>
      </c>
      <c r="O83" s="1">
        <v>45329</v>
      </c>
    </row>
    <row r="84" spans="1:15" x14ac:dyDescent="0.35">
      <c r="A84">
        <v>77</v>
      </c>
      <c r="B84">
        <v>77</v>
      </c>
      <c r="C84" t="s">
        <v>124</v>
      </c>
      <c r="D84" t="s">
        <v>35</v>
      </c>
      <c r="E84" t="s">
        <v>29</v>
      </c>
      <c r="F84">
        <v>3.82</v>
      </c>
      <c r="G84">
        <v>1257.5060000000001</v>
      </c>
      <c r="H84">
        <v>31257</v>
      </c>
      <c r="I84">
        <v>10298.73</v>
      </c>
      <c r="J84">
        <v>12.21</v>
      </c>
      <c r="K84">
        <v>0.71299999999999997</v>
      </c>
      <c r="L84">
        <v>0.85</v>
      </c>
      <c r="M84">
        <v>18.7</v>
      </c>
      <c r="N84" t="s">
        <v>19</v>
      </c>
      <c r="O84" s="1">
        <v>45329</v>
      </c>
    </row>
    <row r="85" spans="1:15" x14ac:dyDescent="0.35">
      <c r="A85">
        <v>78</v>
      </c>
      <c r="B85">
        <v>78</v>
      </c>
      <c r="C85" t="s">
        <v>125</v>
      </c>
      <c r="D85" t="s">
        <v>37</v>
      </c>
      <c r="E85" t="s">
        <v>29</v>
      </c>
      <c r="F85">
        <v>3.82</v>
      </c>
      <c r="G85">
        <v>2021.0160000000001</v>
      </c>
      <c r="H85">
        <v>50230</v>
      </c>
      <c r="I85">
        <v>13693.741</v>
      </c>
      <c r="J85">
        <v>14.759</v>
      </c>
      <c r="K85">
        <v>1.1379999999999999</v>
      </c>
      <c r="L85">
        <v>1.03</v>
      </c>
      <c r="M85">
        <v>-9.5</v>
      </c>
      <c r="N85" t="s">
        <v>19</v>
      </c>
      <c r="O85" s="1">
        <v>45329</v>
      </c>
    </row>
    <row r="86" spans="1:15" x14ac:dyDescent="0.35">
      <c r="A86">
        <v>79</v>
      </c>
      <c r="B86">
        <v>79</v>
      </c>
      <c r="C86" t="s">
        <v>126</v>
      </c>
      <c r="D86" t="s">
        <v>39</v>
      </c>
      <c r="E86" t="s">
        <v>29</v>
      </c>
      <c r="F86">
        <v>3.82</v>
      </c>
      <c r="G86">
        <v>3237.0909999999999</v>
      </c>
      <c r="H86">
        <v>88521</v>
      </c>
      <c r="I86">
        <v>13200.004000000001</v>
      </c>
      <c r="J86">
        <v>24.523</v>
      </c>
      <c r="K86">
        <v>1.825</v>
      </c>
      <c r="L86">
        <v>1.73</v>
      </c>
      <c r="M86">
        <v>-5.0999999999999996</v>
      </c>
      <c r="N86" t="s">
        <v>19</v>
      </c>
      <c r="O86" s="1">
        <v>45329</v>
      </c>
    </row>
    <row r="87" spans="1:15" x14ac:dyDescent="0.35">
      <c r="A87">
        <v>80</v>
      </c>
      <c r="B87">
        <v>80</v>
      </c>
      <c r="C87" t="s">
        <v>127</v>
      </c>
      <c r="D87" t="s">
        <v>55</v>
      </c>
      <c r="E87" t="s">
        <v>29</v>
      </c>
      <c r="F87">
        <v>3.82</v>
      </c>
      <c r="G87">
        <v>93043.976999999999</v>
      </c>
      <c r="H87">
        <v>2559129</v>
      </c>
      <c r="I87">
        <v>12701.495000000001</v>
      </c>
      <c r="J87">
        <v>732.54399999999998</v>
      </c>
      <c r="K87">
        <v>48.75</v>
      </c>
      <c r="L87">
        <v>52.68</v>
      </c>
      <c r="M87">
        <v>8.1</v>
      </c>
      <c r="N87" t="s">
        <v>19</v>
      </c>
      <c r="O87" s="1">
        <v>45329</v>
      </c>
    </row>
    <row r="88" spans="1:15" x14ac:dyDescent="0.35">
      <c r="A88">
        <v>81</v>
      </c>
      <c r="B88">
        <v>81</v>
      </c>
      <c r="C88" t="s">
        <v>128</v>
      </c>
      <c r="D88" t="s">
        <v>18</v>
      </c>
      <c r="E88" t="s">
        <v>18</v>
      </c>
      <c r="F88">
        <v>3.89</v>
      </c>
      <c r="G88">
        <v>114.742</v>
      </c>
      <c r="H88">
        <v>1644</v>
      </c>
      <c r="I88">
        <v>184.30500000000001</v>
      </c>
      <c r="J88">
        <v>62.256999999999998</v>
      </c>
      <c r="L88">
        <v>4.45</v>
      </c>
      <c r="N88" t="s">
        <v>19</v>
      </c>
      <c r="O88" s="1">
        <v>45329</v>
      </c>
    </row>
    <row r="89" spans="1:15" x14ac:dyDescent="0.35">
      <c r="A89">
        <v>82</v>
      </c>
      <c r="B89">
        <v>82</v>
      </c>
      <c r="C89" t="s">
        <v>129</v>
      </c>
      <c r="D89" t="s">
        <v>35</v>
      </c>
      <c r="E89" t="s">
        <v>29</v>
      </c>
      <c r="F89">
        <v>3.82</v>
      </c>
      <c r="G89">
        <v>1128.2670000000001</v>
      </c>
      <c r="H89">
        <v>27893</v>
      </c>
      <c r="I89">
        <v>12015.393</v>
      </c>
      <c r="J89">
        <v>9.39</v>
      </c>
      <c r="K89">
        <v>0.71299999999999997</v>
      </c>
      <c r="L89">
        <v>0.64</v>
      </c>
      <c r="M89">
        <v>-9.6999999999999993</v>
      </c>
      <c r="N89" t="s">
        <v>19</v>
      </c>
      <c r="O89" s="1">
        <v>45329</v>
      </c>
    </row>
    <row r="90" spans="1:15" x14ac:dyDescent="0.35">
      <c r="A90">
        <v>83</v>
      </c>
      <c r="B90">
        <v>83</v>
      </c>
      <c r="C90" t="s">
        <v>130</v>
      </c>
      <c r="D90" t="s">
        <v>37</v>
      </c>
      <c r="E90" t="s">
        <v>29</v>
      </c>
      <c r="F90">
        <v>3.82</v>
      </c>
      <c r="G90">
        <v>2348.7910000000002</v>
      </c>
      <c r="H90">
        <v>61487</v>
      </c>
      <c r="I90">
        <v>15032.213</v>
      </c>
      <c r="J90">
        <v>15.625</v>
      </c>
      <c r="K90">
        <v>1.1379999999999999</v>
      </c>
      <c r="L90">
        <v>1.0900000000000001</v>
      </c>
      <c r="M90">
        <v>-4</v>
      </c>
      <c r="N90" t="s">
        <v>19</v>
      </c>
      <c r="O90" s="1">
        <v>45329</v>
      </c>
    </row>
    <row r="91" spans="1:15" x14ac:dyDescent="0.35">
      <c r="A91">
        <v>84</v>
      </c>
      <c r="B91">
        <v>84</v>
      </c>
      <c r="C91" t="s">
        <v>131</v>
      </c>
      <c r="D91" t="s">
        <v>39</v>
      </c>
      <c r="E91" t="s">
        <v>29</v>
      </c>
      <c r="F91">
        <v>3.82</v>
      </c>
      <c r="G91">
        <v>3132.317</v>
      </c>
      <c r="H91">
        <v>79741</v>
      </c>
      <c r="I91">
        <v>12810.994000000001</v>
      </c>
      <c r="J91">
        <v>24.45</v>
      </c>
      <c r="K91">
        <v>1.825</v>
      </c>
      <c r="L91">
        <v>1.73</v>
      </c>
      <c r="M91">
        <v>-5.4</v>
      </c>
      <c r="N91" t="s">
        <v>19</v>
      </c>
      <c r="O91" s="1">
        <v>45329</v>
      </c>
    </row>
    <row r="92" spans="1:15" x14ac:dyDescent="0.35">
      <c r="A92">
        <v>85</v>
      </c>
      <c r="B92">
        <v>85</v>
      </c>
      <c r="C92" t="s">
        <v>132</v>
      </c>
      <c r="D92" t="s">
        <v>55</v>
      </c>
      <c r="E92" t="s">
        <v>29</v>
      </c>
      <c r="F92">
        <v>3.82</v>
      </c>
      <c r="G92">
        <v>80929.952999999994</v>
      </c>
      <c r="H92">
        <v>2105538</v>
      </c>
      <c r="I92">
        <v>12612.148999999999</v>
      </c>
      <c r="J92">
        <v>641.68200000000002</v>
      </c>
      <c r="K92">
        <v>48.75</v>
      </c>
      <c r="L92">
        <v>46.14</v>
      </c>
      <c r="M92">
        <v>-5.4</v>
      </c>
      <c r="N92" t="s">
        <v>19</v>
      </c>
      <c r="O92" s="1">
        <v>45329</v>
      </c>
    </row>
    <row r="93" spans="1:15" x14ac:dyDescent="0.35">
      <c r="A93">
        <v>86</v>
      </c>
      <c r="B93">
        <v>86</v>
      </c>
      <c r="C93" t="s">
        <v>133</v>
      </c>
      <c r="D93" t="s">
        <v>18</v>
      </c>
      <c r="E93" t="s">
        <v>18</v>
      </c>
      <c r="F93">
        <v>3.9</v>
      </c>
      <c r="G93">
        <v>59.277000000000001</v>
      </c>
      <c r="H93">
        <v>1597</v>
      </c>
      <c r="I93">
        <v>48.337000000000003</v>
      </c>
      <c r="J93">
        <v>122.633</v>
      </c>
      <c r="L93">
        <v>8.7899999999999991</v>
      </c>
      <c r="N93" t="s">
        <v>19</v>
      </c>
      <c r="O93" s="1">
        <v>45329</v>
      </c>
    </row>
    <row r="94" spans="1:15" x14ac:dyDescent="0.35">
      <c r="A94">
        <v>87</v>
      </c>
      <c r="B94">
        <v>87</v>
      </c>
      <c r="C94" t="s">
        <v>134</v>
      </c>
      <c r="D94" t="s">
        <v>35</v>
      </c>
      <c r="E94" t="s">
        <v>29</v>
      </c>
      <c r="F94">
        <v>3.82</v>
      </c>
      <c r="G94">
        <v>1347.1859999999999</v>
      </c>
      <c r="H94">
        <v>35163</v>
      </c>
      <c r="I94">
        <v>15304.867</v>
      </c>
      <c r="J94">
        <v>8.8019999999999996</v>
      </c>
      <c r="K94">
        <v>0.71299999999999997</v>
      </c>
      <c r="L94">
        <v>0.6</v>
      </c>
      <c r="M94">
        <v>-15.7</v>
      </c>
      <c r="N94" t="s">
        <v>19</v>
      </c>
      <c r="O94" s="1">
        <v>45329</v>
      </c>
    </row>
    <row r="95" spans="1:15" x14ac:dyDescent="0.35">
      <c r="A95">
        <v>88</v>
      </c>
      <c r="B95">
        <v>88</v>
      </c>
      <c r="C95" t="s">
        <v>135</v>
      </c>
      <c r="D95" t="s">
        <v>37</v>
      </c>
      <c r="E95" t="s">
        <v>29</v>
      </c>
      <c r="F95">
        <v>3.82</v>
      </c>
      <c r="G95">
        <v>2182.837</v>
      </c>
      <c r="H95">
        <v>54618</v>
      </c>
      <c r="I95">
        <v>13440.986999999999</v>
      </c>
      <c r="J95">
        <v>16.239999999999998</v>
      </c>
      <c r="K95">
        <v>1.1379999999999999</v>
      </c>
      <c r="L95">
        <v>1.1399999999999999</v>
      </c>
      <c r="M95">
        <v>-0.1</v>
      </c>
      <c r="N95" t="s">
        <v>19</v>
      </c>
      <c r="O95" s="1">
        <v>45329</v>
      </c>
    </row>
    <row r="96" spans="1:15" x14ac:dyDescent="0.35">
      <c r="A96">
        <v>89</v>
      </c>
      <c r="B96">
        <v>89</v>
      </c>
      <c r="C96" t="s">
        <v>136</v>
      </c>
      <c r="D96" t="s">
        <v>39</v>
      </c>
      <c r="E96" t="s">
        <v>29</v>
      </c>
      <c r="F96">
        <v>3.82</v>
      </c>
      <c r="G96">
        <v>3372.8539999999998</v>
      </c>
      <c r="H96">
        <v>88752</v>
      </c>
      <c r="I96">
        <v>13731.132</v>
      </c>
      <c r="J96">
        <v>24.564</v>
      </c>
      <c r="K96">
        <v>1.825</v>
      </c>
      <c r="L96">
        <v>1.73</v>
      </c>
      <c r="M96">
        <v>-4.9000000000000004</v>
      </c>
      <c r="N96" t="s">
        <v>19</v>
      </c>
      <c r="O96" s="1">
        <v>45329</v>
      </c>
    </row>
    <row r="97" spans="1:15" x14ac:dyDescent="0.35">
      <c r="A97">
        <v>90</v>
      </c>
      <c r="B97">
        <v>90</v>
      </c>
      <c r="C97" t="s">
        <v>137</v>
      </c>
      <c r="D97" t="s">
        <v>55</v>
      </c>
      <c r="E97" t="s">
        <v>29</v>
      </c>
      <c r="F97">
        <v>3.82</v>
      </c>
      <c r="G97">
        <v>92521.656000000003</v>
      </c>
      <c r="H97">
        <v>2488279</v>
      </c>
      <c r="I97">
        <v>11894.017</v>
      </c>
      <c r="J97">
        <v>777.88400000000001</v>
      </c>
      <c r="K97">
        <v>48.75</v>
      </c>
      <c r="L97">
        <v>55.94</v>
      </c>
      <c r="M97">
        <v>14.7</v>
      </c>
      <c r="N97" t="s">
        <v>19</v>
      </c>
      <c r="O97" s="1">
        <v>45329</v>
      </c>
    </row>
    <row r="98" spans="1:15" x14ac:dyDescent="0.35">
      <c r="A98">
        <v>91</v>
      </c>
      <c r="B98">
        <v>91</v>
      </c>
      <c r="C98" t="s">
        <v>138</v>
      </c>
      <c r="D98" t="s">
        <v>18</v>
      </c>
      <c r="E98" t="s">
        <v>18</v>
      </c>
      <c r="F98">
        <v>3.89</v>
      </c>
      <c r="G98">
        <v>66.831000000000003</v>
      </c>
      <c r="H98">
        <v>1575</v>
      </c>
      <c r="I98">
        <v>141.691</v>
      </c>
      <c r="J98">
        <v>47.167000000000002</v>
      </c>
      <c r="L98">
        <v>3.36</v>
      </c>
      <c r="N98" t="s">
        <v>19</v>
      </c>
      <c r="O98" s="1">
        <v>45329</v>
      </c>
    </row>
    <row r="99" spans="1:15" x14ac:dyDescent="0.35">
      <c r="A99">
        <v>92</v>
      </c>
      <c r="B99">
        <v>92</v>
      </c>
      <c r="C99" t="s">
        <v>139</v>
      </c>
      <c r="D99" t="s">
        <v>18</v>
      </c>
      <c r="E99" t="s">
        <v>18</v>
      </c>
      <c r="F99">
        <v>3.89</v>
      </c>
      <c r="G99">
        <v>140.583</v>
      </c>
      <c r="H99">
        <v>1667</v>
      </c>
      <c r="I99">
        <v>193.43199999999999</v>
      </c>
      <c r="J99">
        <v>72.677999999999997</v>
      </c>
      <c r="L99">
        <v>5.2</v>
      </c>
      <c r="N99" t="s">
        <v>19</v>
      </c>
      <c r="O99" s="1">
        <v>45329</v>
      </c>
    </row>
    <row r="100" spans="1:15" x14ac:dyDescent="0.35">
      <c r="A100">
        <v>93</v>
      </c>
      <c r="B100">
        <v>93</v>
      </c>
      <c r="C100" t="s">
        <v>140</v>
      </c>
      <c r="D100" t="s">
        <v>141</v>
      </c>
      <c r="E100" t="s">
        <v>142</v>
      </c>
      <c r="F100">
        <v>3.82</v>
      </c>
      <c r="G100">
        <v>86594.835999999996</v>
      </c>
      <c r="H100">
        <v>2325177</v>
      </c>
      <c r="I100">
        <v>57196.434000000001</v>
      </c>
      <c r="J100">
        <v>151.399</v>
      </c>
      <c r="L100">
        <v>10.86</v>
      </c>
      <c r="N100" t="s">
        <v>19</v>
      </c>
      <c r="O100" s="1">
        <v>45329</v>
      </c>
    </row>
    <row r="101" spans="1:15" x14ac:dyDescent="0.35">
      <c r="A101">
        <v>94</v>
      </c>
      <c r="B101">
        <v>94</v>
      </c>
      <c r="C101" t="s">
        <v>143</v>
      </c>
      <c r="D101" t="s">
        <v>144</v>
      </c>
      <c r="E101" t="s">
        <v>142</v>
      </c>
      <c r="F101">
        <v>3.82</v>
      </c>
      <c r="G101">
        <v>80860.593999999997</v>
      </c>
      <c r="H101">
        <v>1947570</v>
      </c>
      <c r="I101">
        <v>52622.741999999998</v>
      </c>
      <c r="J101">
        <v>153.661</v>
      </c>
      <c r="L101">
        <v>11.02</v>
      </c>
      <c r="N101" t="s">
        <v>19</v>
      </c>
      <c r="O101" s="1">
        <v>45329</v>
      </c>
    </row>
    <row r="102" spans="1:15" x14ac:dyDescent="0.35">
      <c r="A102">
        <v>95</v>
      </c>
      <c r="B102">
        <v>95</v>
      </c>
      <c r="C102" t="s">
        <v>145</v>
      </c>
      <c r="D102" t="s">
        <v>146</v>
      </c>
      <c r="E102" t="s">
        <v>142</v>
      </c>
      <c r="F102">
        <v>3.82</v>
      </c>
      <c r="G102">
        <v>84127</v>
      </c>
      <c r="H102">
        <v>2268312</v>
      </c>
      <c r="I102">
        <v>62977.305</v>
      </c>
      <c r="J102">
        <v>133.583</v>
      </c>
      <c r="L102">
        <v>9.58</v>
      </c>
      <c r="N102" t="s">
        <v>19</v>
      </c>
      <c r="O102" s="1">
        <v>45329</v>
      </c>
    </row>
    <row r="103" spans="1:15" x14ac:dyDescent="0.35">
      <c r="A103">
        <v>96</v>
      </c>
      <c r="B103">
        <v>96</v>
      </c>
      <c r="C103" t="s">
        <v>147</v>
      </c>
      <c r="D103" t="s">
        <v>148</v>
      </c>
      <c r="E103" t="s">
        <v>142</v>
      </c>
      <c r="F103">
        <v>3.82</v>
      </c>
      <c r="G103">
        <v>142816.32800000001</v>
      </c>
      <c r="H103">
        <v>3862124</v>
      </c>
      <c r="I103">
        <v>54653.637000000002</v>
      </c>
      <c r="J103">
        <v>261.31200000000001</v>
      </c>
      <c r="L103">
        <v>18.77</v>
      </c>
      <c r="N103" t="s">
        <v>19</v>
      </c>
      <c r="O103" s="1">
        <v>45329</v>
      </c>
    </row>
    <row r="104" spans="1:15" x14ac:dyDescent="0.35">
      <c r="A104">
        <v>97</v>
      </c>
      <c r="B104">
        <v>97</v>
      </c>
      <c r="C104" t="s">
        <v>149</v>
      </c>
      <c r="D104" t="s">
        <v>150</v>
      </c>
      <c r="E104" t="s">
        <v>142</v>
      </c>
      <c r="F104">
        <v>3.82</v>
      </c>
      <c r="G104">
        <v>97267.898000000001</v>
      </c>
      <c r="H104">
        <v>2538648</v>
      </c>
      <c r="I104">
        <v>56251.129000000001</v>
      </c>
      <c r="J104">
        <v>172.917</v>
      </c>
      <c r="L104">
        <v>12.41</v>
      </c>
      <c r="N104" t="s">
        <v>19</v>
      </c>
      <c r="O104" s="1">
        <v>45329</v>
      </c>
    </row>
    <row r="105" spans="1:15" x14ac:dyDescent="0.35">
      <c r="A105">
        <v>98</v>
      </c>
      <c r="B105">
        <v>98</v>
      </c>
      <c r="C105" t="s">
        <v>151</v>
      </c>
      <c r="D105" t="s">
        <v>152</v>
      </c>
      <c r="E105" t="s">
        <v>142</v>
      </c>
      <c r="F105">
        <v>3.82</v>
      </c>
      <c r="G105">
        <v>140795.516</v>
      </c>
      <c r="H105">
        <v>3873275</v>
      </c>
      <c r="I105">
        <v>46738.796999999999</v>
      </c>
      <c r="J105">
        <v>301.23899999999998</v>
      </c>
      <c r="L105">
        <v>21.64</v>
      </c>
      <c r="N105" t="s">
        <v>19</v>
      </c>
      <c r="O105" s="1">
        <v>45329</v>
      </c>
    </row>
    <row r="106" spans="1:15" x14ac:dyDescent="0.35">
      <c r="A106">
        <v>99</v>
      </c>
      <c r="B106">
        <v>99</v>
      </c>
      <c r="C106" t="s">
        <v>153</v>
      </c>
      <c r="D106" t="s">
        <v>18</v>
      </c>
      <c r="E106" t="s">
        <v>18</v>
      </c>
      <c r="F106">
        <v>3.89</v>
      </c>
      <c r="G106">
        <v>66.924000000000007</v>
      </c>
      <c r="H106">
        <v>1651</v>
      </c>
      <c r="I106">
        <v>74.173000000000002</v>
      </c>
      <c r="J106">
        <v>90.227000000000004</v>
      </c>
      <c r="L106">
        <v>6.46</v>
      </c>
      <c r="N106" t="s">
        <v>19</v>
      </c>
      <c r="O106" s="1">
        <v>45329</v>
      </c>
    </row>
    <row r="107" spans="1:15" x14ac:dyDescent="0.35">
      <c r="A107">
        <v>100</v>
      </c>
      <c r="B107">
        <v>100</v>
      </c>
      <c r="C107" t="s">
        <v>154</v>
      </c>
      <c r="D107" t="s">
        <v>155</v>
      </c>
      <c r="E107" t="s">
        <v>142</v>
      </c>
      <c r="F107">
        <v>3.82</v>
      </c>
      <c r="G107">
        <v>100394.141</v>
      </c>
      <c r="H107">
        <v>2828198</v>
      </c>
      <c r="I107">
        <v>54554.976999999999</v>
      </c>
      <c r="J107">
        <v>184.024</v>
      </c>
      <c r="L107">
        <v>13.21</v>
      </c>
      <c r="N107" t="s">
        <v>19</v>
      </c>
      <c r="O107" s="1">
        <v>45329</v>
      </c>
    </row>
    <row r="108" spans="1:15" x14ac:dyDescent="0.35">
      <c r="A108">
        <v>101</v>
      </c>
      <c r="B108">
        <v>101</v>
      </c>
      <c r="C108" t="s">
        <v>156</v>
      </c>
      <c r="D108" t="s">
        <v>157</v>
      </c>
      <c r="E108" t="s">
        <v>142</v>
      </c>
      <c r="F108">
        <v>3.82</v>
      </c>
      <c r="G108">
        <v>65320.938000000002</v>
      </c>
      <c r="H108">
        <v>1655156</v>
      </c>
      <c r="I108">
        <v>57943.565999999999</v>
      </c>
      <c r="J108">
        <v>112.732</v>
      </c>
      <c r="L108">
        <v>8.08</v>
      </c>
      <c r="N108" t="s">
        <v>19</v>
      </c>
      <c r="O108" s="1">
        <v>45329</v>
      </c>
    </row>
    <row r="109" spans="1:15" x14ac:dyDescent="0.35">
      <c r="A109">
        <v>102</v>
      </c>
      <c r="B109">
        <v>102</v>
      </c>
      <c r="C109" t="s">
        <v>158</v>
      </c>
      <c r="D109" t="s">
        <v>159</v>
      </c>
      <c r="E109" t="s">
        <v>142</v>
      </c>
      <c r="F109">
        <v>3.82</v>
      </c>
      <c r="G109">
        <v>69604.960999999996</v>
      </c>
      <c r="H109">
        <v>1912436</v>
      </c>
      <c r="I109">
        <v>55111.347999999998</v>
      </c>
      <c r="J109">
        <v>126.29900000000001</v>
      </c>
      <c r="L109">
        <v>9.0500000000000007</v>
      </c>
      <c r="N109" t="s">
        <v>19</v>
      </c>
      <c r="O109" s="1">
        <v>45329</v>
      </c>
    </row>
    <row r="110" spans="1:15" x14ac:dyDescent="0.35">
      <c r="A110">
        <v>103</v>
      </c>
      <c r="B110">
        <v>103</v>
      </c>
      <c r="C110" t="s">
        <v>160</v>
      </c>
      <c r="D110" t="s">
        <v>161</v>
      </c>
      <c r="E110" t="s">
        <v>142</v>
      </c>
      <c r="F110">
        <v>3.82</v>
      </c>
      <c r="G110">
        <v>101476.094</v>
      </c>
      <c r="H110">
        <v>2799021</v>
      </c>
      <c r="I110">
        <v>59652.233999999997</v>
      </c>
      <c r="J110">
        <v>170.113</v>
      </c>
      <c r="L110">
        <v>12.21</v>
      </c>
      <c r="N110" t="s">
        <v>19</v>
      </c>
      <c r="O110" s="1">
        <v>45329</v>
      </c>
    </row>
    <row r="111" spans="1:15" x14ac:dyDescent="0.35">
      <c r="A111">
        <v>104</v>
      </c>
      <c r="B111">
        <v>104</v>
      </c>
      <c r="C111" t="s">
        <v>162</v>
      </c>
      <c r="D111" t="s">
        <v>163</v>
      </c>
      <c r="E111" t="s">
        <v>142</v>
      </c>
      <c r="F111">
        <v>3.82</v>
      </c>
      <c r="G111">
        <v>77268.210999999996</v>
      </c>
      <c r="H111">
        <v>1955454</v>
      </c>
      <c r="I111">
        <v>59296.050999999999</v>
      </c>
      <c r="J111">
        <v>130.309</v>
      </c>
      <c r="L111">
        <v>9.34</v>
      </c>
      <c r="N111" t="s">
        <v>19</v>
      </c>
      <c r="O111" s="1">
        <v>45329</v>
      </c>
    </row>
    <row r="112" spans="1:15" x14ac:dyDescent="0.35">
      <c r="A112">
        <v>105</v>
      </c>
      <c r="B112">
        <v>105</v>
      </c>
      <c r="C112" t="s">
        <v>164</v>
      </c>
      <c r="D112" t="s">
        <v>165</v>
      </c>
      <c r="E112" t="s">
        <v>142</v>
      </c>
      <c r="F112">
        <v>3.82</v>
      </c>
      <c r="G112">
        <v>106937.984</v>
      </c>
      <c r="H112">
        <v>2930513</v>
      </c>
      <c r="I112">
        <v>65826.789000000004</v>
      </c>
      <c r="J112">
        <v>162.45400000000001</v>
      </c>
      <c r="L112">
        <v>11.66</v>
      </c>
      <c r="N112" t="s">
        <v>19</v>
      </c>
      <c r="O112" s="1">
        <v>45329</v>
      </c>
    </row>
    <row r="113" spans="1:15" x14ac:dyDescent="0.35">
      <c r="A113">
        <v>106</v>
      </c>
      <c r="B113">
        <v>106</v>
      </c>
      <c r="C113" t="s">
        <v>166</v>
      </c>
      <c r="D113" t="s">
        <v>18</v>
      </c>
      <c r="E113" t="s">
        <v>18</v>
      </c>
      <c r="F113">
        <v>3.9</v>
      </c>
      <c r="G113">
        <v>80.858999999999995</v>
      </c>
      <c r="H113">
        <v>1522</v>
      </c>
      <c r="I113">
        <v>178.65199999999999</v>
      </c>
      <c r="J113">
        <v>45.261000000000003</v>
      </c>
      <c r="L113">
        <v>3.22</v>
      </c>
      <c r="N113" t="s">
        <v>19</v>
      </c>
      <c r="O113" s="1">
        <v>45329</v>
      </c>
    </row>
    <row r="114" spans="1:15" x14ac:dyDescent="0.35">
      <c r="A114">
        <v>107</v>
      </c>
      <c r="B114">
        <v>107</v>
      </c>
      <c r="C114" t="s">
        <v>167</v>
      </c>
      <c r="D114" t="s">
        <v>52</v>
      </c>
      <c r="E114" t="s">
        <v>29</v>
      </c>
      <c r="F114">
        <v>3.82</v>
      </c>
      <c r="G114">
        <v>50414.809000000001</v>
      </c>
      <c r="H114">
        <v>1320994</v>
      </c>
      <c r="I114">
        <v>12644.87</v>
      </c>
      <c r="J114">
        <v>398.69799999999998</v>
      </c>
      <c r="K114">
        <v>30.5</v>
      </c>
      <c r="L114">
        <v>28.65</v>
      </c>
      <c r="M114">
        <v>-6.1</v>
      </c>
      <c r="N114" t="s">
        <v>19</v>
      </c>
      <c r="O114" s="1">
        <v>45329</v>
      </c>
    </row>
    <row r="115" spans="1:15" x14ac:dyDescent="0.35">
      <c r="A115">
        <v>108</v>
      </c>
      <c r="B115">
        <v>108</v>
      </c>
      <c r="C115" t="s">
        <v>168</v>
      </c>
      <c r="D115" t="s">
        <v>18</v>
      </c>
      <c r="E115" t="s">
        <v>18</v>
      </c>
      <c r="F115">
        <v>3.89</v>
      </c>
      <c r="G115">
        <v>99.444000000000003</v>
      </c>
      <c r="H115">
        <v>1228</v>
      </c>
      <c r="I115">
        <v>145.36000000000001</v>
      </c>
      <c r="J115">
        <v>68.412000000000006</v>
      </c>
      <c r="L115">
        <v>4.8899999999999997</v>
      </c>
      <c r="N115" t="s">
        <v>19</v>
      </c>
      <c r="O115" s="1">
        <v>45329</v>
      </c>
    </row>
    <row r="116" spans="1:15" x14ac:dyDescent="0.35">
      <c r="A116">
        <v>109</v>
      </c>
      <c r="B116">
        <v>109</v>
      </c>
      <c r="C116" t="s">
        <v>169</v>
      </c>
      <c r="D116" t="s">
        <v>170</v>
      </c>
      <c r="E116" t="s">
        <v>142</v>
      </c>
      <c r="F116">
        <v>3.82</v>
      </c>
      <c r="G116">
        <v>93797.733999999997</v>
      </c>
      <c r="H116">
        <v>2549652</v>
      </c>
      <c r="I116">
        <v>70924.125</v>
      </c>
      <c r="J116">
        <v>132.251</v>
      </c>
      <c r="L116">
        <v>9.48</v>
      </c>
      <c r="N116" t="s">
        <v>19</v>
      </c>
      <c r="O116" s="1">
        <v>45329</v>
      </c>
    </row>
    <row r="117" spans="1:15" x14ac:dyDescent="0.35">
      <c r="A117">
        <v>110</v>
      </c>
      <c r="B117">
        <v>110</v>
      </c>
      <c r="C117" t="s">
        <v>171</v>
      </c>
      <c r="D117" t="s">
        <v>172</v>
      </c>
      <c r="E117" t="s">
        <v>142</v>
      </c>
      <c r="F117">
        <v>3.82</v>
      </c>
      <c r="G117">
        <v>84825.398000000001</v>
      </c>
      <c r="H117">
        <v>2274040</v>
      </c>
      <c r="I117">
        <v>72407.616999999998</v>
      </c>
      <c r="J117">
        <v>117.15</v>
      </c>
      <c r="L117">
        <v>8.4</v>
      </c>
      <c r="N117" t="s">
        <v>19</v>
      </c>
      <c r="O117" s="1">
        <v>45329</v>
      </c>
    </row>
    <row r="118" spans="1:15" x14ac:dyDescent="0.35">
      <c r="A118">
        <v>111</v>
      </c>
      <c r="B118">
        <v>111</v>
      </c>
      <c r="C118" t="s">
        <v>173</v>
      </c>
      <c r="D118" t="s">
        <v>174</v>
      </c>
      <c r="E118" t="s">
        <v>142</v>
      </c>
      <c r="F118">
        <v>3.82</v>
      </c>
      <c r="G118">
        <v>83003.327999999994</v>
      </c>
      <c r="H118">
        <v>2307404</v>
      </c>
      <c r="I118">
        <v>59619.336000000003</v>
      </c>
      <c r="J118">
        <v>139.22200000000001</v>
      </c>
      <c r="L118">
        <v>9.98</v>
      </c>
      <c r="N118" t="s">
        <v>19</v>
      </c>
      <c r="O118" s="1">
        <v>45329</v>
      </c>
    </row>
    <row r="119" spans="1:15" x14ac:dyDescent="0.35">
      <c r="A119">
        <v>112</v>
      </c>
      <c r="B119">
        <v>112</v>
      </c>
      <c r="C119" t="s">
        <v>175</v>
      </c>
      <c r="D119" t="s">
        <v>176</v>
      </c>
      <c r="E119" t="s">
        <v>142</v>
      </c>
      <c r="F119">
        <v>3.82</v>
      </c>
      <c r="G119">
        <v>100694.75</v>
      </c>
      <c r="H119">
        <v>2752351</v>
      </c>
      <c r="I119">
        <v>65011.285000000003</v>
      </c>
      <c r="J119">
        <v>154.88800000000001</v>
      </c>
      <c r="L119">
        <v>11.11</v>
      </c>
      <c r="N119" t="s">
        <v>19</v>
      </c>
      <c r="O119" s="1">
        <v>45329</v>
      </c>
    </row>
    <row r="120" spans="1:15" x14ac:dyDescent="0.35">
      <c r="A120">
        <v>113</v>
      </c>
      <c r="B120">
        <v>113</v>
      </c>
      <c r="C120" t="s">
        <v>177</v>
      </c>
      <c r="D120" t="s">
        <v>178</v>
      </c>
      <c r="E120" t="s">
        <v>142</v>
      </c>
      <c r="F120">
        <v>3.82</v>
      </c>
      <c r="G120">
        <v>113709.984</v>
      </c>
      <c r="H120">
        <v>3235892</v>
      </c>
      <c r="I120">
        <v>56173.52</v>
      </c>
      <c r="J120">
        <v>202.42599999999999</v>
      </c>
      <c r="L120">
        <v>14.53</v>
      </c>
      <c r="N120" t="s">
        <v>19</v>
      </c>
      <c r="O120" s="1">
        <v>45329</v>
      </c>
    </row>
    <row r="121" spans="1:15" x14ac:dyDescent="0.35">
      <c r="A121">
        <v>114</v>
      </c>
      <c r="B121">
        <v>114</v>
      </c>
      <c r="C121" t="s">
        <v>179</v>
      </c>
      <c r="D121" t="s">
        <v>180</v>
      </c>
      <c r="E121" t="s">
        <v>142</v>
      </c>
      <c r="F121">
        <v>3.82</v>
      </c>
      <c r="G121">
        <v>78901.656000000003</v>
      </c>
      <c r="H121">
        <v>2163128</v>
      </c>
      <c r="I121">
        <v>60057.675999999999</v>
      </c>
      <c r="J121">
        <v>131.376</v>
      </c>
      <c r="L121">
        <v>9.42</v>
      </c>
      <c r="N121" t="s">
        <v>19</v>
      </c>
      <c r="O121" s="1">
        <v>45329</v>
      </c>
    </row>
    <row r="122" spans="1:15" x14ac:dyDescent="0.35">
      <c r="A122">
        <v>115</v>
      </c>
      <c r="B122">
        <v>115</v>
      </c>
      <c r="C122" t="s">
        <v>181</v>
      </c>
      <c r="D122" t="s">
        <v>18</v>
      </c>
      <c r="E122" t="s">
        <v>18</v>
      </c>
      <c r="F122">
        <v>3.89</v>
      </c>
      <c r="G122">
        <v>138.643</v>
      </c>
      <c r="H122">
        <v>3232</v>
      </c>
      <c r="I122">
        <v>192.55</v>
      </c>
      <c r="J122">
        <v>72.004000000000005</v>
      </c>
      <c r="L122">
        <v>5.15</v>
      </c>
      <c r="N122" t="s">
        <v>19</v>
      </c>
      <c r="O122" s="1">
        <v>45329</v>
      </c>
    </row>
    <row r="123" spans="1:15" x14ac:dyDescent="0.35">
      <c r="A123">
        <v>116</v>
      </c>
      <c r="B123">
        <v>116</v>
      </c>
      <c r="C123" t="s">
        <v>182</v>
      </c>
      <c r="D123" t="s">
        <v>52</v>
      </c>
      <c r="E123" t="s">
        <v>29</v>
      </c>
      <c r="F123">
        <v>3.82</v>
      </c>
      <c r="G123">
        <v>56819.620999999999</v>
      </c>
      <c r="H123">
        <v>1537002</v>
      </c>
      <c r="I123">
        <v>13688.918</v>
      </c>
      <c r="J123">
        <v>415.07799999999997</v>
      </c>
      <c r="K123">
        <v>30.5</v>
      </c>
      <c r="L123">
        <v>29.83</v>
      </c>
      <c r="M123">
        <v>-2.2000000000000002</v>
      </c>
      <c r="N123" t="s">
        <v>19</v>
      </c>
      <c r="O123" s="1">
        <v>45329</v>
      </c>
    </row>
    <row r="124" spans="1:15" x14ac:dyDescent="0.35">
      <c r="A124">
        <v>117</v>
      </c>
      <c r="B124">
        <v>117</v>
      </c>
      <c r="C124" t="s">
        <v>183</v>
      </c>
      <c r="D124" t="s">
        <v>18</v>
      </c>
      <c r="E124" t="s">
        <v>18</v>
      </c>
      <c r="F124">
        <v>3.89</v>
      </c>
      <c r="G124">
        <v>81.174000000000007</v>
      </c>
      <c r="H124">
        <v>1365</v>
      </c>
      <c r="I124">
        <v>124.869</v>
      </c>
      <c r="J124">
        <v>65.007000000000005</v>
      </c>
      <c r="L124">
        <v>4.6399999999999997</v>
      </c>
      <c r="N124" t="s">
        <v>19</v>
      </c>
      <c r="O124" s="1">
        <v>45329</v>
      </c>
    </row>
    <row r="125" spans="1:15" x14ac:dyDescent="0.35">
      <c r="A125">
        <v>118</v>
      </c>
      <c r="B125">
        <v>118</v>
      </c>
      <c r="C125" t="s">
        <v>184</v>
      </c>
      <c r="D125" t="s">
        <v>185</v>
      </c>
      <c r="E125" t="s">
        <v>142</v>
      </c>
      <c r="F125">
        <v>3.82</v>
      </c>
      <c r="G125">
        <v>100251.55499999999</v>
      </c>
      <c r="H125">
        <v>2701375</v>
      </c>
      <c r="I125">
        <v>61092.671999999999</v>
      </c>
      <c r="J125">
        <v>164.09800000000001</v>
      </c>
      <c r="L125">
        <v>11.77</v>
      </c>
      <c r="N125" t="s">
        <v>19</v>
      </c>
      <c r="O125" s="1">
        <v>45329</v>
      </c>
    </row>
    <row r="126" spans="1:15" x14ac:dyDescent="0.35">
      <c r="A126">
        <v>119</v>
      </c>
      <c r="B126">
        <v>119</v>
      </c>
      <c r="C126" t="s">
        <v>186</v>
      </c>
      <c r="D126" t="s">
        <v>187</v>
      </c>
      <c r="E126" t="s">
        <v>142</v>
      </c>
      <c r="F126">
        <v>3.82</v>
      </c>
      <c r="G126">
        <v>90407.914000000004</v>
      </c>
      <c r="H126">
        <v>2479259</v>
      </c>
      <c r="I126">
        <v>57920.394999999997</v>
      </c>
      <c r="J126">
        <v>156.09</v>
      </c>
      <c r="L126">
        <v>11.2</v>
      </c>
      <c r="N126" t="s">
        <v>19</v>
      </c>
      <c r="O126" s="1">
        <v>45329</v>
      </c>
    </row>
    <row r="127" spans="1:15" x14ac:dyDescent="0.35">
      <c r="A127">
        <v>120</v>
      </c>
      <c r="B127">
        <v>120</v>
      </c>
      <c r="C127" t="s">
        <v>188</v>
      </c>
      <c r="D127" t="s">
        <v>189</v>
      </c>
      <c r="E127" t="s">
        <v>142</v>
      </c>
      <c r="F127">
        <v>3.82</v>
      </c>
      <c r="G127">
        <v>78154.320000000007</v>
      </c>
      <c r="H127">
        <v>2074097</v>
      </c>
      <c r="I127">
        <v>49501.476999999999</v>
      </c>
      <c r="J127">
        <v>157.88300000000001</v>
      </c>
      <c r="L127">
        <v>11.33</v>
      </c>
      <c r="N127" t="s">
        <v>19</v>
      </c>
      <c r="O127" s="1">
        <v>45329</v>
      </c>
    </row>
    <row r="128" spans="1:15" x14ac:dyDescent="0.35">
      <c r="A128">
        <v>121</v>
      </c>
      <c r="B128">
        <v>121</v>
      </c>
      <c r="C128" t="s">
        <v>190</v>
      </c>
      <c r="D128" t="s">
        <v>191</v>
      </c>
      <c r="E128" t="s">
        <v>142</v>
      </c>
      <c r="F128">
        <v>3.82</v>
      </c>
      <c r="G128">
        <v>107893.641</v>
      </c>
      <c r="H128">
        <v>2836428</v>
      </c>
      <c r="I128">
        <v>50702.512000000002</v>
      </c>
      <c r="J128">
        <v>212.797</v>
      </c>
      <c r="L128">
        <v>15.28</v>
      </c>
      <c r="N128" t="s">
        <v>19</v>
      </c>
      <c r="O128" s="1">
        <v>45329</v>
      </c>
    </row>
    <row r="129" spans="1:15" x14ac:dyDescent="0.35">
      <c r="A129">
        <v>122</v>
      </c>
      <c r="B129">
        <v>122</v>
      </c>
      <c r="C129" t="s">
        <v>192</v>
      </c>
      <c r="D129" t="s">
        <v>193</v>
      </c>
      <c r="E129" t="s">
        <v>142</v>
      </c>
      <c r="F129">
        <v>3.82</v>
      </c>
      <c r="G129">
        <v>73800.031000000003</v>
      </c>
      <c r="H129">
        <v>1945417</v>
      </c>
      <c r="I129">
        <v>49429.43</v>
      </c>
      <c r="J129">
        <v>149.304</v>
      </c>
      <c r="L129">
        <v>10.71</v>
      </c>
      <c r="N129" t="s">
        <v>19</v>
      </c>
      <c r="O129" s="1">
        <v>45329</v>
      </c>
    </row>
    <row r="130" spans="1:15" x14ac:dyDescent="0.35">
      <c r="A130">
        <v>123</v>
      </c>
      <c r="B130">
        <v>123</v>
      </c>
      <c r="C130" t="s">
        <v>194</v>
      </c>
      <c r="D130" t="s">
        <v>195</v>
      </c>
      <c r="E130" t="s">
        <v>142</v>
      </c>
      <c r="F130">
        <v>3.82</v>
      </c>
      <c r="G130">
        <v>77809.773000000001</v>
      </c>
      <c r="H130">
        <v>2146174</v>
      </c>
      <c r="I130">
        <v>58678.934000000001</v>
      </c>
      <c r="J130">
        <v>132.60300000000001</v>
      </c>
      <c r="L130">
        <v>9.51</v>
      </c>
      <c r="N130" t="s">
        <v>19</v>
      </c>
      <c r="O130" s="1">
        <v>45329</v>
      </c>
    </row>
    <row r="131" spans="1:15" x14ac:dyDescent="0.35">
      <c r="A131">
        <v>124</v>
      </c>
      <c r="B131">
        <v>124</v>
      </c>
      <c r="C131" t="s">
        <v>196</v>
      </c>
      <c r="D131" t="s">
        <v>18</v>
      </c>
      <c r="E131" t="s">
        <v>18</v>
      </c>
      <c r="F131">
        <v>3.9</v>
      </c>
      <c r="G131">
        <v>75.367999999999995</v>
      </c>
      <c r="H131">
        <v>1168</v>
      </c>
      <c r="I131">
        <v>173.45099999999999</v>
      </c>
      <c r="J131">
        <v>43.451999999999998</v>
      </c>
      <c r="L131">
        <v>3.09</v>
      </c>
      <c r="N131" t="s">
        <v>19</v>
      </c>
      <c r="O131" s="1">
        <v>45329</v>
      </c>
    </row>
    <row r="132" spans="1:15" x14ac:dyDescent="0.35">
      <c r="A132">
        <v>125</v>
      </c>
      <c r="B132">
        <v>125</v>
      </c>
      <c r="C132" t="s">
        <v>197</v>
      </c>
      <c r="D132" t="s">
        <v>198</v>
      </c>
      <c r="E132" t="s">
        <v>142</v>
      </c>
      <c r="F132">
        <v>3.82</v>
      </c>
      <c r="G132">
        <v>72522.531000000003</v>
      </c>
      <c r="H132">
        <v>1973974</v>
      </c>
      <c r="I132">
        <v>61647.858999999997</v>
      </c>
      <c r="J132">
        <v>117.64</v>
      </c>
      <c r="L132">
        <v>8.43</v>
      </c>
      <c r="N132" t="s">
        <v>19</v>
      </c>
      <c r="O132" s="1">
        <v>45329</v>
      </c>
    </row>
    <row r="133" spans="1:15" x14ac:dyDescent="0.35">
      <c r="A133">
        <v>126</v>
      </c>
      <c r="B133">
        <v>126</v>
      </c>
      <c r="C133" t="s">
        <v>199</v>
      </c>
      <c r="D133" t="s">
        <v>200</v>
      </c>
      <c r="E133" t="s">
        <v>142</v>
      </c>
      <c r="F133">
        <v>3.82</v>
      </c>
      <c r="G133">
        <v>48810.472999999998</v>
      </c>
      <c r="H133">
        <v>1231894</v>
      </c>
      <c r="I133">
        <v>61024.07</v>
      </c>
      <c r="J133">
        <v>79.986000000000004</v>
      </c>
      <c r="L133">
        <v>5.72</v>
      </c>
      <c r="N133" t="s">
        <v>19</v>
      </c>
      <c r="O133" s="1">
        <v>45329</v>
      </c>
    </row>
    <row r="134" spans="1:15" x14ac:dyDescent="0.35">
      <c r="A134">
        <v>127</v>
      </c>
      <c r="B134">
        <v>127</v>
      </c>
      <c r="C134" t="s">
        <v>201</v>
      </c>
      <c r="D134" t="s">
        <v>202</v>
      </c>
      <c r="E134" t="s">
        <v>142</v>
      </c>
      <c r="F134">
        <v>3.82</v>
      </c>
      <c r="G134">
        <v>67735.218999999997</v>
      </c>
      <c r="H134">
        <v>1841966</v>
      </c>
      <c r="I134">
        <v>61411.233999999997</v>
      </c>
      <c r="J134">
        <v>110.298</v>
      </c>
      <c r="L134">
        <v>7.9</v>
      </c>
      <c r="N134" t="s">
        <v>19</v>
      </c>
      <c r="O134" s="1">
        <v>45329</v>
      </c>
    </row>
    <row r="135" spans="1:15" x14ac:dyDescent="0.35">
      <c r="A135">
        <v>128</v>
      </c>
      <c r="B135">
        <v>128</v>
      </c>
      <c r="C135" t="s">
        <v>203</v>
      </c>
      <c r="D135" t="s">
        <v>204</v>
      </c>
      <c r="E135" t="s">
        <v>142</v>
      </c>
      <c r="F135">
        <v>3.82</v>
      </c>
      <c r="G135">
        <v>103834.20299999999</v>
      </c>
      <c r="H135">
        <v>2896273</v>
      </c>
      <c r="I135">
        <v>61999.913999999997</v>
      </c>
      <c r="J135">
        <v>167.47499999999999</v>
      </c>
      <c r="L135">
        <v>12.02</v>
      </c>
      <c r="N135" t="s">
        <v>19</v>
      </c>
      <c r="O135" s="1">
        <v>45329</v>
      </c>
    </row>
    <row r="136" spans="1:15" x14ac:dyDescent="0.35">
      <c r="A136">
        <v>129</v>
      </c>
      <c r="B136">
        <v>129</v>
      </c>
      <c r="C136" t="s">
        <v>205</v>
      </c>
      <c r="D136" t="s">
        <v>206</v>
      </c>
      <c r="E136" t="s">
        <v>142</v>
      </c>
      <c r="F136">
        <v>3.82</v>
      </c>
      <c r="G136">
        <v>88792.891000000003</v>
      </c>
      <c r="H136">
        <v>2441441</v>
      </c>
      <c r="I136">
        <v>50020.82</v>
      </c>
      <c r="J136">
        <v>177.512</v>
      </c>
      <c r="L136">
        <v>12.74</v>
      </c>
      <c r="N136" t="s">
        <v>19</v>
      </c>
      <c r="O136" s="1">
        <v>45329</v>
      </c>
    </row>
    <row r="137" spans="1:15" x14ac:dyDescent="0.35">
      <c r="A137">
        <v>130</v>
      </c>
      <c r="B137">
        <v>130</v>
      </c>
      <c r="C137" t="s">
        <v>207</v>
      </c>
      <c r="D137" t="s">
        <v>208</v>
      </c>
      <c r="E137" t="s">
        <v>142</v>
      </c>
      <c r="F137">
        <v>3.82</v>
      </c>
      <c r="G137">
        <v>63867.574000000001</v>
      </c>
      <c r="H137">
        <v>1681176</v>
      </c>
      <c r="I137">
        <v>62273.972999999998</v>
      </c>
      <c r="J137">
        <v>102.559</v>
      </c>
      <c r="L137">
        <v>7.35</v>
      </c>
      <c r="N137" t="s">
        <v>19</v>
      </c>
      <c r="O137" s="1">
        <v>45329</v>
      </c>
    </row>
    <row r="138" spans="1:15" x14ac:dyDescent="0.35">
      <c r="A138">
        <v>131</v>
      </c>
      <c r="B138">
        <v>131</v>
      </c>
      <c r="C138" t="s">
        <v>209</v>
      </c>
      <c r="D138" t="s">
        <v>18</v>
      </c>
      <c r="E138" t="s">
        <v>18</v>
      </c>
      <c r="F138">
        <v>3.9</v>
      </c>
      <c r="G138">
        <v>91.397999999999996</v>
      </c>
      <c r="H138">
        <v>1266</v>
      </c>
      <c r="I138">
        <v>91.41</v>
      </c>
      <c r="J138">
        <v>99.986999999999995</v>
      </c>
      <c r="L138">
        <v>7.16</v>
      </c>
      <c r="N138" t="s">
        <v>19</v>
      </c>
      <c r="O138" s="1">
        <v>45329</v>
      </c>
    </row>
    <row r="139" spans="1:15" x14ac:dyDescent="0.35">
      <c r="A139">
        <v>132</v>
      </c>
      <c r="B139">
        <v>132</v>
      </c>
      <c r="C139" t="s">
        <v>210</v>
      </c>
      <c r="D139" t="s">
        <v>52</v>
      </c>
      <c r="E139" t="s">
        <v>29</v>
      </c>
      <c r="F139">
        <v>3.82</v>
      </c>
      <c r="G139">
        <v>62562.718999999997</v>
      </c>
      <c r="H139">
        <v>1743878</v>
      </c>
      <c r="I139">
        <v>13353.789000000001</v>
      </c>
      <c r="J139">
        <v>468.50200000000001</v>
      </c>
      <c r="K139">
        <v>30.5</v>
      </c>
      <c r="L139">
        <v>33.68</v>
      </c>
      <c r="M139">
        <v>10.4</v>
      </c>
      <c r="N139" t="s">
        <v>19</v>
      </c>
      <c r="O139" s="1">
        <v>45329</v>
      </c>
    </row>
    <row r="140" spans="1:15" x14ac:dyDescent="0.35">
      <c r="A140">
        <v>133</v>
      </c>
      <c r="B140">
        <v>133</v>
      </c>
      <c r="C140" t="s">
        <v>211</v>
      </c>
      <c r="D140" t="s">
        <v>18</v>
      </c>
      <c r="E140" t="s">
        <v>18</v>
      </c>
      <c r="F140">
        <v>3.74</v>
      </c>
      <c r="G140">
        <v>10.297000000000001</v>
      </c>
      <c r="H140">
        <v>251</v>
      </c>
      <c r="I140">
        <v>139.39099999999999</v>
      </c>
      <c r="J140">
        <v>7.3869999999999996</v>
      </c>
      <c r="L140">
        <v>0.5</v>
      </c>
      <c r="N140" t="s">
        <v>19</v>
      </c>
      <c r="O140" s="1">
        <v>45329</v>
      </c>
    </row>
    <row r="141" spans="1:15" x14ac:dyDescent="0.35">
      <c r="A141">
        <v>134</v>
      </c>
      <c r="B141">
        <v>134</v>
      </c>
      <c r="C141" t="s">
        <v>212</v>
      </c>
      <c r="D141" t="s">
        <v>213</v>
      </c>
      <c r="E141" t="s">
        <v>142</v>
      </c>
      <c r="F141">
        <v>3.82</v>
      </c>
      <c r="G141">
        <v>89899.516000000003</v>
      </c>
      <c r="H141">
        <v>2354959</v>
      </c>
      <c r="I141">
        <v>67364.335999999996</v>
      </c>
      <c r="J141">
        <v>133.453</v>
      </c>
      <c r="L141">
        <v>9.57</v>
      </c>
      <c r="N141" t="s">
        <v>19</v>
      </c>
      <c r="O141" s="1">
        <v>45329</v>
      </c>
    </row>
    <row r="142" spans="1:15" x14ac:dyDescent="0.35">
      <c r="A142">
        <v>135</v>
      </c>
      <c r="B142">
        <v>135</v>
      </c>
      <c r="C142" t="s">
        <v>214</v>
      </c>
      <c r="D142" t="s">
        <v>215</v>
      </c>
      <c r="E142" t="s">
        <v>142</v>
      </c>
      <c r="F142">
        <v>3.82</v>
      </c>
      <c r="G142">
        <v>69891.273000000001</v>
      </c>
      <c r="H142">
        <v>1889217</v>
      </c>
      <c r="I142">
        <v>74916.945000000007</v>
      </c>
      <c r="J142">
        <v>93.292000000000002</v>
      </c>
      <c r="L142">
        <v>6.68</v>
      </c>
      <c r="N142" t="s">
        <v>19</v>
      </c>
      <c r="O142" s="1">
        <v>45329</v>
      </c>
    </row>
    <row r="143" spans="1:15" x14ac:dyDescent="0.35">
      <c r="A143">
        <v>136</v>
      </c>
      <c r="B143">
        <v>136</v>
      </c>
      <c r="C143" t="s">
        <v>216</v>
      </c>
      <c r="D143" t="s">
        <v>217</v>
      </c>
      <c r="E143" t="s">
        <v>142</v>
      </c>
      <c r="F143">
        <v>3.82</v>
      </c>
      <c r="G143">
        <v>70295.148000000001</v>
      </c>
      <c r="H143">
        <v>1937328</v>
      </c>
      <c r="I143">
        <v>65483.612999999998</v>
      </c>
      <c r="J143">
        <v>107.348</v>
      </c>
      <c r="L143">
        <v>7.69</v>
      </c>
      <c r="N143" t="s">
        <v>19</v>
      </c>
      <c r="O143" s="1">
        <v>45329</v>
      </c>
    </row>
    <row r="144" spans="1:15" x14ac:dyDescent="0.35">
      <c r="A144">
        <v>137</v>
      </c>
      <c r="B144">
        <v>137</v>
      </c>
      <c r="C144" t="s">
        <v>218</v>
      </c>
      <c r="D144" t="s">
        <v>219</v>
      </c>
      <c r="E144" t="s">
        <v>142</v>
      </c>
      <c r="F144">
        <v>3.82</v>
      </c>
      <c r="G144">
        <v>86548.835999999996</v>
      </c>
      <c r="H144">
        <v>2110591</v>
      </c>
      <c r="I144">
        <v>57828.597999999998</v>
      </c>
      <c r="J144">
        <v>149.66399999999999</v>
      </c>
      <c r="L144">
        <v>10.74</v>
      </c>
      <c r="N144" t="s">
        <v>19</v>
      </c>
      <c r="O144" s="1">
        <v>45329</v>
      </c>
    </row>
    <row r="145" spans="1:15" x14ac:dyDescent="0.35">
      <c r="A145">
        <v>138</v>
      </c>
      <c r="B145">
        <v>138</v>
      </c>
      <c r="C145" t="s">
        <v>220</v>
      </c>
      <c r="D145" t="s">
        <v>221</v>
      </c>
      <c r="E145" t="s">
        <v>142</v>
      </c>
      <c r="F145">
        <v>3.82</v>
      </c>
      <c r="G145">
        <v>107041.17200000001</v>
      </c>
      <c r="H145">
        <v>2904692</v>
      </c>
      <c r="I145">
        <v>60564.097999999998</v>
      </c>
      <c r="J145">
        <v>176.74</v>
      </c>
      <c r="L145">
        <v>12.68</v>
      </c>
      <c r="N145" t="s">
        <v>19</v>
      </c>
      <c r="O145" s="1">
        <v>45329</v>
      </c>
    </row>
    <row r="146" spans="1:15" x14ac:dyDescent="0.35">
      <c r="A146">
        <v>139</v>
      </c>
      <c r="B146">
        <v>139</v>
      </c>
      <c r="C146" t="s">
        <v>222</v>
      </c>
      <c r="D146" t="s">
        <v>223</v>
      </c>
      <c r="E146" t="s">
        <v>142</v>
      </c>
      <c r="F146">
        <v>3.82</v>
      </c>
      <c r="G146">
        <v>86867.195000000007</v>
      </c>
      <c r="H146">
        <v>2313675</v>
      </c>
      <c r="I146">
        <v>61393.453000000001</v>
      </c>
      <c r="J146">
        <v>141.49299999999999</v>
      </c>
      <c r="L146">
        <v>10.15</v>
      </c>
      <c r="N146" t="s">
        <v>19</v>
      </c>
      <c r="O146" s="1">
        <v>45329</v>
      </c>
    </row>
    <row r="147" spans="1:15" x14ac:dyDescent="0.35">
      <c r="A147">
        <v>140</v>
      </c>
      <c r="B147">
        <v>140</v>
      </c>
      <c r="C147" t="s">
        <v>224</v>
      </c>
      <c r="D147" t="s">
        <v>18</v>
      </c>
      <c r="E147" t="s">
        <v>18</v>
      </c>
      <c r="F147">
        <v>3.89</v>
      </c>
      <c r="G147">
        <v>49.966000000000001</v>
      </c>
      <c r="H147">
        <v>1137</v>
      </c>
      <c r="I147">
        <v>54.731999999999999</v>
      </c>
      <c r="J147">
        <v>91.292000000000002</v>
      </c>
      <c r="L147">
        <v>6.54</v>
      </c>
      <c r="N147" t="s">
        <v>19</v>
      </c>
      <c r="O147" s="1">
        <v>45329</v>
      </c>
    </row>
    <row r="148" spans="1:15" x14ac:dyDescent="0.35">
      <c r="A148">
        <v>141</v>
      </c>
      <c r="B148">
        <v>141</v>
      </c>
      <c r="C148" t="s">
        <v>225</v>
      </c>
      <c r="D148" t="s">
        <v>52</v>
      </c>
      <c r="E148" t="s">
        <v>29</v>
      </c>
      <c r="F148">
        <v>3.82</v>
      </c>
      <c r="G148">
        <v>63911.714999999997</v>
      </c>
      <c r="H148">
        <v>1723573</v>
      </c>
      <c r="I148">
        <v>14119.17</v>
      </c>
      <c r="J148">
        <v>452.65899999999999</v>
      </c>
      <c r="K148">
        <v>30.5</v>
      </c>
      <c r="L148">
        <v>32.54</v>
      </c>
      <c r="M148">
        <v>6.7</v>
      </c>
      <c r="N148" t="s">
        <v>19</v>
      </c>
      <c r="O148" s="1">
        <v>45329</v>
      </c>
    </row>
    <row r="149" spans="1:15" x14ac:dyDescent="0.35">
      <c r="A149">
        <v>142</v>
      </c>
      <c r="B149">
        <v>142</v>
      </c>
      <c r="C149" t="s">
        <v>226</v>
      </c>
      <c r="D149" t="s">
        <v>18</v>
      </c>
      <c r="E149" t="s">
        <v>18</v>
      </c>
      <c r="F149">
        <v>3.73</v>
      </c>
      <c r="G149">
        <v>4.8380000000000001</v>
      </c>
      <c r="H149">
        <v>165</v>
      </c>
      <c r="I149">
        <v>122.33199999999999</v>
      </c>
      <c r="J149">
        <v>3.9550000000000001</v>
      </c>
      <c r="L149">
        <v>0.25</v>
      </c>
      <c r="N149" t="s">
        <v>19</v>
      </c>
      <c r="O149" s="1">
        <v>45329</v>
      </c>
    </row>
    <row r="150" spans="1:15" x14ac:dyDescent="0.35">
      <c r="A150">
        <v>143</v>
      </c>
      <c r="B150">
        <v>143</v>
      </c>
      <c r="C150" t="s">
        <v>227</v>
      </c>
      <c r="D150" t="s">
        <v>228</v>
      </c>
      <c r="E150" t="s">
        <v>142</v>
      </c>
      <c r="F150">
        <v>3.82</v>
      </c>
      <c r="G150">
        <v>69812.531000000003</v>
      </c>
      <c r="H150">
        <v>1812805</v>
      </c>
      <c r="I150">
        <v>51183.546999999999</v>
      </c>
      <c r="J150">
        <v>136.39599999999999</v>
      </c>
      <c r="L150">
        <v>9.7799999999999994</v>
      </c>
      <c r="N150" t="s">
        <v>19</v>
      </c>
      <c r="O150" s="1">
        <v>45329</v>
      </c>
    </row>
    <row r="151" spans="1:15" x14ac:dyDescent="0.35">
      <c r="A151">
        <v>144</v>
      </c>
      <c r="B151">
        <v>144</v>
      </c>
      <c r="C151" t="s">
        <v>229</v>
      </c>
      <c r="D151" t="s">
        <v>230</v>
      </c>
      <c r="E151" t="s">
        <v>142</v>
      </c>
      <c r="F151">
        <v>3.82</v>
      </c>
      <c r="G151">
        <v>47744.313000000002</v>
      </c>
      <c r="H151">
        <v>1223507</v>
      </c>
      <c r="I151">
        <v>60897.483999999997</v>
      </c>
      <c r="J151">
        <v>78.400999999999996</v>
      </c>
      <c r="L151">
        <v>5.61</v>
      </c>
      <c r="N151" t="s">
        <v>19</v>
      </c>
      <c r="O151" s="1">
        <v>45329</v>
      </c>
    </row>
    <row r="152" spans="1:15" x14ac:dyDescent="0.35">
      <c r="A152">
        <v>145</v>
      </c>
      <c r="B152">
        <v>145</v>
      </c>
      <c r="C152" t="s">
        <v>231</v>
      </c>
      <c r="D152" t="s">
        <v>232</v>
      </c>
      <c r="E152" t="s">
        <v>142</v>
      </c>
      <c r="F152">
        <v>3.82</v>
      </c>
      <c r="G152">
        <v>54972.5</v>
      </c>
      <c r="H152">
        <v>1454558</v>
      </c>
      <c r="I152">
        <v>57956.52</v>
      </c>
      <c r="J152">
        <v>94.850999999999999</v>
      </c>
      <c r="L152">
        <v>6.79</v>
      </c>
      <c r="N152" t="s">
        <v>19</v>
      </c>
      <c r="O152" s="1">
        <v>45329</v>
      </c>
    </row>
    <row r="153" spans="1:15" x14ac:dyDescent="0.35">
      <c r="A153">
        <v>146</v>
      </c>
      <c r="B153">
        <v>146</v>
      </c>
      <c r="C153" t="s">
        <v>233</v>
      </c>
      <c r="D153" t="s">
        <v>234</v>
      </c>
      <c r="E153" t="s">
        <v>142</v>
      </c>
      <c r="F153">
        <v>3.82</v>
      </c>
      <c r="G153">
        <v>86538.483999999997</v>
      </c>
      <c r="H153">
        <v>2347388</v>
      </c>
      <c r="I153">
        <v>54418.652000000002</v>
      </c>
      <c r="J153">
        <v>159.024</v>
      </c>
      <c r="L153">
        <v>11.41</v>
      </c>
      <c r="N153" t="s">
        <v>19</v>
      </c>
      <c r="O153" s="1">
        <v>45329</v>
      </c>
    </row>
    <row r="154" spans="1:15" x14ac:dyDescent="0.35">
      <c r="A154">
        <v>147</v>
      </c>
      <c r="B154">
        <v>147</v>
      </c>
      <c r="C154" t="s">
        <v>235</v>
      </c>
      <c r="D154" t="s">
        <v>236</v>
      </c>
      <c r="E154" t="s">
        <v>142</v>
      </c>
      <c r="F154">
        <v>3.82</v>
      </c>
      <c r="G154">
        <v>64077.940999999999</v>
      </c>
      <c r="H154">
        <v>1700892</v>
      </c>
      <c r="I154">
        <v>53906.862999999998</v>
      </c>
      <c r="J154">
        <v>118.86799999999999</v>
      </c>
      <c r="L154">
        <v>8.52</v>
      </c>
      <c r="N154" t="s">
        <v>19</v>
      </c>
      <c r="O154" s="1">
        <v>45329</v>
      </c>
    </row>
    <row r="155" spans="1:15" x14ac:dyDescent="0.35">
      <c r="A155">
        <v>148</v>
      </c>
      <c r="B155">
        <v>148</v>
      </c>
      <c r="C155" t="s">
        <v>237</v>
      </c>
      <c r="D155" t="s">
        <v>238</v>
      </c>
      <c r="E155" t="s">
        <v>142</v>
      </c>
      <c r="F155">
        <v>3.82</v>
      </c>
      <c r="G155">
        <v>83679.945000000007</v>
      </c>
      <c r="H155">
        <v>2268970</v>
      </c>
      <c r="I155">
        <v>59785.921999999999</v>
      </c>
      <c r="J155">
        <v>139.96600000000001</v>
      </c>
      <c r="L155">
        <v>10.039999999999999</v>
      </c>
      <c r="N155" t="s">
        <v>19</v>
      </c>
      <c r="O155" s="1">
        <v>45329</v>
      </c>
    </row>
    <row r="156" spans="1:15" x14ac:dyDescent="0.35">
      <c r="A156">
        <v>149</v>
      </c>
      <c r="B156">
        <v>149</v>
      </c>
      <c r="C156" t="s">
        <v>239</v>
      </c>
      <c r="D156" t="s">
        <v>18</v>
      </c>
      <c r="E156" t="s">
        <v>18</v>
      </c>
      <c r="F156">
        <v>3.9</v>
      </c>
      <c r="G156">
        <v>68.14</v>
      </c>
      <c r="H156">
        <v>1366</v>
      </c>
      <c r="I156">
        <v>228.38399999999999</v>
      </c>
      <c r="J156">
        <v>29.835999999999999</v>
      </c>
      <c r="L156">
        <v>2.11</v>
      </c>
      <c r="N156" t="s">
        <v>19</v>
      </c>
      <c r="O156" s="1">
        <v>45329</v>
      </c>
    </row>
    <row r="157" spans="1:15" x14ac:dyDescent="0.35">
      <c r="A157">
        <v>150</v>
      </c>
      <c r="B157">
        <v>150</v>
      </c>
      <c r="C157" t="s">
        <v>240</v>
      </c>
      <c r="D157" t="s">
        <v>18</v>
      </c>
      <c r="E157" t="s">
        <v>18</v>
      </c>
      <c r="F157">
        <v>3.89</v>
      </c>
      <c r="G157">
        <v>61.63</v>
      </c>
      <c r="H157">
        <v>1495</v>
      </c>
      <c r="I157">
        <v>26.952000000000002</v>
      </c>
      <c r="J157">
        <v>228.666</v>
      </c>
      <c r="L157">
        <v>16.420000000000002</v>
      </c>
      <c r="N157" t="s">
        <v>19</v>
      </c>
      <c r="O157" s="1">
        <v>45329</v>
      </c>
    </row>
    <row r="158" spans="1:15" x14ac:dyDescent="0.35">
      <c r="A158">
        <v>151</v>
      </c>
      <c r="B158">
        <v>151</v>
      </c>
      <c r="C158" t="s">
        <v>241</v>
      </c>
      <c r="D158" t="s">
        <v>18</v>
      </c>
      <c r="E158" t="s">
        <v>18</v>
      </c>
      <c r="F158">
        <v>3.89</v>
      </c>
      <c r="G158">
        <v>61.384</v>
      </c>
      <c r="H158">
        <v>1342</v>
      </c>
      <c r="I158">
        <v>176.011</v>
      </c>
      <c r="J158">
        <v>34.875</v>
      </c>
      <c r="L158">
        <v>2.48</v>
      </c>
      <c r="N158" t="s">
        <v>19</v>
      </c>
      <c r="O158" s="1">
        <v>45329</v>
      </c>
    </row>
    <row r="161" spans="1:15" x14ac:dyDescent="0.35">
      <c r="F161" t="s">
        <v>242</v>
      </c>
    </row>
    <row r="162" spans="1:15" x14ac:dyDescent="0.35">
      <c r="B162" t="s">
        <v>3</v>
      </c>
      <c r="C162" t="s">
        <v>4</v>
      </c>
      <c r="D162" t="s">
        <v>5</v>
      </c>
      <c r="E162" t="s">
        <v>6</v>
      </c>
      <c r="F162" t="s">
        <v>7</v>
      </c>
      <c r="G162" t="s">
        <v>8</v>
      </c>
      <c r="H162" t="s">
        <v>9</v>
      </c>
      <c r="I162" t="s">
        <v>10</v>
      </c>
      <c r="J162" t="s">
        <v>11</v>
      </c>
      <c r="K162" t="s">
        <v>12</v>
      </c>
      <c r="L162" t="s">
        <v>13</v>
      </c>
      <c r="M162" t="s">
        <v>14</v>
      </c>
      <c r="N162" t="s">
        <v>15</v>
      </c>
      <c r="O162" t="s">
        <v>16</v>
      </c>
    </row>
    <row r="163" spans="1:15" x14ac:dyDescent="0.35">
      <c r="A163">
        <v>1</v>
      </c>
      <c r="B163">
        <v>1</v>
      </c>
      <c r="C163" t="s">
        <v>17</v>
      </c>
      <c r="D163" t="s">
        <v>18</v>
      </c>
      <c r="E163" t="s">
        <v>18</v>
      </c>
      <c r="F163">
        <v>3.78</v>
      </c>
      <c r="G163">
        <v>81.311999999999998</v>
      </c>
      <c r="H163">
        <v>812</v>
      </c>
      <c r="J163">
        <v>81.311999999999998</v>
      </c>
      <c r="K163">
        <v>100</v>
      </c>
      <c r="L163">
        <v>0.63</v>
      </c>
      <c r="M163">
        <v>-99.4</v>
      </c>
      <c r="N163" t="s">
        <v>19</v>
      </c>
      <c r="O163" s="1">
        <v>45328</v>
      </c>
    </row>
    <row r="164" spans="1:15" x14ac:dyDescent="0.35">
      <c r="A164">
        <v>2</v>
      </c>
      <c r="B164">
        <v>2</v>
      </c>
      <c r="C164" t="s">
        <v>20</v>
      </c>
      <c r="D164" t="s">
        <v>18</v>
      </c>
      <c r="E164" t="s">
        <v>18</v>
      </c>
      <c r="F164">
        <v>3.8</v>
      </c>
      <c r="G164">
        <v>121.729</v>
      </c>
      <c r="H164">
        <v>673</v>
      </c>
      <c r="J164">
        <v>121.729</v>
      </c>
      <c r="K164">
        <v>100</v>
      </c>
      <c r="L164">
        <v>0.95</v>
      </c>
      <c r="M164">
        <v>-99.1</v>
      </c>
      <c r="N164" t="s">
        <v>19</v>
      </c>
      <c r="O164" s="1">
        <v>45328</v>
      </c>
    </row>
    <row r="165" spans="1:15" x14ac:dyDescent="0.35">
      <c r="A165">
        <v>3</v>
      </c>
      <c r="B165">
        <v>3</v>
      </c>
      <c r="C165" t="s">
        <v>21</v>
      </c>
      <c r="D165" t="s">
        <v>22</v>
      </c>
      <c r="E165" t="s">
        <v>18</v>
      </c>
      <c r="F165">
        <v>3.77</v>
      </c>
      <c r="G165">
        <v>160.25200000000001</v>
      </c>
      <c r="H165">
        <v>829</v>
      </c>
      <c r="J165">
        <v>160.25200000000001</v>
      </c>
      <c r="K165">
        <v>100</v>
      </c>
      <c r="L165">
        <v>1.25</v>
      </c>
      <c r="M165">
        <v>-98.8</v>
      </c>
      <c r="N165" t="s">
        <v>19</v>
      </c>
      <c r="O165" s="1">
        <v>45328</v>
      </c>
    </row>
    <row r="166" spans="1:15" x14ac:dyDescent="0.35">
      <c r="A166">
        <v>4</v>
      </c>
      <c r="B166">
        <v>4</v>
      </c>
      <c r="C166" t="s">
        <v>23</v>
      </c>
      <c r="D166" t="s">
        <v>24</v>
      </c>
      <c r="E166" t="s">
        <v>18</v>
      </c>
      <c r="F166">
        <v>3.75</v>
      </c>
      <c r="G166">
        <v>129.917</v>
      </c>
      <c r="H166">
        <v>978</v>
      </c>
      <c r="J166">
        <v>129.917</v>
      </c>
      <c r="K166">
        <v>100</v>
      </c>
      <c r="L166">
        <v>1.01</v>
      </c>
      <c r="M166">
        <v>-99</v>
      </c>
      <c r="N166" t="s">
        <v>19</v>
      </c>
      <c r="O166" s="1">
        <v>45328</v>
      </c>
    </row>
    <row r="167" spans="1:15" x14ac:dyDescent="0.35">
      <c r="A167">
        <v>5</v>
      </c>
      <c r="B167">
        <v>5</v>
      </c>
      <c r="C167" t="s">
        <v>25</v>
      </c>
      <c r="D167" t="s">
        <v>18</v>
      </c>
      <c r="E167" t="s">
        <v>18</v>
      </c>
      <c r="F167">
        <v>3.81</v>
      </c>
      <c r="G167">
        <v>157.71299999999999</v>
      </c>
      <c r="H167">
        <v>840</v>
      </c>
      <c r="J167">
        <v>157.71299999999999</v>
      </c>
      <c r="K167">
        <v>100</v>
      </c>
      <c r="L167">
        <v>1.23</v>
      </c>
      <c r="M167">
        <v>-98.8</v>
      </c>
      <c r="N167" t="s">
        <v>19</v>
      </c>
      <c r="O167" s="1">
        <v>45328</v>
      </c>
    </row>
    <row r="168" spans="1:15" x14ac:dyDescent="0.35">
      <c r="A168">
        <v>6</v>
      </c>
      <c r="B168">
        <v>6</v>
      </c>
      <c r="C168" t="s">
        <v>26</v>
      </c>
      <c r="D168" t="s">
        <v>18</v>
      </c>
      <c r="E168" t="s">
        <v>18</v>
      </c>
      <c r="F168">
        <v>3.78</v>
      </c>
      <c r="G168">
        <v>23.43</v>
      </c>
      <c r="H168">
        <v>417</v>
      </c>
      <c r="J168">
        <v>23.43</v>
      </c>
      <c r="K168">
        <v>100</v>
      </c>
      <c r="L168">
        <v>0.18</v>
      </c>
      <c r="M168">
        <v>-99.8</v>
      </c>
      <c r="N168" t="s">
        <v>19</v>
      </c>
      <c r="O168" s="1">
        <v>45328</v>
      </c>
    </row>
    <row r="169" spans="1:15" x14ac:dyDescent="0.35">
      <c r="A169">
        <v>7</v>
      </c>
      <c r="B169">
        <v>7</v>
      </c>
      <c r="C169" t="s">
        <v>27</v>
      </c>
      <c r="D169" t="s">
        <v>28</v>
      </c>
      <c r="E169" t="s">
        <v>29</v>
      </c>
      <c r="F169">
        <v>3.82</v>
      </c>
      <c r="G169">
        <v>13228.612999999999</v>
      </c>
      <c r="H169">
        <v>413852</v>
      </c>
      <c r="J169">
        <v>13228.612999999999</v>
      </c>
      <c r="K169">
        <v>100</v>
      </c>
      <c r="L169">
        <v>102.85</v>
      </c>
      <c r="M169">
        <v>2.9</v>
      </c>
      <c r="N169" t="s">
        <v>19</v>
      </c>
      <c r="O169" s="1">
        <v>45328</v>
      </c>
    </row>
    <row r="170" spans="1:15" x14ac:dyDescent="0.35">
      <c r="A170">
        <v>8</v>
      </c>
      <c r="B170">
        <v>8</v>
      </c>
      <c r="C170" t="s">
        <v>30</v>
      </c>
      <c r="D170" t="s">
        <v>31</v>
      </c>
      <c r="E170" t="s">
        <v>29</v>
      </c>
      <c r="F170">
        <v>3.82</v>
      </c>
      <c r="G170">
        <v>13060.495000000001</v>
      </c>
      <c r="H170">
        <v>418054</v>
      </c>
      <c r="J170">
        <v>13060.495000000001</v>
      </c>
      <c r="K170">
        <v>100</v>
      </c>
      <c r="L170">
        <v>101.55</v>
      </c>
      <c r="M170">
        <v>1.5</v>
      </c>
      <c r="N170" t="s">
        <v>19</v>
      </c>
      <c r="O170" s="1">
        <v>45328</v>
      </c>
    </row>
    <row r="171" spans="1:15" x14ac:dyDescent="0.35">
      <c r="A171">
        <v>9</v>
      </c>
      <c r="B171">
        <v>9</v>
      </c>
      <c r="C171" t="s">
        <v>32</v>
      </c>
      <c r="D171" t="s">
        <v>33</v>
      </c>
      <c r="E171" t="s">
        <v>29</v>
      </c>
      <c r="F171">
        <v>3.82</v>
      </c>
      <c r="G171">
        <v>12383.585999999999</v>
      </c>
      <c r="H171">
        <v>377565</v>
      </c>
      <c r="J171">
        <v>12383.585999999999</v>
      </c>
      <c r="K171">
        <v>100</v>
      </c>
      <c r="L171">
        <v>96.28</v>
      </c>
      <c r="M171">
        <v>-3.7</v>
      </c>
      <c r="N171" t="s">
        <v>19</v>
      </c>
      <c r="O171" s="1">
        <v>45328</v>
      </c>
    </row>
    <row r="172" spans="1:15" x14ac:dyDescent="0.35">
      <c r="A172">
        <v>10</v>
      </c>
      <c r="B172">
        <v>10</v>
      </c>
      <c r="C172" t="s">
        <v>34</v>
      </c>
      <c r="D172" t="s">
        <v>35</v>
      </c>
      <c r="E172" t="s">
        <v>29</v>
      </c>
      <c r="F172">
        <v>3.82</v>
      </c>
      <c r="G172">
        <v>14313.511</v>
      </c>
      <c r="H172">
        <v>451057</v>
      </c>
      <c r="J172">
        <v>14313.511</v>
      </c>
      <c r="K172">
        <v>100</v>
      </c>
      <c r="L172">
        <v>111.29</v>
      </c>
      <c r="M172">
        <v>11.3</v>
      </c>
      <c r="N172" t="s">
        <v>19</v>
      </c>
      <c r="O172" s="1">
        <v>45328</v>
      </c>
    </row>
    <row r="173" spans="1:15" x14ac:dyDescent="0.35">
      <c r="A173">
        <v>11</v>
      </c>
      <c r="B173">
        <v>11</v>
      </c>
      <c r="C173" t="s">
        <v>36</v>
      </c>
      <c r="D173" t="s">
        <v>37</v>
      </c>
      <c r="E173" t="s">
        <v>29</v>
      </c>
      <c r="F173">
        <v>3.82</v>
      </c>
      <c r="G173">
        <v>10278.519</v>
      </c>
      <c r="H173">
        <v>300601</v>
      </c>
      <c r="J173">
        <v>10278.519</v>
      </c>
      <c r="K173">
        <v>100</v>
      </c>
      <c r="L173">
        <v>79.92</v>
      </c>
      <c r="M173">
        <v>-20.100000000000001</v>
      </c>
      <c r="N173" t="s">
        <v>19</v>
      </c>
      <c r="O173" s="1">
        <v>45328</v>
      </c>
    </row>
    <row r="174" spans="1:15" x14ac:dyDescent="0.35">
      <c r="A174">
        <v>12</v>
      </c>
      <c r="B174">
        <v>12</v>
      </c>
      <c r="C174" t="s">
        <v>38</v>
      </c>
      <c r="D174" t="s">
        <v>39</v>
      </c>
      <c r="E174" t="s">
        <v>29</v>
      </c>
      <c r="F174">
        <v>3.82</v>
      </c>
      <c r="G174">
        <v>12826.483</v>
      </c>
      <c r="H174">
        <v>409590</v>
      </c>
      <c r="J174">
        <v>12826.483</v>
      </c>
      <c r="K174">
        <v>100</v>
      </c>
      <c r="L174">
        <v>99.73</v>
      </c>
      <c r="M174">
        <v>-0.3</v>
      </c>
      <c r="N174" t="s">
        <v>19</v>
      </c>
      <c r="O174" s="1">
        <v>45328</v>
      </c>
    </row>
    <row r="175" spans="1:15" x14ac:dyDescent="0.35">
      <c r="A175">
        <v>13</v>
      </c>
      <c r="B175">
        <v>13</v>
      </c>
      <c r="C175" t="s">
        <v>40</v>
      </c>
      <c r="D175" t="s">
        <v>18</v>
      </c>
      <c r="E175" t="s">
        <v>18</v>
      </c>
      <c r="F175">
        <v>3.76</v>
      </c>
      <c r="G175">
        <v>119.286</v>
      </c>
      <c r="H175">
        <v>826</v>
      </c>
      <c r="J175">
        <v>119.286</v>
      </c>
      <c r="K175">
        <v>100</v>
      </c>
      <c r="L175">
        <v>0.93</v>
      </c>
      <c r="M175">
        <v>-99.1</v>
      </c>
      <c r="N175" t="s">
        <v>19</v>
      </c>
      <c r="O175" s="1">
        <v>45328</v>
      </c>
    </row>
    <row r="176" spans="1:15" x14ac:dyDescent="0.35">
      <c r="A176">
        <v>14</v>
      </c>
      <c r="B176">
        <v>14</v>
      </c>
      <c r="C176" t="s">
        <v>41</v>
      </c>
      <c r="D176" t="s">
        <v>42</v>
      </c>
      <c r="E176" t="s">
        <v>29</v>
      </c>
      <c r="F176">
        <v>3.82</v>
      </c>
      <c r="G176">
        <v>13677.68</v>
      </c>
      <c r="H176">
        <v>437952</v>
      </c>
      <c r="J176">
        <v>13677.68</v>
      </c>
      <c r="K176">
        <v>100</v>
      </c>
      <c r="L176">
        <v>106.34</v>
      </c>
      <c r="M176">
        <v>6.3</v>
      </c>
      <c r="N176" t="s">
        <v>19</v>
      </c>
      <c r="O176" s="1">
        <v>45328</v>
      </c>
    </row>
    <row r="177" spans="1:15" x14ac:dyDescent="0.35">
      <c r="A177">
        <v>15</v>
      </c>
      <c r="B177">
        <v>15</v>
      </c>
      <c r="C177" t="s">
        <v>43</v>
      </c>
      <c r="D177" t="s">
        <v>44</v>
      </c>
      <c r="E177" t="s">
        <v>29</v>
      </c>
      <c r="F177">
        <v>3.82</v>
      </c>
      <c r="G177">
        <v>12671.938</v>
      </c>
      <c r="H177">
        <v>390296</v>
      </c>
      <c r="J177">
        <v>12671.938</v>
      </c>
      <c r="K177">
        <v>100</v>
      </c>
      <c r="L177">
        <v>98.52</v>
      </c>
      <c r="M177">
        <v>-1.5</v>
      </c>
      <c r="N177" t="s">
        <v>19</v>
      </c>
      <c r="O177" s="1">
        <v>45328</v>
      </c>
    </row>
    <row r="178" spans="1:15" x14ac:dyDescent="0.35">
      <c r="A178">
        <v>16</v>
      </c>
      <c r="B178">
        <v>16</v>
      </c>
      <c r="C178" t="s">
        <v>45</v>
      </c>
      <c r="D178" t="s">
        <v>46</v>
      </c>
      <c r="E178" t="s">
        <v>29</v>
      </c>
      <c r="F178">
        <v>3.82</v>
      </c>
      <c r="G178">
        <v>9804.4050000000007</v>
      </c>
      <c r="H178">
        <v>296585</v>
      </c>
      <c r="J178">
        <v>9804.4050000000007</v>
      </c>
      <c r="K178">
        <v>100</v>
      </c>
      <c r="L178">
        <v>76.23</v>
      </c>
      <c r="M178">
        <v>-23.8</v>
      </c>
      <c r="N178" t="s">
        <v>19</v>
      </c>
      <c r="O178" s="1">
        <v>45328</v>
      </c>
    </row>
    <row r="179" spans="1:15" x14ac:dyDescent="0.35">
      <c r="A179">
        <v>17</v>
      </c>
      <c r="B179">
        <v>17</v>
      </c>
      <c r="C179" t="s">
        <v>47</v>
      </c>
      <c r="D179" t="s">
        <v>48</v>
      </c>
      <c r="E179" t="s">
        <v>29</v>
      </c>
      <c r="F179">
        <v>3.82</v>
      </c>
      <c r="G179">
        <v>14090.989</v>
      </c>
      <c r="H179">
        <v>442205</v>
      </c>
      <c r="J179">
        <v>14090.989</v>
      </c>
      <c r="K179">
        <v>100</v>
      </c>
      <c r="L179">
        <v>109.56</v>
      </c>
      <c r="M179">
        <v>9.6</v>
      </c>
      <c r="N179" t="s">
        <v>19</v>
      </c>
      <c r="O179" s="1">
        <v>45328</v>
      </c>
    </row>
    <row r="180" spans="1:15" x14ac:dyDescent="0.35">
      <c r="A180">
        <v>18</v>
      </c>
      <c r="B180">
        <v>18</v>
      </c>
      <c r="C180" t="s">
        <v>49</v>
      </c>
      <c r="D180" t="s">
        <v>50</v>
      </c>
      <c r="E180" t="s">
        <v>29</v>
      </c>
      <c r="F180">
        <v>3.82</v>
      </c>
      <c r="G180">
        <v>12546.156000000001</v>
      </c>
      <c r="H180">
        <v>389787</v>
      </c>
      <c r="J180">
        <v>12546.156000000001</v>
      </c>
      <c r="K180">
        <v>100</v>
      </c>
      <c r="L180">
        <v>97.55</v>
      </c>
      <c r="M180">
        <v>-2.5</v>
      </c>
      <c r="N180" t="s">
        <v>19</v>
      </c>
      <c r="O180" s="1">
        <v>45328</v>
      </c>
    </row>
    <row r="181" spans="1:15" x14ac:dyDescent="0.35">
      <c r="A181">
        <v>19</v>
      </c>
      <c r="B181">
        <v>19</v>
      </c>
      <c r="C181" t="s">
        <v>51</v>
      </c>
      <c r="D181" t="s">
        <v>52</v>
      </c>
      <c r="E181" t="s">
        <v>29</v>
      </c>
      <c r="F181">
        <v>3.82</v>
      </c>
      <c r="G181">
        <v>12496.379000000001</v>
      </c>
      <c r="H181">
        <v>384143</v>
      </c>
      <c r="J181">
        <v>12496.379000000001</v>
      </c>
      <c r="K181">
        <v>100</v>
      </c>
      <c r="L181">
        <v>97.16</v>
      </c>
      <c r="M181">
        <v>-2.8</v>
      </c>
      <c r="N181" t="s">
        <v>19</v>
      </c>
      <c r="O181" s="1">
        <v>45328</v>
      </c>
    </row>
    <row r="182" spans="1:15" x14ac:dyDescent="0.35">
      <c r="A182">
        <v>20</v>
      </c>
      <c r="B182">
        <v>20</v>
      </c>
      <c r="C182" t="s">
        <v>53</v>
      </c>
      <c r="D182" t="s">
        <v>18</v>
      </c>
      <c r="E182" t="s">
        <v>18</v>
      </c>
      <c r="F182">
        <v>3.77</v>
      </c>
      <c r="G182">
        <v>185.39500000000001</v>
      </c>
      <c r="H182">
        <v>1192</v>
      </c>
      <c r="J182">
        <v>185.39500000000001</v>
      </c>
      <c r="K182">
        <v>100</v>
      </c>
      <c r="L182">
        <v>1.44</v>
      </c>
      <c r="M182">
        <v>-98.6</v>
      </c>
      <c r="N182" t="s">
        <v>19</v>
      </c>
      <c r="O182" s="1">
        <v>45328</v>
      </c>
    </row>
    <row r="183" spans="1:15" x14ac:dyDescent="0.35">
      <c r="A183">
        <v>21</v>
      </c>
      <c r="B183">
        <v>21</v>
      </c>
      <c r="C183" t="s">
        <v>54</v>
      </c>
      <c r="D183" t="s">
        <v>55</v>
      </c>
      <c r="E183" t="s">
        <v>29</v>
      </c>
      <c r="F183">
        <v>3.82</v>
      </c>
      <c r="G183">
        <v>12645.210999999999</v>
      </c>
      <c r="H183">
        <v>393316</v>
      </c>
      <c r="J183">
        <v>12645.210999999999</v>
      </c>
      <c r="K183">
        <v>100</v>
      </c>
      <c r="L183">
        <v>98.32</v>
      </c>
      <c r="M183">
        <v>-1.7</v>
      </c>
      <c r="N183" t="s">
        <v>19</v>
      </c>
      <c r="O183" s="1">
        <v>45328</v>
      </c>
    </row>
    <row r="184" spans="1:15" x14ac:dyDescent="0.35">
      <c r="A184">
        <v>22</v>
      </c>
      <c r="B184">
        <v>22</v>
      </c>
      <c r="C184" t="s">
        <v>56</v>
      </c>
      <c r="D184" t="s">
        <v>57</v>
      </c>
      <c r="E184" t="s">
        <v>29</v>
      </c>
      <c r="F184">
        <v>3.82</v>
      </c>
      <c r="G184">
        <v>13375.271000000001</v>
      </c>
      <c r="H184">
        <v>417579</v>
      </c>
      <c r="J184">
        <v>13375.271000000001</v>
      </c>
      <c r="K184">
        <v>100</v>
      </c>
      <c r="L184">
        <v>103.99</v>
      </c>
      <c r="M184">
        <v>4</v>
      </c>
      <c r="N184" t="s">
        <v>19</v>
      </c>
      <c r="O184" s="1">
        <v>45328</v>
      </c>
    </row>
    <row r="185" spans="1:15" x14ac:dyDescent="0.35">
      <c r="A185">
        <v>23</v>
      </c>
      <c r="B185">
        <v>23</v>
      </c>
      <c r="C185" t="s">
        <v>58</v>
      </c>
      <c r="D185" t="s">
        <v>59</v>
      </c>
      <c r="E185" t="s">
        <v>29</v>
      </c>
      <c r="F185">
        <v>3.82</v>
      </c>
      <c r="G185">
        <v>11024.746999999999</v>
      </c>
      <c r="H185">
        <v>338200</v>
      </c>
      <c r="J185">
        <v>11024.746999999999</v>
      </c>
      <c r="K185">
        <v>100</v>
      </c>
      <c r="L185">
        <v>85.72</v>
      </c>
      <c r="M185">
        <v>-14.3</v>
      </c>
      <c r="N185" t="s">
        <v>19</v>
      </c>
      <c r="O185" s="1">
        <v>45328</v>
      </c>
    </row>
    <row r="186" spans="1:15" x14ac:dyDescent="0.35">
      <c r="A186">
        <v>24</v>
      </c>
      <c r="B186">
        <v>24</v>
      </c>
      <c r="C186" t="s">
        <v>60</v>
      </c>
      <c r="D186" t="s">
        <v>61</v>
      </c>
      <c r="E186" t="s">
        <v>29</v>
      </c>
      <c r="F186">
        <v>3.82</v>
      </c>
      <c r="G186">
        <v>15599.352999999999</v>
      </c>
      <c r="H186">
        <v>485161</v>
      </c>
      <c r="J186">
        <v>15599.352999999999</v>
      </c>
      <c r="K186">
        <v>100</v>
      </c>
      <c r="L186">
        <v>121.29</v>
      </c>
      <c r="M186">
        <v>21.3</v>
      </c>
      <c r="N186" t="s">
        <v>19</v>
      </c>
      <c r="O186" s="1">
        <v>45328</v>
      </c>
    </row>
    <row r="187" spans="1:15" x14ac:dyDescent="0.35">
      <c r="A187">
        <v>25</v>
      </c>
      <c r="B187">
        <v>25</v>
      </c>
      <c r="C187" t="s">
        <v>62</v>
      </c>
      <c r="D187" t="s">
        <v>63</v>
      </c>
      <c r="E187" t="s">
        <v>29</v>
      </c>
      <c r="F187">
        <v>3.82</v>
      </c>
      <c r="G187">
        <v>11725.054</v>
      </c>
      <c r="H187">
        <v>355157</v>
      </c>
      <c r="J187">
        <v>11725.054</v>
      </c>
      <c r="K187">
        <v>100</v>
      </c>
      <c r="L187">
        <v>91.16</v>
      </c>
      <c r="M187">
        <v>-8.8000000000000007</v>
      </c>
      <c r="N187" t="s">
        <v>19</v>
      </c>
      <c r="O187" s="1">
        <v>45328</v>
      </c>
    </row>
    <row r="188" spans="1:15" x14ac:dyDescent="0.35">
      <c r="A188">
        <v>26</v>
      </c>
      <c r="B188">
        <v>26</v>
      </c>
      <c r="C188" t="s">
        <v>64</v>
      </c>
      <c r="D188" t="s">
        <v>18</v>
      </c>
      <c r="E188" t="s">
        <v>18</v>
      </c>
      <c r="F188">
        <v>3.78</v>
      </c>
      <c r="G188">
        <v>79.602000000000004</v>
      </c>
      <c r="H188">
        <v>700</v>
      </c>
      <c r="J188">
        <v>79.602000000000004</v>
      </c>
      <c r="K188">
        <v>100</v>
      </c>
      <c r="L188">
        <v>0.62</v>
      </c>
      <c r="M188">
        <v>-99.4</v>
      </c>
      <c r="N188" t="s">
        <v>19</v>
      </c>
      <c r="O188" s="1">
        <v>45328</v>
      </c>
    </row>
    <row r="189" spans="1:15" x14ac:dyDescent="0.35">
      <c r="A189">
        <v>27</v>
      </c>
      <c r="B189">
        <v>27</v>
      </c>
      <c r="C189" t="s">
        <v>65</v>
      </c>
      <c r="D189" t="s">
        <v>18</v>
      </c>
      <c r="E189" t="s">
        <v>18</v>
      </c>
      <c r="F189">
        <v>3.77</v>
      </c>
      <c r="G189">
        <v>189.619</v>
      </c>
      <c r="H189">
        <v>1152</v>
      </c>
      <c r="J189">
        <v>189.619</v>
      </c>
      <c r="K189">
        <v>100</v>
      </c>
      <c r="L189">
        <v>1.47</v>
      </c>
      <c r="M189">
        <v>-98.5</v>
      </c>
      <c r="N189" t="s">
        <v>19</v>
      </c>
      <c r="O189" s="1">
        <v>45328</v>
      </c>
    </row>
    <row r="190" spans="1:15" x14ac:dyDescent="0.35">
      <c r="A190">
        <v>28</v>
      </c>
      <c r="B190">
        <v>28</v>
      </c>
      <c r="C190" t="s">
        <v>66</v>
      </c>
      <c r="D190" t="s">
        <v>67</v>
      </c>
      <c r="E190" t="s">
        <v>68</v>
      </c>
      <c r="F190">
        <v>3.82</v>
      </c>
      <c r="G190">
        <v>15079.548000000001</v>
      </c>
      <c r="H190">
        <v>473390</v>
      </c>
      <c r="J190">
        <v>15079.548000000001</v>
      </c>
      <c r="K190">
        <v>100</v>
      </c>
      <c r="L190">
        <v>117.24</v>
      </c>
      <c r="M190">
        <v>17.2</v>
      </c>
      <c r="N190" t="s">
        <v>19</v>
      </c>
      <c r="O190" s="1">
        <v>45328</v>
      </c>
    </row>
    <row r="191" spans="1:15" x14ac:dyDescent="0.35">
      <c r="A191">
        <v>29</v>
      </c>
      <c r="B191">
        <v>29</v>
      </c>
      <c r="C191" t="s">
        <v>69</v>
      </c>
      <c r="D191" t="s">
        <v>70</v>
      </c>
      <c r="E191" t="s">
        <v>68</v>
      </c>
      <c r="F191">
        <v>3.82</v>
      </c>
      <c r="G191">
        <v>17196.907999999999</v>
      </c>
      <c r="H191">
        <v>543029</v>
      </c>
      <c r="J191">
        <v>17196.907999999999</v>
      </c>
      <c r="K191">
        <v>100</v>
      </c>
      <c r="L191">
        <v>133.71</v>
      </c>
      <c r="M191">
        <v>33.700000000000003</v>
      </c>
      <c r="N191" t="s">
        <v>19</v>
      </c>
      <c r="O191" s="1">
        <v>45328</v>
      </c>
    </row>
    <row r="192" spans="1:15" x14ac:dyDescent="0.35">
      <c r="A192">
        <v>30</v>
      </c>
      <c r="B192">
        <v>30</v>
      </c>
      <c r="C192" t="s">
        <v>71</v>
      </c>
      <c r="D192" t="s">
        <v>72</v>
      </c>
      <c r="E192" t="s">
        <v>68</v>
      </c>
      <c r="F192">
        <v>3.82</v>
      </c>
      <c r="G192">
        <v>14326.982</v>
      </c>
      <c r="H192">
        <v>457026</v>
      </c>
      <c r="J192">
        <v>14326.982</v>
      </c>
      <c r="K192">
        <v>100</v>
      </c>
      <c r="L192">
        <v>111.39</v>
      </c>
      <c r="M192">
        <v>11.4</v>
      </c>
      <c r="N192" t="s">
        <v>19</v>
      </c>
      <c r="O192" s="1">
        <v>45328</v>
      </c>
    </row>
    <row r="193" spans="1:15" x14ac:dyDescent="0.35">
      <c r="A193">
        <v>31</v>
      </c>
      <c r="B193">
        <v>31</v>
      </c>
      <c r="C193" t="s">
        <v>73</v>
      </c>
      <c r="D193" t="s">
        <v>74</v>
      </c>
      <c r="E193" t="s">
        <v>68</v>
      </c>
      <c r="F193">
        <v>3.82</v>
      </c>
      <c r="G193">
        <v>13883.457</v>
      </c>
      <c r="H193">
        <v>426754</v>
      </c>
      <c r="J193">
        <v>13883.457</v>
      </c>
      <c r="K193">
        <v>100</v>
      </c>
      <c r="L193">
        <v>107.94</v>
      </c>
      <c r="M193">
        <v>7.9</v>
      </c>
      <c r="N193" t="s">
        <v>19</v>
      </c>
      <c r="O193" s="1">
        <v>45328</v>
      </c>
    </row>
    <row r="194" spans="1:15" x14ac:dyDescent="0.35">
      <c r="A194">
        <v>32</v>
      </c>
      <c r="B194">
        <v>32</v>
      </c>
      <c r="C194" t="s">
        <v>75</v>
      </c>
      <c r="D194" t="s">
        <v>18</v>
      </c>
      <c r="E194" t="s">
        <v>18</v>
      </c>
      <c r="F194">
        <v>3.73</v>
      </c>
      <c r="G194">
        <v>0.622</v>
      </c>
      <c r="H194">
        <v>35</v>
      </c>
      <c r="J194">
        <v>0.622</v>
      </c>
      <c r="K194">
        <v>100</v>
      </c>
      <c r="L194">
        <v>0</v>
      </c>
      <c r="M194">
        <v>-100</v>
      </c>
      <c r="N194" t="s">
        <v>19</v>
      </c>
      <c r="O194" s="1">
        <v>45328</v>
      </c>
    </row>
    <row r="195" spans="1:15" x14ac:dyDescent="0.35">
      <c r="A195">
        <v>33</v>
      </c>
      <c r="B195">
        <v>33</v>
      </c>
      <c r="C195" t="s">
        <v>76</v>
      </c>
      <c r="D195" t="s">
        <v>18</v>
      </c>
      <c r="E195" t="s">
        <v>18</v>
      </c>
      <c r="F195">
        <v>3.77</v>
      </c>
      <c r="G195">
        <v>148.77500000000001</v>
      </c>
      <c r="H195">
        <v>910</v>
      </c>
      <c r="J195">
        <v>148.77500000000001</v>
      </c>
      <c r="K195">
        <v>100</v>
      </c>
      <c r="L195">
        <v>1.1599999999999999</v>
      </c>
      <c r="M195">
        <v>-98.8</v>
      </c>
      <c r="N195" t="s">
        <v>19</v>
      </c>
      <c r="O195" s="1">
        <v>45328</v>
      </c>
    </row>
    <row r="196" spans="1:15" x14ac:dyDescent="0.35">
      <c r="A196">
        <v>34</v>
      </c>
      <c r="B196">
        <v>34</v>
      </c>
      <c r="C196" t="s">
        <v>77</v>
      </c>
      <c r="D196" t="s">
        <v>35</v>
      </c>
      <c r="E196" t="s">
        <v>29</v>
      </c>
      <c r="F196">
        <v>3.81</v>
      </c>
      <c r="G196">
        <v>11906.045</v>
      </c>
      <c r="H196">
        <v>371992</v>
      </c>
      <c r="J196">
        <v>11906.045</v>
      </c>
      <c r="K196">
        <v>100</v>
      </c>
      <c r="L196">
        <v>92.57</v>
      </c>
      <c r="M196">
        <v>-7.4</v>
      </c>
      <c r="N196" t="s">
        <v>19</v>
      </c>
      <c r="O196" s="1">
        <v>45328</v>
      </c>
    </row>
    <row r="197" spans="1:15" x14ac:dyDescent="0.35">
      <c r="A197">
        <v>35</v>
      </c>
      <c r="B197">
        <v>35</v>
      </c>
      <c r="C197" t="s">
        <v>78</v>
      </c>
      <c r="D197" t="s">
        <v>37</v>
      </c>
      <c r="E197" t="s">
        <v>29</v>
      </c>
      <c r="F197">
        <v>3.81</v>
      </c>
      <c r="G197">
        <v>12084.42</v>
      </c>
      <c r="H197">
        <v>372086</v>
      </c>
      <c r="J197">
        <v>12084.42</v>
      </c>
      <c r="K197">
        <v>100</v>
      </c>
      <c r="L197">
        <v>93.96</v>
      </c>
      <c r="M197">
        <v>-6</v>
      </c>
      <c r="N197" t="s">
        <v>19</v>
      </c>
      <c r="O197" s="1">
        <v>45328</v>
      </c>
    </row>
    <row r="198" spans="1:15" x14ac:dyDescent="0.35">
      <c r="A198">
        <v>36</v>
      </c>
      <c r="B198">
        <v>36</v>
      </c>
      <c r="C198" t="s">
        <v>79</v>
      </c>
      <c r="D198" t="s">
        <v>39</v>
      </c>
      <c r="E198" t="s">
        <v>29</v>
      </c>
      <c r="F198">
        <v>3.81</v>
      </c>
      <c r="G198">
        <v>11320.455</v>
      </c>
      <c r="H198">
        <v>343551</v>
      </c>
      <c r="J198">
        <v>11320.455</v>
      </c>
      <c r="K198">
        <v>100</v>
      </c>
      <c r="L198">
        <v>88.02</v>
      </c>
      <c r="M198">
        <v>-12</v>
      </c>
      <c r="N198" t="s">
        <v>19</v>
      </c>
      <c r="O198" s="1">
        <v>45328</v>
      </c>
    </row>
    <row r="199" spans="1:15" x14ac:dyDescent="0.35">
      <c r="A199">
        <v>37</v>
      </c>
      <c r="B199">
        <v>37</v>
      </c>
      <c r="C199" t="s">
        <v>80</v>
      </c>
      <c r="D199" t="s">
        <v>55</v>
      </c>
      <c r="E199" t="s">
        <v>29</v>
      </c>
      <c r="F199">
        <v>3.82</v>
      </c>
      <c r="G199">
        <v>12121.978999999999</v>
      </c>
      <c r="H199">
        <v>372326</v>
      </c>
      <c r="J199">
        <v>12121.978999999999</v>
      </c>
      <c r="K199">
        <v>100</v>
      </c>
      <c r="L199">
        <v>94.25</v>
      </c>
      <c r="M199">
        <v>-5.8</v>
      </c>
      <c r="N199" t="s">
        <v>19</v>
      </c>
      <c r="O199" s="1">
        <v>45328</v>
      </c>
    </row>
    <row r="200" spans="1:15" x14ac:dyDescent="0.35">
      <c r="A200">
        <v>38</v>
      </c>
      <c r="B200">
        <v>38</v>
      </c>
      <c r="C200" t="s">
        <v>81</v>
      </c>
      <c r="D200" t="s">
        <v>18</v>
      </c>
      <c r="E200" t="s">
        <v>18</v>
      </c>
      <c r="F200">
        <v>3.78</v>
      </c>
      <c r="G200">
        <v>193.399</v>
      </c>
      <c r="H200">
        <v>1174</v>
      </c>
      <c r="J200">
        <v>193.399</v>
      </c>
      <c r="K200">
        <v>100</v>
      </c>
      <c r="L200">
        <v>1.5</v>
      </c>
      <c r="M200">
        <v>-98.5</v>
      </c>
      <c r="N200" t="s">
        <v>19</v>
      </c>
      <c r="O200" s="1">
        <v>45328</v>
      </c>
    </row>
    <row r="201" spans="1:15" x14ac:dyDescent="0.35">
      <c r="A201">
        <v>39</v>
      </c>
      <c r="B201">
        <v>39</v>
      </c>
      <c r="C201" t="s">
        <v>82</v>
      </c>
      <c r="D201" t="s">
        <v>35</v>
      </c>
      <c r="E201" t="s">
        <v>29</v>
      </c>
      <c r="F201">
        <v>3.82</v>
      </c>
      <c r="G201">
        <v>12918.972</v>
      </c>
      <c r="H201">
        <v>393904</v>
      </c>
      <c r="J201">
        <v>12918.972</v>
      </c>
      <c r="K201">
        <v>100</v>
      </c>
      <c r="L201">
        <v>100.45</v>
      </c>
      <c r="M201">
        <v>0.4</v>
      </c>
      <c r="N201" t="s">
        <v>19</v>
      </c>
      <c r="O201" s="1">
        <v>45328</v>
      </c>
    </row>
    <row r="202" spans="1:15" x14ac:dyDescent="0.35">
      <c r="A202">
        <v>40</v>
      </c>
      <c r="B202">
        <v>40</v>
      </c>
      <c r="C202" t="s">
        <v>83</v>
      </c>
      <c r="D202" t="s">
        <v>37</v>
      </c>
      <c r="E202" t="s">
        <v>29</v>
      </c>
      <c r="F202">
        <v>3.82</v>
      </c>
      <c r="G202">
        <v>11582.531000000001</v>
      </c>
      <c r="H202">
        <v>353675</v>
      </c>
      <c r="J202">
        <v>11582.531000000001</v>
      </c>
      <c r="K202">
        <v>100</v>
      </c>
      <c r="L202">
        <v>90.05</v>
      </c>
      <c r="M202">
        <v>-9.9</v>
      </c>
      <c r="N202" t="s">
        <v>19</v>
      </c>
      <c r="O202" s="1">
        <v>45328</v>
      </c>
    </row>
    <row r="203" spans="1:15" x14ac:dyDescent="0.35">
      <c r="A203">
        <v>41</v>
      </c>
      <c r="B203">
        <v>41</v>
      </c>
      <c r="C203" t="s">
        <v>84</v>
      </c>
      <c r="D203" t="s">
        <v>39</v>
      </c>
      <c r="E203" t="s">
        <v>29</v>
      </c>
      <c r="F203">
        <v>3.82</v>
      </c>
      <c r="G203">
        <v>13133.145</v>
      </c>
      <c r="H203">
        <v>404806</v>
      </c>
      <c r="J203">
        <v>13133.145</v>
      </c>
      <c r="K203">
        <v>100</v>
      </c>
      <c r="L203">
        <v>102.11</v>
      </c>
      <c r="M203">
        <v>2.1</v>
      </c>
      <c r="N203" t="s">
        <v>19</v>
      </c>
      <c r="O203" s="1">
        <v>45328</v>
      </c>
    </row>
    <row r="204" spans="1:15" x14ac:dyDescent="0.35">
      <c r="A204">
        <v>42</v>
      </c>
      <c r="B204">
        <v>42</v>
      </c>
      <c r="C204" t="s">
        <v>85</v>
      </c>
      <c r="D204" t="s">
        <v>55</v>
      </c>
      <c r="E204" t="s">
        <v>29</v>
      </c>
      <c r="F204">
        <v>3.82</v>
      </c>
      <c r="G204">
        <v>12904.606</v>
      </c>
      <c r="H204">
        <v>398315</v>
      </c>
      <c r="J204">
        <v>12904.606</v>
      </c>
      <c r="K204">
        <v>100</v>
      </c>
      <c r="L204">
        <v>100.33</v>
      </c>
      <c r="M204">
        <v>0.3</v>
      </c>
      <c r="N204" t="s">
        <v>19</v>
      </c>
      <c r="O204" s="1">
        <v>45328</v>
      </c>
    </row>
    <row r="205" spans="1:15" x14ac:dyDescent="0.35">
      <c r="A205">
        <v>43</v>
      </c>
      <c r="B205">
        <v>43</v>
      </c>
      <c r="C205" t="s">
        <v>86</v>
      </c>
      <c r="D205" t="s">
        <v>18</v>
      </c>
      <c r="E205" t="s">
        <v>18</v>
      </c>
      <c r="F205">
        <v>3.77</v>
      </c>
      <c r="G205">
        <v>91.56</v>
      </c>
      <c r="H205">
        <v>786</v>
      </c>
      <c r="J205">
        <v>91.56</v>
      </c>
      <c r="K205">
        <v>100</v>
      </c>
      <c r="L205">
        <v>0.71</v>
      </c>
      <c r="M205">
        <v>-99.3</v>
      </c>
      <c r="N205" t="s">
        <v>19</v>
      </c>
      <c r="O205" s="1">
        <v>45328</v>
      </c>
    </row>
    <row r="206" spans="1:15" x14ac:dyDescent="0.35">
      <c r="A206">
        <v>44</v>
      </c>
      <c r="B206">
        <v>44</v>
      </c>
      <c r="C206" t="s">
        <v>87</v>
      </c>
      <c r="D206" t="s">
        <v>35</v>
      </c>
      <c r="E206" t="s">
        <v>29</v>
      </c>
      <c r="F206">
        <v>3.81</v>
      </c>
      <c r="G206">
        <v>12008.481</v>
      </c>
      <c r="H206">
        <v>363469</v>
      </c>
      <c r="J206">
        <v>12008.481</v>
      </c>
      <c r="K206">
        <v>100</v>
      </c>
      <c r="L206">
        <v>93.37</v>
      </c>
      <c r="M206">
        <v>-6.6</v>
      </c>
      <c r="N206" t="s">
        <v>19</v>
      </c>
      <c r="O206" s="1">
        <v>45328</v>
      </c>
    </row>
    <row r="207" spans="1:15" x14ac:dyDescent="0.35">
      <c r="A207">
        <v>45</v>
      </c>
      <c r="B207">
        <v>45</v>
      </c>
      <c r="C207" t="s">
        <v>88</v>
      </c>
      <c r="D207" t="s">
        <v>37</v>
      </c>
      <c r="E207" t="s">
        <v>29</v>
      </c>
      <c r="F207">
        <v>3.82</v>
      </c>
      <c r="G207">
        <v>11747.538</v>
      </c>
      <c r="H207">
        <v>362078</v>
      </c>
      <c r="J207">
        <v>11747.538</v>
      </c>
      <c r="K207">
        <v>100</v>
      </c>
      <c r="L207">
        <v>91.34</v>
      </c>
      <c r="M207">
        <v>-8.6999999999999993</v>
      </c>
      <c r="N207" t="s">
        <v>19</v>
      </c>
      <c r="O207" s="1">
        <v>45329</v>
      </c>
    </row>
    <row r="208" spans="1:15" x14ac:dyDescent="0.35">
      <c r="A208">
        <v>46</v>
      </c>
      <c r="B208">
        <v>46</v>
      </c>
      <c r="C208" t="s">
        <v>89</v>
      </c>
      <c r="D208" t="s">
        <v>39</v>
      </c>
      <c r="E208" t="s">
        <v>29</v>
      </c>
      <c r="F208">
        <v>3.81</v>
      </c>
      <c r="G208">
        <v>11973.123</v>
      </c>
      <c r="H208">
        <v>361518</v>
      </c>
      <c r="J208">
        <v>11973.123</v>
      </c>
      <c r="K208">
        <v>100</v>
      </c>
      <c r="L208">
        <v>93.09</v>
      </c>
      <c r="M208">
        <v>-6.9</v>
      </c>
      <c r="N208" t="s">
        <v>19</v>
      </c>
      <c r="O208" s="1">
        <v>45329</v>
      </c>
    </row>
    <row r="209" spans="1:15" x14ac:dyDescent="0.35">
      <c r="A209">
        <v>47</v>
      </c>
      <c r="B209">
        <v>47</v>
      </c>
      <c r="C209" t="s">
        <v>90</v>
      </c>
      <c r="D209" t="s">
        <v>55</v>
      </c>
      <c r="E209" t="s">
        <v>29</v>
      </c>
      <c r="F209">
        <v>3.82</v>
      </c>
      <c r="G209">
        <v>12636.182000000001</v>
      </c>
      <c r="H209">
        <v>381013</v>
      </c>
      <c r="J209">
        <v>12636.182000000001</v>
      </c>
      <c r="K209">
        <v>100</v>
      </c>
      <c r="L209">
        <v>98.25</v>
      </c>
      <c r="M209">
        <v>-1.8</v>
      </c>
      <c r="N209" t="s">
        <v>19</v>
      </c>
      <c r="O209" s="1">
        <v>45329</v>
      </c>
    </row>
    <row r="210" spans="1:15" x14ac:dyDescent="0.35">
      <c r="A210">
        <v>48</v>
      </c>
      <c r="B210">
        <v>48</v>
      </c>
      <c r="C210" t="s">
        <v>91</v>
      </c>
      <c r="D210" t="s">
        <v>18</v>
      </c>
      <c r="E210" t="s">
        <v>18</v>
      </c>
      <c r="F210">
        <v>3.77</v>
      </c>
      <c r="G210">
        <v>45.973999999999997</v>
      </c>
      <c r="H210">
        <v>527</v>
      </c>
      <c r="J210">
        <v>45.973999999999997</v>
      </c>
      <c r="K210">
        <v>100</v>
      </c>
      <c r="L210">
        <v>0.36</v>
      </c>
      <c r="M210">
        <v>-99.6</v>
      </c>
      <c r="N210" t="s">
        <v>19</v>
      </c>
      <c r="O210" s="1">
        <v>45329</v>
      </c>
    </row>
    <row r="211" spans="1:15" x14ac:dyDescent="0.35">
      <c r="A211">
        <v>49</v>
      </c>
      <c r="B211">
        <v>49</v>
      </c>
      <c r="C211" t="s">
        <v>92</v>
      </c>
      <c r="D211" t="s">
        <v>18</v>
      </c>
      <c r="E211" t="s">
        <v>18</v>
      </c>
      <c r="F211">
        <v>3.79</v>
      </c>
      <c r="G211">
        <v>30.280999999999999</v>
      </c>
      <c r="H211">
        <v>527</v>
      </c>
      <c r="J211">
        <v>30.280999999999999</v>
      </c>
      <c r="K211">
        <v>100</v>
      </c>
      <c r="L211">
        <v>0.24</v>
      </c>
      <c r="M211">
        <v>-99.8</v>
      </c>
      <c r="N211" t="s">
        <v>19</v>
      </c>
      <c r="O211" s="1">
        <v>45329</v>
      </c>
    </row>
    <row r="212" spans="1:15" x14ac:dyDescent="0.35">
      <c r="A212">
        <v>50</v>
      </c>
      <c r="B212">
        <v>50</v>
      </c>
      <c r="C212" t="s">
        <v>93</v>
      </c>
      <c r="D212" t="s">
        <v>28</v>
      </c>
      <c r="E212" t="s">
        <v>29</v>
      </c>
      <c r="F212">
        <v>3.82</v>
      </c>
      <c r="G212">
        <v>13672.754999999999</v>
      </c>
      <c r="H212">
        <v>422542</v>
      </c>
      <c r="J212">
        <v>13672.754999999999</v>
      </c>
      <c r="K212">
        <v>100</v>
      </c>
      <c r="L212">
        <v>106.31</v>
      </c>
      <c r="M212">
        <v>6.3</v>
      </c>
      <c r="N212" t="s">
        <v>19</v>
      </c>
      <c r="O212" s="1">
        <v>45329</v>
      </c>
    </row>
    <row r="213" spans="1:15" x14ac:dyDescent="0.35">
      <c r="A213">
        <v>51</v>
      </c>
      <c r="B213">
        <v>51</v>
      </c>
      <c r="C213" t="s">
        <v>94</v>
      </c>
      <c r="D213" t="s">
        <v>31</v>
      </c>
      <c r="E213" t="s">
        <v>29</v>
      </c>
      <c r="F213">
        <v>3.82</v>
      </c>
      <c r="G213">
        <v>14006.428</v>
      </c>
      <c r="H213">
        <v>444985</v>
      </c>
      <c r="J213">
        <v>14006.428</v>
      </c>
      <c r="K213">
        <v>100</v>
      </c>
      <c r="L213">
        <v>108.9</v>
      </c>
      <c r="M213">
        <v>8.9</v>
      </c>
      <c r="N213" t="s">
        <v>19</v>
      </c>
      <c r="O213" s="1">
        <v>45329</v>
      </c>
    </row>
    <row r="214" spans="1:15" x14ac:dyDescent="0.35">
      <c r="A214">
        <v>52</v>
      </c>
      <c r="B214">
        <v>52</v>
      </c>
      <c r="C214" t="s">
        <v>95</v>
      </c>
      <c r="D214" t="s">
        <v>33</v>
      </c>
      <c r="E214" t="s">
        <v>29</v>
      </c>
      <c r="F214">
        <v>3.82</v>
      </c>
      <c r="G214">
        <v>12324.795</v>
      </c>
      <c r="H214">
        <v>377716</v>
      </c>
      <c r="J214">
        <v>12324.795</v>
      </c>
      <c r="K214">
        <v>100</v>
      </c>
      <c r="L214">
        <v>95.83</v>
      </c>
      <c r="M214">
        <v>-4.2</v>
      </c>
      <c r="N214" t="s">
        <v>19</v>
      </c>
      <c r="O214" s="1">
        <v>45329</v>
      </c>
    </row>
    <row r="215" spans="1:15" x14ac:dyDescent="0.35">
      <c r="A215">
        <v>53</v>
      </c>
      <c r="B215">
        <v>53</v>
      </c>
      <c r="C215" t="s">
        <v>96</v>
      </c>
      <c r="D215" t="s">
        <v>35</v>
      </c>
      <c r="E215" t="s">
        <v>29</v>
      </c>
      <c r="F215">
        <v>3.82</v>
      </c>
      <c r="G215">
        <v>12797.362999999999</v>
      </c>
      <c r="H215">
        <v>393599</v>
      </c>
      <c r="J215">
        <v>12797.362999999999</v>
      </c>
      <c r="K215">
        <v>100</v>
      </c>
      <c r="L215">
        <v>99.5</v>
      </c>
      <c r="M215">
        <v>-0.5</v>
      </c>
      <c r="N215" t="s">
        <v>19</v>
      </c>
      <c r="O215" s="1">
        <v>45329</v>
      </c>
    </row>
    <row r="216" spans="1:15" x14ac:dyDescent="0.35">
      <c r="A216">
        <v>54</v>
      </c>
      <c r="B216">
        <v>54</v>
      </c>
      <c r="C216" t="s">
        <v>97</v>
      </c>
      <c r="D216" t="s">
        <v>37</v>
      </c>
      <c r="E216" t="s">
        <v>29</v>
      </c>
      <c r="F216">
        <v>3.82</v>
      </c>
      <c r="G216">
        <v>14087.407999999999</v>
      </c>
      <c r="H216">
        <v>443564</v>
      </c>
      <c r="J216">
        <v>14087.407999999999</v>
      </c>
      <c r="K216">
        <v>100</v>
      </c>
      <c r="L216">
        <v>109.53</v>
      </c>
      <c r="M216">
        <v>9.5</v>
      </c>
      <c r="N216" t="s">
        <v>19</v>
      </c>
      <c r="O216" s="1">
        <v>45329</v>
      </c>
    </row>
    <row r="217" spans="1:15" x14ac:dyDescent="0.35">
      <c r="A217">
        <v>55</v>
      </c>
      <c r="B217">
        <v>55</v>
      </c>
      <c r="C217" t="s">
        <v>98</v>
      </c>
      <c r="D217" t="s">
        <v>39</v>
      </c>
      <c r="E217" t="s">
        <v>29</v>
      </c>
      <c r="F217">
        <v>3.82</v>
      </c>
      <c r="G217">
        <v>12849.26</v>
      </c>
      <c r="H217">
        <v>390870</v>
      </c>
      <c r="J217">
        <v>12849.26</v>
      </c>
      <c r="K217">
        <v>100</v>
      </c>
      <c r="L217">
        <v>99.9</v>
      </c>
      <c r="M217">
        <v>-0.1</v>
      </c>
      <c r="N217" t="s">
        <v>19</v>
      </c>
      <c r="O217" s="1">
        <v>45329</v>
      </c>
    </row>
    <row r="218" spans="1:15" x14ac:dyDescent="0.35">
      <c r="A218">
        <v>56</v>
      </c>
      <c r="B218">
        <v>56</v>
      </c>
      <c r="C218" t="s">
        <v>99</v>
      </c>
      <c r="D218" t="s">
        <v>18</v>
      </c>
      <c r="E218" t="s">
        <v>18</v>
      </c>
      <c r="F218">
        <v>3.78</v>
      </c>
      <c r="G218">
        <v>41.152999999999999</v>
      </c>
      <c r="H218">
        <v>652</v>
      </c>
      <c r="J218">
        <v>41.152999999999999</v>
      </c>
      <c r="K218">
        <v>100</v>
      </c>
      <c r="L218">
        <v>0.32</v>
      </c>
      <c r="M218">
        <v>-99.7</v>
      </c>
      <c r="N218" t="s">
        <v>19</v>
      </c>
      <c r="O218" s="1">
        <v>45329</v>
      </c>
    </row>
    <row r="219" spans="1:15" x14ac:dyDescent="0.35">
      <c r="A219">
        <v>57</v>
      </c>
      <c r="B219">
        <v>57</v>
      </c>
      <c r="C219" t="s">
        <v>100</v>
      </c>
      <c r="D219" t="s">
        <v>42</v>
      </c>
      <c r="E219" t="s">
        <v>29</v>
      </c>
      <c r="F219">
        <v>3.82</v>
      </c>
      <c r="G219">
        <v>11294.601000000001</v>
      </c>
      <c r="H219">
        <v>335217</v>
      </c>
      <c r="J219">
        <v>11294.601000000001</v>
      </c>
      <c r="K219">
        <v>100</v>
      </c>
      <c r="L219">
        <v>87.82</v>
      </c>
      <c r="M219">
        <v>-12.2</v>
      </c>
      <c r="N219" t="s">
        <v>19</v>
      </c>
      <c r="O219" s="1">
        <v>45329</v>
      </c>
    </row>
    <row r="220" spans="1:15" x14ac:dyDescent="0.35">
      <c r="A220">
        <v>58</v>
      </c>
      <c r="B220">
        <v>58</v>
      </c>
      <c r="C220" t="s">
        <v>101</v>
      </c>
      <c r="D220" t="s">
        <v>44</v>
      </c>
      <c r="E220" t="s">
        <v>29</v>
      </c>
      <c r="F220">
        <v>3.82</v>
      </c>
      <c r="G220">
        <v>13495.462</v>
      </c>
      <c r="H220">
        <v>416955</v>
      </c>
      <c r="J220">
        <v>13495.462</v>
      </c>
      <c r="K220">
        <v>100</v>
      </c>
      <c r="L220">
        <v>104.93</v>
      </c>
      <c r="M220">
        <v>4.9000000000000004</v>
      </c>
      <c r="N220" t="s">
        <v>19</v>
      </c>
      <c r="O220" s="1">
        <v>45329</v>
      </c>
    </row>
    <row r="221" spans="1:15" x14ac:dyDescent="0.35">
      <c r="A221">
        <v>59</v>
      </c>
      <c r="B221">
        <v>59</v>
      </c>
      <c r="C221" t="s">
        <v>102</v>
      </c>
      <c r="D221" t="s">
        <v>46</v>
      </c>
      <c r="E221" t="s">
        <v>29</v>
      </c>
      <c r="F221">
        <v>3.82</v>
      </c>
      <c r="G221">
        <v>12311.349</v>
      </c>
      <c r="H221">
        <v>379701</v>
      </c>
      <c r="J221">
        <v>12311.349</v>
      </c>
      <c r="K221">
        <v>100</v>
      </c>
      <c r="L221">
        <v>95.72</v>
      </c>
      <c r="M221">
        <v>-4.3</v>
      </c>
      <c r="N221" t="s">
        <v>19</v>
      </c>
      <c r="O221" s="1">
        <v>45329</v>
      </c>
    </row>
    <row r="222" spans="1:15" x14ac:dyDescent="0.35">
      <c r="A222">
        <v>60</v>
      </c>
      <c r="B222">
        <v>60</v>
      </c>
      <c r="C222" t="s">
        <v>103</v>
      </c>
      <c r="D222" t="s">
        <v>48</v>
      </c>
      <c r="E222" t="s">
        <v>29</v>
      </c>
      <c r="F222">
        <v>3.82</v>
      </c>
      <c r="G222">
        <v>12715.516</v>
      </c>
      <c r="H222">
        <v>385560</v>
      </c>
      <c r="J222">
        <v>12715.516</v>
      </c>
      <c r="K222">
        <v>100</v>
      </c>
      <c r="L222">
        <v>98.86</v>
      </c>
      <c r="M222">
        <v>-1.1000000000000001</v>
      </c>
      <c r="N222" t="s">
        <v>19</v>
      </c>
      <c r="O222" s="1">
        <v>45329</v>
      </c>
    </row>
    <row r="223" spans="1:15" x14ac:dyDescent="0.35">
      <c r="A223">
        <v>61</v>
      </c>
      <c r="B223">
        <v>61</v>
      </c>
      <c r="C223" t="s">
        <v>104</v>
      </c>
      <c r="D223" t="s">
        <v>50</v>
      </c>
      <c r="E223" t="s">
        <v>29</v>
      </c>
      <c r="F223">
        <v>3.82</v>
      </c>
      <c r="G223">
        <v>13536.77</v>
      </c>
      <c r="H223">
        <v>411755</v>
      </c>
      <c r="J223">
        <v>13536.77</v>
      </c>
      <c r="K223">
        <v>100</v>
      </c>
      <c r="L223">
        <v>105.25</v>
      </c>
      <c r="M223">
        <v>5.2</v>
      </c>
      <c r="N223" t="s">
        <v>19</v>
      </c>
      <c r="O223" s="1">
        <v>45329</v>
      </c>
    </row>
    <row r="224" spans="1:15" x14ac:dyDescent="0.35">
      <c r="A224">
        <v>62</v>
      </c>
      <c r="B224">
        <v>62</v>
      </c>
      <c r="C224" t="s">
        <v>105</v>
      </c>
      <c r="D224" t="s">
        <v>52</v>
      </c>
      <c r="E224" t="s">
        <v>29</v>
      </c>
      <c r="F224">
        <v>3.82</v>
      </c>
      <c r="G224">
        <v>13279.040999999999</v>
      </c>
      <c r="H224">
        <v>410264</v>
      </c>
      <c r="J224">
        <v>13279.040999999999</v>
      </c>
      <c r="K224">
        <v>100</v>
      </c>
      <c r="L224">
        <v>103.24</v>
      </c>
      <c r="M224">
        <v>3.2</v>
      </c>
      <c r="N224" t="s">
        <v>19</v>
      </c>
      <c r="O224" s="1">
        <v>45329</v>
      </c>
    </row>
    <row r="225" spans="1:15" x14ac:dyDescent="0.35">
      <c r="A225">
        <v>63</v>
      </c>
      <c r="B225">
        <v>63</v>
      </c>
      <c r="C225" t="s">
        <v>106</v>
      </c>
      <c r="D225" t="s">
        <v>18</v>
      </c>
      <c r="E225" t="s">
        <v>18</v>
      </c>
      <c r="F225">
        <v>3.8</v>
      </c>
      <c r="G225">
        <v>128.15700000000001</v>
      </c>
      <c r="H225">
        <v>907</v>
      </c>
      <c r="J225">
        <v>128.15700000000001</v>
      </c>
      <c r="K225">
        <v>100</v>
      </c>
      <c r="L225">
        <v>1</v>
      </c>
      <c r="M225">
        <v>-99</v>
      </c>
      <c r="N225" t="s">
        <v>19</v>
      </c>
      <c r="O225" s="1">
        <v>45329</v>
      </c>
    </row>
    <row r="226" spans="1:15" x14ac:dyDescent="0.35">
      <c r="A226">
        <v>64</v>
      </c>
      <c r="B226">
        <v>64</v>
      </c>
      <c r="C226" t="s">
        <v>107</v>
      </c>
      <c r="D226" t="s">
        <v>55</v>
      </c>
      <c r="E226" t="s">
        <v>29</v>
      </c>
      <c r="F226">
        <v>3.82</v>
      </c>
      <c r="G226">
        <v>12511.844999999999</v>
      </c>
      <c r="H226">
        <v>372955</v>
      </c>
      <c r="J226">
        <v>12511.844999999999</v>
      </c>
      <c r="K226">
        <v>100</v>
      </c>
      <c r="L226">
        <v>97.28</v>
      </c>
      <c r="M226">
        <v>-2.7</v>
      </c>
      <c r="N226" t="s">
        <v>19</v>
      </c>
      <c r="O226" s="1">
        <v>45329</v>
      </c>
    </row>
    <row r="227" spans="1:15" x14ac:dyDescent="0.35">
      <c r="A227">
        <v>65</v>
      </c>
      <c r="B227">
        <v>65</v>
      </c>
      <c r="C227" t="s">
        <v>108</v>
      </c>
      <c r="D227" t="s">
        <v>57</v>
      </c>
      <c r="E227" t="s">
        <v>29</v>
      </c>
      <c r="F227">
        <v>3.82</v>
      </c>
      <c r="G227">
        <v>14586.896000000001</v>
      </c>
      <c r="H227">
        <v>459507</v>
      </c>
      <c r="J227">
        <v>14586.896000000001</v>
      </c>
      <c r="K227">
        <v>100</v>
      </c>
      <c r="L227">
        <v>113.41</v>
      </c>
      <c r="M227">
        <v>13.4</v>
      </c>
      <c r="N227" t="s">
        <v>19</v>
      </c>
      <c r="O227" s="1">
        <v>45329</v>
      </c>
    </row>
    <row r="228" spans="1:15" x14ac:dyDescent="0.35">
      <c r="A228">
        <v>66</v>
      </c>
      <c r="B228">
        <v>66</v>
      </c>
      <c r="C228" t="s">
        <v>109</v>
      </c>
      <c r="D228" t="s">
        <v>59</v>
      </c>
      <c r="E228" t="s">
        <v>29</v>
      </c>
      <c r="F228">
        <v>3.82</v>
      </c>
      <c r="G228">
        <v>13164.906999999999</v>
      </c>
      <c r="H228">
        <v>405608</v>
      </c>
      <c r="J228">
        <v>13164.906999999999</v>
      </c>
      <c r="K228">
        <v>100</v>
      </c>
      <c r="L228">
        <v>102.36</v>
      </c>
      <c r="M228">
        <v>2.4</v>
      </c>
      <c r="N228" t="s">
        <v>19</v>
      </c>
      <c r="O228" s="1">
        <v>45329</v>
      </c>
    </row>
    <row r="229" spans="1:15" x14ac:dyDescent="0.35">
      <c r="A229">
        <v>67</v>
      </c>
      <c r="B229">
        <v>67</v>
      </c>
      <c r="C229" t="s">
        <v>110</v>
      </c>
      <c r="D229" t="s">
        <v>61</v>
      </c>
      <c r="E229" t="s">
        <v>29</v>
      </c>
      <c r="F229">
        <v>3.82</v>
      </c>
      <c r="G229">
        <v>15479.135</v>
      </c>
      <c r="H229">
        <v>480047</v>
      </c>
      <c r="J229">
        <v>15479.135</v>
      </c>
      <c r="K229">
        <v>100</v>
      </c>
      <c r="L229">
        <v>120.35</v>
      </c>
      <c r="M229">
        <v>20.399999999999999</v>
      </c>
      <c r="N229" t="s">
        <v>19</v>
      </c>
      <c r="O229" s="1">
        <v>45329</v>
      </c>
    </row>
    <row r="230" spans="1:15" x14ac:dyDescent="0.35">
      <c r="A230">
        <v>68</v>
      </c>
      <c r="B230">
        <v>68</v>
      </c>
      <c r="C230" t="s">
        <v>111</v>
      </c>
      <c r="D230" t="s">
        <v>63</v>
      </c>
      <c r="E230" t="s">
        <v>29</v>
      </c>
      <c r="F230">
        <v>3.82</v>
      </c>
      <c r="G230">
        <v>12682.382</v>
      </c>
      <c r="H230">
        <v>373498</v>
      </c>
      <c r="J230">
        <v>12682.382</v>
      </c>
      <c r="K230">
        <v>100</v>
      </c>
      <c r="L230">
        <v>98.61</v>
      </c>
      <c r="M230">
        <v>-1.4</v>
      </c>
      <c r="N230" t="s">
        <v>19</v>
      </c>
      <c r="O230" s="1">
        <v>45329</v>
      </c>
    </row>
    <row r="231" spans="1:15" x14ac:dyDescent="0.35">
      <c r="A231">
        <v>69</v>
      </c>
      <c r="B231">
        <v>69</v>
      </c>
      <c r="C231" t="s">
        <v>112</v>
      </c>
      <c r="D231" t="s">
        <v>18</v>
      </c>
      <c r="E231" t="s">
        <v>18</v>
      </c>
      <c r="F231">
        <v>3.79</v>
      </c>
      <c r="G231">
        <v>147.61699999999999</v>
      </c>
      <c r="H231">
        <v>971</v>
      </c>
      <c r="J231">
        <v>147.61699999999999</v>
      </c>
      <c r="K231">
        <v>100</v>
      </c>
      <c r="L231">
        <v>1.1499999999999999</v>
      </c>
      <c r="M231">
        <v>-98.9</v>
      </c>
      <c r="N231" t="s">
        <v>19</v>
      </c>
      <c r="O231" s="1">
        <v>45329</v>
      </c>
    </row>
    <row r="232" spans="1:15" x14ac:dyDescent="0.35">
      <c r="A232">
        <v>70</v>
      </c>
      <c r="B232">
        <v>70</v>
      </c>
      <c r="C232" t="s">
        <v>113</v>
      </c>
      <c r="D232" t="s">
        <v>18</v>
      </c>
      <c r="E232" t="s">
        <v>18</v>
      </c>
      <c r="F232">
        <v>3.78</v>
      </c>
      <c r="G232">
        <v>171.114</v>
      </c>
      <c r="H232">
        <v>972</v>
      </c>
      <c r="J232">
        <v>171.114</v>
      </c>
      <c r="K232">
        <v>100</v>
      </c>
      <c r="L232">
        <v>1.33</v>
      </c>
      <c r="M232">
        <v>-98.7</v>
      </c>
      <c r="N232" t="s">
        <v>19</v>
      </c>
      <c r="O232" s="1">
        <v>45329</v>
      </c>
    </row>
    <row r="233" spans="1:15" x14ac:dyDescent="0.35">
      <c r="A233">
        <v>71</v>
      </c>
      <c r="B233">
        <v>71</v>
      </c>
      <c r="C233" t="s">
        <v>114</v>
      </c>
      <c r="D233" t="s">
        <v>115</v>
      </c>
      <c r="E233" t="s">
        <v>68</v>
      </c>
      <c r="F233">
        <v>3.82</v>
      </c>
      <c r="G233">
        <v>17512.383000000002</v>
      </c>
      <c r="H233">
        <v>543966</v>
      </c>
      <c r="J233">
        <v>17512.383000000002</v>
      </c>
      <c r="K233">
        <v>100</v>
      </c>
      <c r="L233">
        <v>136.16</v>
      </c>
      <c r="M233">
        <v>36.200000000000003</v>
      </c>
      <c r="N233" t="s">
        <v>19</v>
      </c>
      <c r="O233" s="1">
        <v>45329</v>
      </c>
    </row>
    <row r="234" spans="1:15" x14ac:dyDescent="0.35">
      <c r="A234">
        <v>72</v>
      </c>
      <c r="B234">
        <v>72</v>
      </c>
      <c r="C234" t="s">
        <v>116</v>
      </c>
      <c r="D234" t="s">
        <v>117</v>
      </c>
      <c r="E234" t="s">
        <v>68</v>
      </c>
      <c r="F234">
        <v>3.82</v>
      </c>
      <c r="G234">
        <v>17804.043000000001</v>
      </c>
      <c r="H234">
        <v>566058</v>
      </c>
      <c r="J234">
        <v>17804.043000000001</v>
      </c>
      <c r="K234">
        <v>100</v>
      </c>
      <c r="L234">
        <v>138.43</v>
      </c>
      <c r="M234">
        <v>38.4</v>
      </c>
      <c r="N234" t="s">
        <v>19</v>
      </c>
      <c r="O234" s="1">
        <v>45329</v>
      </c>
    </row>
    <row r="235" spans="1:15" x14ac:dyDescent="0.35">
      <c r="A235">
        <v>73</v>
      </c>
      <c r="B235">
        <v>73</v>
      </c>
      <c r="C235" t="s">
        <v>118</v>
      </c>
      <c r="D235" t="s">
        <v>119</v>
      </c>
      <c r="E235" t="s">
        <v>68</v>
      </c>
      <c r="F235">
        <v>3.82</v>
      </c>
      <c r="G235">
        <v>15293.799000000001</v>
      </c>
      <c r="H235">
        <v>475924</v>
      </c>
      <c r="J235">
        <v>15293.799000000001</v>
      </c>
      <c r="K235">
        <v>100</v>
      </c>
      <c r="L235">
        <v>118.91</v>
      </c>
      <c r="M235">
        <v>18.899999999999999</v>
      </c>
      <c r="N235" t="s">
        <v>19</v>
      </c>
      <c r="O235" s="1">
        <v>45329</v>
      </c>
    </row>
    <row r="236" spans="1:15" x14ac:dyDescent="0.35">
      <c r="A236">
        <v>74</v>
      </c>
      <c r="B236">
        <v>74</v>
      </c>
      <c r="C236" t="s">
        <v>120</v>
      </c>
      <c r="D236" t="s">
        <v>121</v>
      </c>
      <c r="E236" t="s">
        <v>68</v>
      </c>
      <c r="F236">
        <v>3.82</v>
      </c>
      <c r="G236">
        <v>14440.207</v>
      </c>
      <c r="H236">
        <v>442584</v>
      </c>
      <c r="J236">
        <v>14440.207</v>
      </c>
      <c r="K236">
        <v>100</v>
      </c>
      <c r="L236">
        <v>112.27</v>
      </c>
      <c r="M236">
        <v>12.3</v>
      </c>
      <c r="N236" t="s">
        <v>19</v>
      </c>
      <c r="O236" s="1">
        <v>45329</v>
      </c>
    </row>
    <row r="237" spans="1:15" x14ac:dyDescent="0.35">
      <c r="A237">
        <v>75</v>
      </c>
      <c r="B237">
        <v>75</v>
      </c>
      <c r="C237" t="s">
        <v>122</v>
      </c>
      <c r="D237" t="s">
        <v>18</v>
      </c>
      <c r="E237" t="s">
        <v>18</v>
      </c>
      <c r="F237">
        <v>3.78</v>
      </c>
      <c r="G237">
        <v>212.65700000000001</v>
      </c>
      <c r="H237">
        <v>1293</v>
      </c>
      <c r="J237">
        <v>212.65700000000001</v>
      </c>
      <c r="K237">
        <v>100</v>
      </c>
      <c r="L237">
        <v>1.65</v>
      </c>
      <c r="M237">
        <v>-98.3</v>
      </c>
      <c r="N237" t="s">
        <v>19</v>
      </c>
      <c r="O237" s="1">
        <v>45329</v>
      </c>
    </row>
    <row r="238" spans="1:15" x14ac:dyDescent="0.35">
      <c r="A238">
        <v>76</v>
      </c>
      <c r="B238">
        <v>76</v>
      </c>
      <c r="C238" t="s">
        <v>123</v>
      </c>
      <c r="D238" t="s">
        <v>18</v>
      </c>
      <c r="E238" t="s">
        <v>18</v>
      </c>
      <c r="F238">
        <v>3.77</v>
      </c>
      <c r="G238">
        <v>110.334</v>
      </c>
      <c r="H238">
        <v>1025</v>
      </c>
      <c r="J238">
        <v>110.334</v>
      </c>
      <c r="K238">
        <v>100</v>
      </c>
      <c r="L238">
        <v>0.86</v>
      </c>
      <c r="M238">
        <v>-99.1</v>
      </c>
      <c r="N238" t="s">
        <v>19</v>
      </c>
      <c r="O238" s="1">
        <v>45329</v>
      </c>
    </row>
    <row r="239" spans="1:15" x14ac:dyDescent="0.35">
      <c r="A239">
        <v>77</v>
      </c>
      <c r="B239">
        <v>77</v>
      </c>
      <c r="C239" t="s">
        <v>124</v>
      </c>
      <c r="D239" t="s">
        <v>35</v>
      </c>
      <c r="E239" t="s">
        <v>29</v>
      </c>
      <c r="F239">
        <v>3.82</v>
      </c>
      <c r="G239">
        <v>10298.73</v>
      </c>
      <c r="H239">
        <v>301611</v>
      </c>
      <c r="J239">
        <v>10298.73</v>
      </c>
      <c r="K239">
        <v>100</v>
      </c>
      <c r="L239">
        <v>80.069999999999993</v>
      </c>
      <c r="M239">
        <v>-19.899999999999999</v>
      </c>
      <c r="N239" t="s">
        <v>19</v>
      </c>
      <c r="O239" s="1">
        <v>45329</v>
      </c>
    </row>
    <row r="240" spans="1:15" x14ac:dyDescent="0.35">
      <c r="A240">
        <v>78</v>
      </c>
      <c r="B240">
        <v>78</v>
      </c>
      <c r="C240" t="s">
        <v>125</v>
      </c>
      <c r="D240" t="s">
        <v>37</v>
      </c>
      <c r="E240" t="s">
        <v>29</v>
      </c>
      <c r="F240">
        <v>3.82</v>
      </c>
      <c r="G240">
        <v>13693.741</v>
      </c>
      <c r="H240">
        <v>424112</v>
      </c>
      <c r="J240">
        <v>13693.741</v>
      </c>
      <c r="K240">
        <v>100</v>
      </c>
      <c r="L240">
        <v>106.47</v>
      </c>
      <c r="M240">
        <v>6.5</v>
      </c>
      <c r="N240" t="s">
        <v>19</v>
      </c>
      <c r="O240" s="1">
        <v>45329</v>
      </c>
    </row>
    <row r="241" spans="1:15" x14ac:dyDescent="0.35">
      <c r="A241">
        <v>79</v>
      </c>
      <c r="B241">
        <v>79</v>
      </c>
      <c r="C241" t="s">
        <v>126</v>
      </c>
      <c r="D241" t="s">
        <v>39</v>
      </c>
      <c r="E241" t="s">
        <v>29</v>
      </c>
      <c r="F241">
        <v>3.82</v>
      </c>
      <c r="G241">
        <v>13200.004000000001</v>
      </c>
      <c r="H241">
        <v>412523</v>
      </c>
      <c r="J241">
        <v>13200.004000000001</v>
      </c>
      <c r="K241">
        <v>100</v>
      </c>
      <c r="L241">
        <v>102.63</v>
      </c>
      <c r="M241">
        <v>2.6</v>
      </c>
      <c r="N241" t="s">
        <v>19</v>
      </c>
      <c r="O241" s="1">
        <v>45329</v>
      </c>
    </row>
    <row r="242" spans="1:15" x14ac:dyDescent="0.35">
      <c r="A242">
        <v>80</v>
      </c>
      <c r="B242">
        <v>80</v>
      </c>
      <c r="C242" t="s">
        <v>127</v>
      </c>
      <c r="D242" t="s">
        <v>55</v>
      </c>
      <c r="E242" t="s">
        <v>29</v>
      </c>
      <c r="F242">
        <v>3.82</v>
      </c>
      <c r="G242">
        <v>12701.495000000001</v>
      </c>
      <c r="H242">
        <v>388987</v>
      </c>
      <c r="J242">
        <v>12701.495000000001</v>
      </c>
      <c r="K242">
        <v>100</v>
      </c>
      <c r="L242">
        <v>98.75</v>
      </c>
      <c r="M242">
        <v>-1.2</v>
      </c>
      <c r="N242" t="s">
        <v>19</v>
      </c>
      <c r="O242" s="1">
        <v>45329</v>
      </c>
    </row>
    <row r="243" spans="1:15" x14ac:dyDescent="0.35">
      <c r="A243">
        <v>81</v>
      </c>
      <c r="B243">
        <v>81</v>
      </c>
      <c r="C243" t="s">
        <v>128</v>
      </c>
      <c r="D243" t="s">
        <v>18</v>
      </c>
      <c r="E243" t="s">
        <v>18</v>
      </c>
      <c r="F243">
        <v>3.8</v>
      </c>
      <c r="G243">
        <v>184.30500000000001</v>
      </c>
      <c r="H243">
        <v>1099</v>
      </c>
      <c r="J243">
        <v>184.30500000000001</v>
      </c>
      <c r="K243">
        <v>100</v>
      </c>
      <c r="L243">
        <v>1.43</v>
      </c>
      <c r="M243">
        <v>-98.6</v>
      </c>
      <c r="N243" t="s">
        <v>19</v>
      </c>
      <c r="O243" s="1">
        <v>45329</v>
      </c>
    </row>
    <row r="244" spans="1:15" x14ac:dyDescent="0.35">
      <c r="A244">
        <v>82</v>
      </c>
      <c r="B244">
        <v>82</v>
      </c>
      <c r="C244" t="s">
        <v>129</v>
      </c>
      <c r="D244" t="s">
        <v>35</v>
      </c>
      <c r="E244" t="s">
        <v>29</v>
      </c>
      <c r="F244">
        <v>3.82</v>
      </c>
      <c r="G244">
        <v>12015.393</v>
      </c>
      <c r="H244">
        <v>359388</v>
      </c>
      <c r="J244">
        <v>12015.393</v>
      </c>
      <c r="K244">
        <v>100</v>
      </c>
      <c r="L244">
        <v>93.42</v>
      </c>
      <c r="M244">
        <v>-6.6</v>
      </c>
      <c r="N244" t="s">
        <v>19</v>
      </c>
      <c r="O244" s="1">
        <v>45329</v>
      </c>
    </row>
    <row r="245" spans="1:15" x14ac:dyDescent="0.35">
      <c r="A245">
        <v>83</v>
      </c>
      <c r="B245">
        <v>83</v>
      </c>
      <c r="C245" t="s">
        <v>130</v>
      </c>
      <c r="D245" t="s">
        <v>37</v>
      </c>
      <c r="E245" t="s">
        <v>29</v>
      </c>
      <c r="F245">
        <v>3.82</v>
      </c>
      <c r="G245">
        <v>15032.213</v>
      </c>
      <c r="H245">
        <v>466578</v>
      </c>
      <c r="J245">
        <v>15032.213</v>
      </c>
      <c r="K245">
        <v>100</v>
      </c>
      <c r="L245">
        <v>116.88</v>
      </c>
      <c r="M245">
        <v>16.899999999999999</v>
      </c>
      <c r="N245" t="s">
        <v>19</v>
      </c>
      <c r="O245" s="1">
        <v>45329</v>
      </c>
    </row>
    <row r="246" spans="1:15" x14ac:dyDescent="0.35">
      <c r="A246">
        <v>84</v>
      </c>
      <c r="B246">
        <v>84</v>
      </c>
      <c r="C246" t="s">
        <v>131</v>
      </c>
      <c r="D246" t="s">
        <v>39</v>
      </c>
      <c r="E246" t="s">
        <v>29</v>
      </c>
      <c r="F246">
        <v>3.82</v>
      </c>
      <c r="G246">
        <v>12810.994000000001</v>
      </c>
      <c r="H246">
        <v>387593</v>
      </c>
      <c r="J246">
        <v>12810.994000000001</v>
      </c>
      <c r="K246">
        <v>100</v>
      </c>
      <c r="L246">
        <v>99.61</v>
      </c>
      <c r="M246">
        <v>-0.4</v>
      </c>
      <c r="N246" t="s">
        <v>19</v>
      </c>
      <c r="O246" s="1">
        <v>45329</v>
      </c>
    </row>
    <row r="247" spans="1:15" x14ac:dyDescent="0.35">
      <c r="A247">
        <v>85</v>
      </c>
      <c r="B247">
        <v>85</v>
      </c>
      <c r="C247" t="s">
        <v>132</v>
      </c>
      <c r="D247" t="s">
        <v>55</v>
      </c>
      <c r="E247" t="s">
        <v>29</v>
      </c>
      <c r="F247">
        <v>3.82</v>
      </c>
      <c r="G247">
        <v>12612.148999999999</v>
      </c>
      <c r="H247">
        <v>388733</v>
      </c>
      <c r="J247">
        <v>12612.148999999999</v>
      </c>
      <c r="K247">
        <v>100</v>
      </c>
      <c r="L247">
        <v>98.06</v>
      </c>
      <c r="M247">
        <v>-1.9</v>
      </c>
      <c r="N247" t="s">
        <v>19</v>
      </c>
      <c r="O247" s="1">
        <v>45329</v>
      </c>
    </row>
    <row r="248" spans="1:15" x14ac:dyDescent="0.35">
      <c r="A248">
        <v>86</v>
      </c>
      <c r="B248">
        <v>86</v>
      </c>
      <c r="C248" t="s">
        <v>133</v>
      </c>
      <c r="D248" t="s">
        <v>18</v>
      </c>
      <c r="E248" t="s">
        <v>18</v>
      </c>
      <c r="F248">
        <v>3.8</v>
      </c>
      <c r="G248">
        <v>48.337000000000003</v>
      </c>
      <c r="H248">
        <v>697</v>
      </c>
      <c r="J248">
        <v>48.337000000000003</v>
      </c>
      <c r="K248">
        <v>100</v>
      </c>
      <c r="L248">
        <v>0.38</v>
      </c>
      <c r="M248">
        <v>-99.6</v>
      </c>
      <c r="N248" t="s">
        <v>19</v>
      </c>
      <c r="O248" s="1">
        <v>45329</v>
      </c>
    </row>
    <row r="249" spans="1:15" x14ac:dyDescent="0.35">
      <c r="A249">
        <v>87</v>
      </c>
      <c r="B249">
        <v>87</v>
      </c>
      <c r="C249" t="s">
        <v>134</v>
      </c>
      <c r="D249" t="s">
        <v>35</v>
      </c>
      <c r="E249" t="s">
        <v>29</v>
      </c>
      <c r="F249">
        <v>3.82</v>
      </c>
      <c r="G249">
        <v>15304.867</v>
      </c>
      <c r="H249">
        <v>492807</v>
      </c>
      <c r="J249">
        <v>15304.867</v>
      </c>
      <c r="K249">
        <v>100</v>
      </c>
      <c r="L249">
        <v>119</v>
      </c>
      <c r="M249">
        <v>19</v>
      </c>
      <c r="N249" t="s">
        <v>19</v>
      </c>
      <c r="O249" s="1">
        <v>45329</v>
      </c>
    </row>
    <row r="250" spans="1:15" x14ac:dyDescent="0.35">
      <c r="A250">
        <v>88</v>
      </c>
      <c r="B250">
        <v>88</v>
      </c>
      <c r="C250" t="s">
        <v>135</v>
      </c>
      <c r="D250" t="s">
        <v>37</v>
      </c>
      <c r="E250" t="s">
        <v>29</v>
      </c>
      <c r="F250">
        <v>3.82</v>
      </c>
      <c r="G250">
        <v>13440.986999999999</v>
      </c>
      <c r="H250">
        <v>419437</v>
      </c>
      <c r="J250">
        <v>13440.986999999999</v>
      </c>
      <c r="K250">
        <v>100</v>
      </c>
      <c r="L250">
        <v>104.5</v>
      </c>
      <c r="M250">
        <v>4.5</v>
      </c>
      <c r="N250" t="s">
        <v>19</v>
      </c>
      <c r="O250" s="1">
        <v>45329</v>
      </c>
    </row>
    <row r="251" spans="1:15" x14ac:dyDescent="0.35">
      <c r="A251">
        <v>89</v>
      </c>
      <c r="B251">
        <v>89</v>
      </c>
      <c r="C251" t="s">
        <v>136</v>
      </c>
      <c r="D251" t="s">
        <v>39</v>
      </c>
      <c r="E251" t="s">
        <v>29</v>
      </c>
      <c r="F251">
        <v>3.82</v>
      </c>
      <c r="G251">
        <v>13731.132</v>
      </c>
      <c r="H251">
        <v>432971</v>
      </c>
      <c r="J251">
        <v>13731.132</v>
      </c>
      <c r="K251">
        <v>100</v>
      </c>
      <c r="L251">
        <v>106.76</v>
      </c>
      <c r="M251">
        <v>6.8</v>
      </c>
      <c r="N251" t="s">
        <v>19</v>
      </c>
      <c r="O251" s="1">
        <v>45329</v>
      </c>
    </row>
    <row r="252" spans="1:15" x14ac:dyDescent="0.35">
      <c r="A252">
        <v>90</v>
      </c>
      <c r="B252">
        <v>90</v>
      </c>
      <c r="C252" t="s">
        <v>137</v>
      </c>
      <c r="D252" t="s">
        <v>55</v>
      </c>
      <c r="E252" t="s">
        <v>29</v>
      </c>
      <c r="F252">
        <v>3.82</v>
      </c>
      <c r="G252">
        <v>11894.017</v>
      </c>
      <c r="H252">
        <v>349842</v>
      </c>
      <c r="J252">
        <v>11894.017</v>
      </c>
      <c r="K252">
        <v>100</v>
      </c>
      <c r="L252">
        <v>92.48</v>
      </c>
      <c r="M252">
        <v>-7.5</v>
      </c>
      <c r="N252" t="s">
        <v>19</v>
      </c>
      <c r="O252" s="1">
        <v>45329</v>
      </c>
    </row>
    <row r="253" spans="1:15" x14ac:dyDescent="0.35">
      <c r="A253">
        <v>91</v>
      </c>
      <c r="B253">
        <v>91</v>
      </c>
      <c r="C253" t="s">
        <v>138</v>
      </c>
      <c r="D253" t="s">
        <v>18</v>
      </c>
      <c r="E253" t="s">
        <v>18</v>
      </c>
      <c r="F253">
        <v>3.79</v>
      </c>
      <c r="G253">
        <v>141.691</v>
      </c>
      <c r="H253">
        <v>640</v>
      </c>
      <c r="J253">
        <v>141.691</v>
      </c>
      <c r="K253">
        <v>100</v>
      </c>
      <c r="L253">
        <v>1.1000000000000001</v>
      </c>
      <c r="M253">
        <v>-98.9</v>
      </c>
      <c r="N253" t="s">
        <v>19</v>
      </c>
      <c r="O253" s="1">
        <v>45329</v>
      </c>
    </row>
    <row r="254" spans="1:15" x14ac:dyDescent="0.35">
      <c r="A254">
        <v>92</v>
      </c>
      <c r="B254">
        <v>92</v>
      </c>
      <c r="C254" t="s">
        <v>139</v>
      </c>
      <c r="D254" t="s">
        <v>18</v>
      </c>
      <c r="E254" t="s">
        <v>18</v>
      </c>
      <c r="F254">
        <v>3.78</v>
      </c>
      <c r="G254">
        <v>193.43199999999999</v>
      </c>
      <c r="H254">
        <v>872</v>
      </c>
      <c r="J254">
        <v>193.43199999999999</v>
      </c>
      <c r="K254">
        <v>100</v>
      </c>
      <c r="L254">
        <v>1.5</v>
      </c>
      <c r="M254">
        <v>-98.5</v>
      </c>
      <c r="N254" t="s">
        <v>19</v>
      </c>
      <c r="O254" s="1">
        <v>45329</v>
      </c>
    </row>
    <row r="255" spans="1:15" x14ac:dyDescent="0.35">
      <c r="A255">
        <v>93</v>
      </c>
      <c r="B255">
        <v>93</v>
      </c>
      <c r="C255" t="s">
        <v>140</v>
      </c>
      <c r="D255" t="s">
        <v>141</v>
      </c>
      <c r="E255" t="s">
        <v>142</v>
      </c>
      <c r="F255">
        <v>3.82</v>
      </c>
      <c r="G255">
        <v>57196.434000000001</v>
      </c>
      <c r="H255">
        <v>1753631</v>
      </c>
      <c r="J255">
        <v>57196.434000000001</v>
      </c>
      <c r="K255">
        <v>100</v>
      </c>
      <c r="L255">
        <v>444.7</v>
      </c>
      <c r="M255">
        <v>344.7</v>
      </c>
      <c r="N255" t="s">
        <v>19</v>
      </c>
      <c r="O255" s="1">
        <v>45329</v>
      </c>
    </row>
    <row r="256" spans="1:15" x14ac:dyDescent="0.35">
      <c r="A256">
        <v>94</v>
      </c>
      <c r="B256">
        <v>94</v>
      </c>
      <c r="C256" t="s">
        <v>143</v>
      </c>
      <c r="D256" t="s">
        <v>144</v>
      </c>
      <c r="E256" t="s">
        <v>142</v>
      </c>
      <c r="F256">
        <v>3.82</v>
      </c>
      <c r="G256">
        <v>52622.741999999998</v>
      </c>
      <c r="H256">
        <v>1567755</v>
      </c>
      <c r="J256">
        <v>52622.741999999998</v>
      </c>
      <c r="K256">
        <v>100</v>
      </c>
      <c r="L256">
        <v>409.14</v>
      </c>
      <c r="M256">
        <v>309.10000000000002</v>
      </c>
      <c r="N256" t="s">
        <v>19</v>
      </c>
      <c r="O256" s="1">
        <v>45329</v>
      </c>
    </row>
    <row r="257" spans="1:15" x14ac:dyDescent="0.35">
      <c r="A257">
        <v>95</v>
      </c>
      <c r="B257">
        <v>95</v>
      </c>
      <c r="C257" t="s">
        <v>145</v>
      </c>
      <c r="D257" t="s">
        <v>146</v>
      </c>
      <c r="E257" t="s">
        <v>142</v>
      </c>
      <c r="F257">
        <v>3.82</v>
      </c>
      <c r="G257">
        <v>62977.305</v>
      </c>
      <c r="H257">
        <v>2001805</v>
      </c>
      <c r="J257">
        <v>62977.305</v>
      </c>
      <c r="K257">
        <v>100</v>
      </c>
      <c r="L257">
        <v>489.65</v>
      </c>
      <c r="M257">
        <v>389.7</v>
      </c>
      <c r="N257" t="s">
        <v>19</v>
      </c>
      <c r="O257" s="1">
        <v>45329</v>
      </c>
    </row>
    <row r="258" spans="1:15" x14ac:dyDescent="0.35">
      <c r="A258">
        <v>96</v>
      </c>
      <c r="B258">
        <v>96</v>
      </c>
      <c r="C258" t="s">
        <v>147</v>
      </c>
      <c r="D258" t="s">
        <v>148</v>
      </c>
      <c r="E258" t="s">
        <v>142</v>
      </c>
      <c r="F258">
        <v>3.82</v>
      </c>
      <c r="G258">
        <v>54653.637000000002</v>
      </c>
      <c r="H258">
        <v>1667995</v>
      </c>
      <c r="J258">
        <v>54653.637000000002</v>
      </c>
      <c r="K258">
        <v>100</v>
      </c>
      <c r="L258">
        <v>424.93</v>
      </c>
      <c r="M258">
        <v>324.89999999999998</v>
      </c>
      <c r="N258" t="s">
        <v>19</v>
      </c>
      <c r="O258" s="1">
        <v>45329</v>
      </c>
    </row>
    <row r="259" spans="1:15" x14ac:dyDescent="0.35">
      <c r="A259">
        <v>97</v>
      </c>
      <c r="B259">
        <v>97</v>
      </c>
      <c r="C259" t="s">
        <v>149</v>
      </c>
      <c r="D259" t="s">
        <v>150</v>
      </c>
      <c r="E259" t="s">
        <v>142</v>
      </c>
      <c r="F259">
        <v>3.82</v>
      </c>
      <c r="G259">
        <v>56251.129000000001</v>
      </c>
      <c r="H259">
        <v>1713435</v>
      </c>
      <c r="J259">
        <v>56251.129000000001</v>
      </c>
      <c r="K259">
        <v>100</v>
      </c>
      <c r="L259">
        <v>437.35</v>
      </c>
      <c r="M259">
        <v>337.4</v>
      </c>
      <c r="N259" t="s">
        <v>19</v>
      </c>
      <c r="O259" s="1">
        <v>45329</v>
      </c>
    </row>
    <row r="260" spans="1:15" x14ac:dyDescent="0.35">
      <c r="A260">
        <v>98</v>
      </c>
      <c r="B260">
        <v>98</v>
      </c>
      <c r="C260" t="s">
        <v>151</v>
      </c>
      <c r="D260" t="s">
        <v>152</v>
      </c>
      <c r="E260" t="s">
        <v>142</v>
      </c>
      <c r="F260">
        <v>3.82</v>
      </c>
      <c r="G260">
        <v>46738.796999999999</v>
      </c>
      <c r="H260">
        <v>1393550</v>
      </c>
      <c r="J260">
        <v>46738.796999999999</v>
      </c>
      <c r="K260">
        <v>100</v>
      </c>
      <c r="L260">
        <v>363.4</v>
      </c>
      <c r="M260">
        <v>263.39999999999998</v>
      </c>
      <c r="N260" t="s">
        <v>19</v>
      </c>
      <c r="O260" s="1">
        <v>45329</v>
      </c>
    </row>
    <row r="261" spans="1:15" x14ac:dyDescent="0.35">
      <c r="A261">
        <v>99</v>
      </c>
      <c r="B261">
        <v>99</v>
      </c>
      <c r="C261" t="s">
        <v>153</v>
      </c>
      <c r="D261" t="s">
        <v>18</v>
      </c>
      <c r="E261" t="s">
        <v>18</v>
      </c>
      <c r="F261">
        <v>3.78</v>
      </c>
      <c r="G261">
        <v>74.173000000000002</v>
      </c>
      <c r="H261">
        <v>512</v>
      </c>
      <c r="J261">
        <v>74.173000000000002</v>
      </c>
      <c r="K261">
        <v>100</v>
      </c>
      <c r="L261">
        <v>0.57999999999999996</v>
      </c>
      <c r="M261">
        <v>-99.4</v>
      </c>
      <c r="N261" t="s">
        <v>19</v>
      </c>
      <c r="O261" s="1">
        <v>45329</v>
      </c>
    </row>
    <row r="262" spans="1:15" x14ac:dyDescent="0.35">
      <c r="A262">
        <v>100</v>
      </c>
      <c r="B262">
        <v>100</v>
      </c>
      <c r="C262" t="s">
        <v>154</v>
      </c>
      <c r="D262" t="s">
        <v>155</v>
      </c>
      <c r="E262" t="s">
        <v>142</v>
      </c>
      <c r="F262">
        <v>3.82</v>
      </c>
      <c r="G262">
        <v>54554.976999999999</v>
      </c>
      <c r="H262">
        <v>1695409</v>
      </c>
      <c r="J262">
        <v>54554.976999999999</v>
      </c>
      <c r="K262">
        <v>100</v>
      </c>
      <c r="L262">
        <v>424.17</v>
      </c>
      <c r="M262">
        <v>324.2</v>
      </c>
      <c r="N262" t="s">
        <v>19</v>
      </c>
      <c r="O262" s="1">
        <v>45329</v>
      </c>
    </row>
    <row r="263" spans="1:15" x14ac:dyDescent="0.35">
      <c r="A263">
        <v>101</v>
      </c>
      <c r="B263">
        <v>101</v>
      </c>
      <c r="C263" t="s">
        <v>156</v>
      </c>
      <c r="D263" t="s">
        <v>157</v>
      </c>
      <c r="E263" t="s">
        <v>142</v>
      </c>
      <c r="F263">
        <v>3.82</v>
      </c>
      <c r="G263">
        <v>57943.565999999999</v>
      </c>
      <c r="H263">
        <v>1843299</v>
      </c>
      <c r="J263">
        <v>57943.565999999999</v>
      </c>
      <c r="K263">
        <v>100</v>
      </c>
      <c r="L263">
        <v>450.51</v>
      </c>
      <c r="M263">
        <v>350.5</v>
      </c>
      <c r="N263" t="s">
        <v>19</v>
      </c>
      <c r="O263" s="1">
        <v>45329</v>
      </c>
    </row>
    <row r="264" spans="1:15" x14ac:dyDescent="0.35">
      <c r="A264">
        <v>102</v>
      </c>
      <c r="B264">
        <v>102</v>
      </c>
      <c r="C264" t="s">
        <v>158</v>
      </c>
      <c r="D264" t="s">
        <v>159</v>
      </c>
      <c r="E264" t="s">
        <v>142</v>
      </c>
      <c r="F264">
        <v>3.82</v>
      </c>
      <c r="G264">
        <v>55111.347999999998</v>
      </c>
      <c r="H264">
        <v>1760062</v>
      </c>
      <c r="J264">
        <v>55111.347999999998</v>
      </c>
      <c r="K264">
        <v>100</v>
      </c>
      <c r="L264">
        <v>428.49</v>
      </c>
      <c r="M264">
        <v>328.5</v>
      </c>
      <c r="N264" t="s">
        <v>19</v>
      </c>
      <c r="O264" s="1">
        <v>45329</v>
      </c>
    </row>
    <row r="265" spans="1:15" x14ac:dyDescent="0.35">
      <c r="A265">
        <v>103</v>
      </c>
      <c r="B265">
        <v>103</v>
      </c>
      <c r="C265" t="s">
        <v>160</v>
      </c>
      <c r="D265" t="s">
        <v>161</v>
      </c>
      <c r="E265" t="s">
        <v>142</v>
      </c>
      <c r="F265">
        <v>3.82</v>
      </c>
      <c r="G265">
        <v>59652.233999999997</v>
      </c>
      <c r="H265">
        <v>1889510</v>
      </c>
      <c r="J265">
        <v>59652.233999999997</v>
      </c>
      <c r="K265">
        <v>100</v>
      </c>
      <c r="L265">
        <v>463.8</v>
      </c>
      <c r="M265">
        <v>363.8</v>
      </c>
      <c r="N265" t="s">
        <v>19</v>
      </c>
      <c r="O265" s="1">
        <v>45329</v>
      </c>
    </row>
    <row r="266" spans="1:15" x14ac:dyDescent="0.35">
      <c r="A266">
        <v>104</v>
      </c>
      <c r="B266">
        <v>104</v>
      </c>
      <c r="C266" t="s">
        <v>162</v>
      </c>
      <c r="D266" t="s">
        <v>163</v>
      </c>
      <c r="E266" t="s">
        <v>142</v>
      </c>
      <c r="F266">
        <v>3.82</v>
      </c>
      <c r="G266">
        <v>59296.050999999999</v>
      </c>
      <c r="H266">
        <v>1854851</v>
      </c>
      <c r="J266">
        <v>59296.050999999999</v>
      </c>
      <c r="K266">
        <v>100</v>
      </c>
      <c r="L266">
        <v>461.03</v>
      </c>
      <c r="M266">
        <v>361</v>
      </c>
      <c r="N266" t="s">
        <v>19</v>
      </c>
      <c r="O266" s="1">
        <v>45329</v>
      </c>
    </row>
    <row r="267" spans="1:15" x14ac:dyDescent="0.35">
      <c r="A267">
        <v>105</v>
      </c>
      <c r="B267">
        <v>105</v>
      </c>
      <c r="C267" t="s">
        <v>164</v>
      </c>
      <c r="D267" t="s">
        <v>165</v>
      </c>
      <c r="E267" t="s">
        <v>142</v>
      </c>
      <c r="F267">
        <v>3.82</v>
      </c>
      <c r="G267">
        <v>65826.789000000004</v>
      </c>
      <c r="H267">
        <v>2056766</v>
      </c>
      <c r="J267">
        <v>65826.789000000004</v>
      </c>
      <c r="K267">
        <v>100</v>
      </c>
      <c r="L267">
        <v>511.81</v>
      </c>
      <c r="M267">
        <v>411.8</v>
      </c>
      <c r="N267" t="s">
        <v>19</v>
      </c>
      <c r="O267" s="1">
        <v>45329</v>
      </c>
    </row>
    <row r="268" spans="1:15" x14ac:dyDescent="0.35">
      <c r="A268">
        <v>106</v>
      </c>
      <c r="B268">
        <v>106</v>
      </c>
      <c r="C268" t="s">
        <v>166</v>
      </c>
      <c r="D268" t="s">
        <v>18</v>
      </c>
      <c r="E268" t="s">
        <v>18</v>
      </c>
      <c r="F268">
        <v>3.77</v>
      </c>
      <c r="G268">
        <v>178.65199999999999</v>
      </c>
      <c r="H268">
        <v>1024</v>
      </c>
      <c r="J268">
        <v>178.65199999999999</v>
      </c>
      <c r="K268">
        <v>100</v>
      </c>
      <c r="L268">
        <v>1.39</v>
      </c>
      <c r="M268">
        <v>-98.6</v>
      </c>
      <c r="N268" t="s">
        <v>19</v>
      </c>
      <c r="O268" s="1">
        <v>45329</v>
      </c>
    </row>
    <row r="269" spans="1:15" x14ac:dyDescent="0.35">
      <c r="A269">
        <v>107</v>
      </c>
      <c r="B269">
        <v>107</v>
      </c>
      <c r="C269" t="s">
        <v>167</v>
      </c>
      <c r="D269" t="s">
        <v>52</v>
      </c>
      <c r="E269" t="s">
        <v>29</v>
      </c>
      <c r="F269">
        <v>3.82</v>
      </c>
      <c r="G269">
        <v>12644.87</v>
      </c>
      <c r="H269">
        <v>393543</v>
      </c>
      <c r="J269">
        <v>12644.87</v>
      </c>
      <c r="K269">
        <v>100</v>
      </c>
      <c r="L269">
        <v>98.31</v>
      </c>
      <c r="M269">
        <v>-1.7</v>
      </c>
      <c r="N269" t="s">
        <v>19</v>
      </c>
      <c r="O269" s="1">
        <v>45329</v>
      </c>
    </row>
    <row r="270" spans="1:15" x14ac:dyDescent="0.35">
      <c r="A270">
        <v>108</v>
      </c>
      <c r="B270">
        <v>108</v>
      </c>
      <c r="C270" t="s">
        <v>168</v>
      </c>
      <c r="D270" t="s">
        <v>18</v>
      </c>
      <c r="E270" t="s">
        <v>18</v>
      </c>
      <c r="F270">
        <v>3.66</v>
      </c>
      <c r="G270">
        <v>145.36000000000001</v>
      </c>
      <c r="H270">
        <v>734</v>
      </c>
      <c r="J270">
        <v>145.36000000000001</v>
      </c>
      <c r="K270">
        <v>100</v>
      </c>
      <c r="L270">
        <v>1.1299999999999999</v>
      </c>
      <c r="M270">
        <v>-98.9</v>
      </c>
      <c r="N270" t="s">
        <v>19</v>
      </c>
      <c r="O270" s="1">
        <v>45329</v>
      </c>
    </row>
    <row r="271" spans="1:15" x14ac:dyDescent="0.35">
      <c r="A271">
        <v>109</v>
      </c>
      <c r="B271">
        <v>109</v>
      </c>
      <c r="C271" t="s">
        <v>169</v>
      </c>
      <c r="D271" t="s">
        <v>170</v>
      </c>
      <c r="E271" t="s">
        <v>142</v>
      </c>
      <c r="F271">
        <v>3.82</v>
      </c>
      <c r="G271">
        <v>70924.125</v>
      </c>
      <c r="H271">
        <v>2216592</v>
      </c>
      <c r="J271">
        <v>70924.125</v>
      </c>
      <c r="K271">
        <v>100</v>
      </c>
      <c r="L271">
        <v>551.44000000000005</v>
      </c>
      <c r="M271">
        <v>451.4</v>
      </c>
      <c r="N271" t="s">
        <v>19</v>
      </c>
      <c r="O271" s="1">
        <v>45329</v>
      </c>
    </row>
    <row r="272" spans="1:15" x14ac:dyDescent="0.35">
      <c r="A272">
        <v>110</v>
      </c>
      <c r="B272">
        <v>110</v>
      </c>
      <c r="C272" t="s">
        <v>171</v>
      </c>
      <c r="D272" t="s">
        <v>172</v>
      </c>
      <c r="E272" t="s">
        <v>142</v>
      </c>
      <c r="F272">
        <v>3.82</v>
      </c>
      <c r="G272">
        <v>72407.616999999998</v>
      </c>
      <c r="H272">
        <v>2285308</v>
      </c>
      <c r="J272">
        <v>72407.616999999998</v>
      </c>
      <c r="K272">
        <v>100</v>
      </c>
      <c r="L272">
        <v>562.97</v>
      </c>
      <c r="M272">
        <v>463</v>
      </c>
      <c r="N272" t="s">
        <v>19</v>
      </c>
      <c r="O272" s="1">
        <v>45329</v>
      </c>
    </row>
    <row r="273" spans="1:15" x14ac:dyDescent="0.35">
      <c r="A273">
        <v>111</v>
      </c>
      <c r="B273">
        <v>111</v>
      </c>
      <c r="C273" t="s">
        <v>173</v>
      </c>
      <c r="D273" t="s">
        <v>174</v>
      </c>
      <c r="E273" t="s">
        <v>142</v>
      </c>
      <c r="F273">
        <v>3.82</v>
      </c>
      <c r="G273">
        <v>59619.336000000003</v>
      </c>
      <c r="H273">
        <v>1828233</v>
      </c>
      <c r="J273">
        <v>59619.336000000003</v>
      </c>
      <c r="K273">
        <v>100</v>
      </c>
      <c r="L273">
        <v>463.54</v>
      </c>
      <c r="M273">
        <v>363.5</v>
      </c>
      <c r="N273" t="s">
        <v>19</v>
      </c>
      <c r="O273" s="1">
        <v>45329</v>
      </c>
    </row>
    <row r="274" spans="1:15" x14ac:dyDescent="0.35">
      <c r="A274">
        <v>112</v>
      </c>
      <c r="B274">
        <v>112</v>
      </c>
      <c r="C274" t="s">
        <v>175</v>
      </c>
      <c r="D274" t="s">
        <v>176</v>
      </c>
      <c r="E274" t="s">
        <v>142</v>
      </c>
      <c r="F274">
        <v>3.82</v>
      </c>
      <c r="G274">
        <v>65011.285000000003</v>
      </c>
      <c r="H274">
        <v>2034666</v>
      </c>
      <c r="J274">
        <v>65011.285000000003</v>
      </c>
      <c r="K274">
        <v>100</v>
      </c>
      <c r="L274">
        <v>505.46</v>
      </c>
      <c r="M274">
        <v>405.5</v>
      </c>
      <c r="N274" t="s">
        <v>19</v>
      </c>
      <c r="O274" s="1">
        <v>45329</v>
      </c>
    </row>
    <row r="275" spans="1:15" x14ac:dyDescent="0.35">
      <c r="A275">
        <v>113</v>
      </c>
      <c r="B275">
        <v>113</v>
      </c>
      <c r="C275" t="s">
        <v>177</v>
      </c>
      <c r="D275" t="s">
        <v>178</v>
      </c>
      <c r="E275" t="s">
        <v>142</v>
      </c>
      <c r="F275">
        <v>3.82</v>
      </c>
      <c r="G275">
        <v>56173.52</v>
      </c>
      <c r="H275">
        <v>1712859</v>
      </c>
      <c r="J275">
        <v>56173.52</v>
      </c>
      <c r="K275">
        <v>100</v>
      </c>
      <c r="L275">
        <v>436.75</v>
      </c>
      <c r="M275">
        <v>336.8</v>
      </c>
      <c r="N275" t="s">
        <v>19</v>
      </c>
      <c r="O275" s="1">
        <v>45329</v>
      </c>
    </row>
    <row r="276" spans="1:15" x14ac:dyDescent="0.35">
      <c r="A276">
        <v>114</v>
      </c>
      <c r="B276">
        <v>114</v>
      </c>
      <c r="C276" t="s">
        <v>179</v>
      </c>
      <c r="D276" t="s">
        <v>180</v>
      </c>
      <c r="E276" t="s">
        <v>142</v>
      </c>
      <c r="F276">
        <v>3.82</v>
      </c>
      <c r="G276">
        <v>60057.675999999999</v>
      </c>
      <c r="H276">
        <v>1861754</v>
      </c>
      <c r="J276">
        <v>60057.675999999999</v>
      </c>
      <c r="K276">
        <v>100</v>
      </c>
      <c r="L276">
        <v>466.95</v>
      </c>
      <c r="M276">
        <v>367</v>
      </c>
      <c r="N276" t="s">
        <v>19</v>
      </c>
      <c r="O276" s="1">
        <v>45329</v>
      </c>
    </row>
    <row r="277" spans="1:15" x14ac:dyDescent="0.35">
      <c r="A277">
        <v>115</v>
      </c>
      <c r="B277">
        <v>115</v>
      </c>
      <c r="C277" t="s">
        <v>181</v>
      </c>
      <c r="D277" t="s">
        <v>18</v>
      </c>
      <c r="E277" t="s">
        <v>18</v>
      </c>
      <c r="F277">
        <v>3.81</v>
      </c>
      <c r="G277">
        <v>192.55</v>
      </c>
      <c r="H277">
        <v>724</v>
      </c>
      <c r="J277">
        <v>192.55</v>
      </c>
      <c r="K277">
        <v>100</v>
      </c>
      <c r="L277">
        <v>1.5</v>
      </c>
      <c r="M277">
        <v>-98.5</v>
      </c>
      <c r="N277" t="s">
        <v>19</v>
      </c>
      <c r="O277" s="1">
        <v>45329</v>
      </c>
    </row>
    <row r="278" spans="1:15" x14ac:dyDescent="0.35">
      <c r="A278">
        <v>116</v>
      </c>
      <c r="B278">
        <v>116</v>
      </c>
      <c r="C278" t="s">
        <v>182</v>
      </c>
      <c r="D278" t="s">
        <v>52</v>
      </c>
      <c r="E278" t="s">
        <v>29</v>
      </c>
      <c r="F278">
        <v>3.82</v>
      </c>
      <c r="G278">
        <v>13688.918</v>
      </c>
      <c r="H278">
        <v>427866</v>
      </c>
      <c r="J278">
        <v>13688.918</v>
      </c>
      <c r="K278">
        <v>100</v>
      </c>
      <c r="L278">
        <v>106.43</v>
      </c>
      <c r="M278">
        <v>6.4</v>
      </c>
      <c r="N278" t="s">
        <v>19</v>
      </c>
      <c r="O278" s="1">
        <v>45329</v>
      </c>
    </row>
    <row r="279" spans="1:15" x14ac:dyDescent="0.35">
      <c r="A279">
        <v>117</v>
      </c>
      <c r="B279">
        <v>117</v>
      </c>
      <c r="C279" t="s">
        <v>183</v>
      </c>
      <c r="D279" t="s">
        <v>18</v>
      </c>
      <c r="E279" t="s">
        <v>18</v>
      </c>
      <c r="F279">
        <v>3.66</v>
      </c>
      <c r="G279">
        <v>124.869</v>
      </c>
      <c r="H279">
        <v>828</v>
      </c>
      <c r="J279">
        <v>124.869</v>
      </c>
      <c r="K279">
        <v>100</v>
      </c>
      <c r="L279">
        <v>0.97</v>
      </c>
      <c r="M279">
        <v>-99</v>
      </c>
      <c r="N279" t="s">
        <v>19</v>
      </c>
      <c r="O279" s="1">
        <v>45329</v>
      </c>
    </row>
    <row r="280" spans="1:15" x14ac:dyDescent="0.35">
      <c r="A280">
        <v>118</v>
      </c>
      <c r="B280">
        <v>118</v>
      </c>
      <c r="C280" t="s">
        <v>184</v>
      </c>
      <c r="D280" t="s">
        <v>185</v>
      </c>
      <c r="E280" t="s">
        <v>142</v>
      </c>
      <c r="F280">
        <v>3.82</v>
      </c>
      <c r="G280">
        <v>61092.671999999999</v>
      </c>
      <c r="H280">
        <v>1890146</v>
      </c>
      <c r="J280">
        <v>61092.671999999999</v>
      </c>
      <c r="K280">
        <v>100</v>
      </c>
      <c r="L280">
        <v>475</v>
      </c>
      <c r="M280">
        <v>375</v>
      </c>
      <c r="N280" t="s">
        <v>19</v>
      </c>
      <c r="O280" s="1">
        <v>45329</v>
      </c>
    </row>
    <row r="281" spans="1:15" x14ac:dyDescent="0.35">
      <c r="A281">
        <v>119</v>
      </c>
      <c r="B281">
        <v>119</v>
      </c>
      <c r="C281" t="s">
        <v>186</v>
      </c>
      <c r="D281" t="s">
        <v>187</v>
      </c>
      <c r="E281" t="s">
        <v>142</v>
      </c>
      <c r="F281">
        <v>3.82</v>
      </c>
      <c r="G281">
        <v>57920.394999999997</v>
      </c>
      <c r="H281">
        <v>1824850</v>
      </c>
      <c r="J281">
        <v>57920.394999999997</v>
      </c>
      <c r="K281">
        <v>100</v>
      </c>
      <c r="L281">
        <v>450.33</v>
      </c>
      <c r="M281">
        <v>350.3</v>
      </c>
      <c r="N281" t="s">
        <v>19</v>
      </c>
      <c r="O281" s="1">
        <v>45329</v>
      </c>
    </row>
    <row r="282" spans="1:15" x14ac:dyDescent="0.35">
      <c r="A282">
        <v>120</v>
      </c>
      <c r="B282">
        <v>120</v>
      </c>
      <c r="C282" t="s">
        <v>188</v>
      </c>
      <c r="D282" t="s">
        <v>189</v>
      </c>
      <c r="E282" t="s">
        <v>142</v>
      </c>
      <c r="F282">
        <v>3.82</v>
      </c>
      <c r="G282">
        <v>49501.476999999999</v>
      </c>
      <c r="H282">
        <v>1486998</v>
      </c>
      <c r="J282">
        <v>49501.476999999999</v>
      </c>
      <c r="K282">
        <v>100</v>
      </c>
      <c r="L282">
        <v>384.88</v>
      </c>
      <c r="M282">
        <v>284.89999999999998</v>
      </c>
      <c r="N282" t="s">
        <v>19</v>
      </c>
      <c r="O282" s="1">
        <v>45329</v>
      </c>
    </row>
    <row r="283" spans="1:15" x14ac:dyDescent="0.35">
      <c r="A283">
        <v>121</v>
      </c>
      <c r="B283">
        <v>121</v>
      </c>
      <c r="C283" t="s">
        <v>190</v>
      </c>
      <c r="D283" t="s">
        <v>191</v>
      </c>
      <c r="E283" t="s">
        <v>142</v>
      </c>
      <c r="F283">
        <v>3.82</v>
      </c>
      <c r="G283">
        <v>50702.512000000002</v>
      </c>
      <c r="H283">
        <v>1553175</v>
      </c>
      <c r="J283">
        <v>50702.512000000002</v>
      </c>
      <c r="K283">
        <v>100</v>
      </c>
      <c r="L283">
        <v>394.21</v>
      </c>
      <c r="M283">
        <v>294.2</v>
      </c>
      <c r="N283" t="s">
        <v>19</v>
      </c>
      <c r="O283" s="1">
        <v>45329</v>
      </c>
    </row>
    <row r="284" spans="1:15" x14ac:dyDescent="0.35">
      <c r="A284">
        <v>122</v>
      </c>
      <c r="B284">
        <v>122</v>
      </c>
      <c r="C284" t="s">
        <v>192</v>
      </c>
      <c r="D284" t="s">
        <v>193</v>
      </c>
      <c r="E284" t="s">
        <v>142</v>
      </c>
      <c r="F284">
        <v>3.82</v>
      </c>
      <c r="G284">
        <v>49429.43</v>
      </c>
      <c r="H284">
        <v>1506484</v>
      </c>
      <c r="J284">
        <v>49429.43</v>
      </c>
      <c r="K284">
        <v>100</v>
      </c>
      <c r="L284">
        <v>384.32</v>
      </c>
      <c r="M284">
        <v>284.3</v>
      </c>
      <c r="N284" t="s">
        <v>19</v>
      </c>
      <c r="O284" s="1">
        <v>45329</v>
      </c>
    </row>
    <row r="285" spans="1:15" x14ac:dyDescent="0.35">
      <c r="A285">
        <v>123</v>
      </c>
      <c r="B285">
        <v>123</v>
      </c>
      <c r="C285" t="s">
        <v>194</v>
      </c>
      <c r="D285" t="s">
        <v>195</v>
      </c>
      <c r="E285" t="s">
        <v>142</v>
      </c>
      <c r="F285">
        <v>3.82</v>
      </c>
      <c r="G285">
        <v>58678.934000000001</v>
      </c>
      <c r="H285">
        <v>1838720</v>
      </c>
      <c r="J285">
        <v>58678.934000000001</v>
      </c>
      <c r="K285">
        <v>100</v>
      </c>
      <c r="L285">
        <v>456.23</v>
      </c>
      <c r="M285">
        <v>356.2</v>
      </c>
      <c r="N285" t="s">
        <v>19</v>
      </c>
      <c r="O285" s="1">
        <v>45329</v>
      </c>
    </row>
    <row r="286" spans="1:15" x14ac:dyDescent="0.35">
      <c r="A286">
        <v>124</v>
      </c>
      <c r="B286">
        <v>124</v>
      </c>
      <c r="C286" t="s">
        <v>196</v>
      </c>
      <c r="D286" t="s">
        <v>18</v>
      </c>
      <c r="E286" t="s">
        <v>18</v>
      </c>
      <c r="F286">
        <v>3.77</v>
      </c>
      <c r="G286">
        <v>173.45099999999999</v>
      </c>
      <c r="H286">
        <v>797</v>
      </c>
      <c r="J286">
        <v>173.45099999999999</v>
      </c>
      <c r="K286">
        <v>100</v>
      </c>
      <c r="L286">
        <v>1.35</v>
      </c>
      <c r="M286">
        <v>-98.7</v>
      </c>
      <c r="N286" t="s">
        <v>19</v>
      </c>
      <c r="O286" s="1">
        <v>45329</v>
      </c>
    </row>
    <row r="287" spans="1:15" x14ac:dyDescent="0.35">
      <c r="A287">
        <v>125</v>
      </c>
      <c r="B287">
        <v>125</v>
      </c>
      <c r="C287" t="s">
        <v>197</v>
      </c>
      <c r="D287" t="s">
        <v>198</v>
      </c>
      <c r="E287" t="s">
        <v>142</v>
      </c>
      <c r="F287">
        <v>3.82</v>
      </c>
      <c r="G287">
        <v>61647.858999999997</v>
      </c>
      <c r="H287">
        <v>1945396</v>
      </c>
      <c r="J287">
        <v>61647.858999999997</v>
      </c>
      <c r="K287">
        <v>100</v>
      </c>
      <c r="L287">
        <v>479.31</v>
      </c>
      <c r="M287">
        <v>379.3</v>
      </c>
      <c r="N287" t="s">
        <v>19</v>
      </c>
      <c r="O287" s="1">
        <v>45329</v>
      </c>
    </row>
    <row r="288" spans="1:15" x14ac:dyDescent="0.35">
      <c r="A288">
        <v>126</v>
      </c>
      <c r="B288">
        <v>126</v>
      </c>
      <c r="C288" t="s">
        <v>199</v>
      </c>
      <c r="D288" t="s">
        <v>200</v>
      </c>
      <c r="E288" t="s">
        <v>142</v>
      </c>
      <c r="F288">
        <v>3.82</v>
      </c>
      <c r="G288">
        <v>61024.07</v>
      </c>
      <c r="H288">
        <v>1875551</v>
      </c>
      <c r="J288">
        <v>61024.07</v>
      </c>
      <c r="K288">
        <v>100</v>
      </c>
      <c r="L288">
        <v>474.46</v>
      </c>
      <c r="M288">
        <v>374.5</v>
      </c>
      <c r="N288" t="s">
        <v>19</v>
      </c>
      <c r="O288" s="1">
        <v>45329</v>
      </c>
    </row>
    <row r="289" spans="1:15" x14ac:dyDescent="0.35">
      <c r="A289">
        <v>127</v>
      </c>
      <c r="B289">
        <v>127</v>
      </c>
      <c r="C289" t="s">
        <v>201</v>
      </c>
      <c r="D289" t="s">
        <v>202</v>
      </c>
      <c r="E289" t="s">
        <v>142</v>
      </c>
      <c r="F289">
        <v>3.82</v>
      </c>
      <c r="G289">
        <v>61411.233999999997</v>
      </c>
      <c r="H289">
        <v>1934272</v>
      </c>
      <c r="J289">
        <v>61411.233999999997</v>
      </c>
      <c r="K289">
        <v>100</v>
      </c>
      <c r="L289">
        <v>477.47</v>
      </c>
      <c r="M289">
        <v>377.5</v>
      </c>
      <c r="N289" t="s">
        <v>19</v>
      </c>
      <c r="O289" s="1">
        <v>45329</v>
      </c>
    </row>
    <row r="290" spans="1:15" x14ac:dyDescent="0.35">
      <c r="A290">
        <v>128</v>
      </c>
      <c r="B290">
        <v>128</v>
      </c>
      <c r="C290" t="s">
        <v>203</v>
      </c>
      <c r="D290" t="s">
        <v>204</v>
      </c>
      <c r="E290" t="s">
        <v>142</v>
      </c>
      <c r="F290">
        <v>3.82</v>
      </c>
      <c r="G290">
        <v>61999.913999999997</v>
      </c>
      <c r="H290">
        <v>1957041</v>
      </c>
      <c r="J290">
        <v>61999.913999999997</v>
      </c>
      <c r="K290">
        <v>100</v>
      </c>
      <c r="L290">
        <v>482.05</v>
      </c>
      <c r="M290">
        <v>382.1</v>
      </c>
      <c r="N290" t="s">
        <v>19</v>
      </c>
      <c r="O290" s="1">
        <v>45329</v>
      </c>
    </row>
    <row r="291" spans="1:15" x14ac:dyDescent="0.35">
      <c r="A291">
        <v>129</v>
      </c>
      <c r="B291">
        <v>129</v>
      </c>
      <c r="C291" t="s">
        <v>205</v>
      </c>
      <c r="D291" t="s">
        <v>206</v>
      </c>
      <c r="E291" t="s">
        <v>142</v>
      </c>
      <c r="F291">
        <v>3.82</v>
      </c>
      <c r="G291">
        <v>50020.82</v>
      </c>
      <c r="H291">
        <v>1529021</v>
      </c>
      <c r="J291">
        <v>50020.82</v>
      </c>
      <c r="K291">
        <v>100</v>
      </c>
      <c r="L291">
        <v>388.91</v>
      </c>
      <c r="M291">
        <v>288.89999999999998</v>
      </c>
      <c r="N291" t="s">
        <v>19</v>
      </c>
      <c r="O291" s="1">
        <v>45329</v>
      </c>
    </row>
    <row r="292" spans="1:15" x14ac:dyDescent="0.35">
      <c r="A292">
        <v>130</v>
      </c>
      <c r="B292">
        <v>130</v>
      </c>
      <c r="C292" t="s">
        <v>207</v>
      </c>
      <c r="D292" t="s">
        <v>208</v>
      </c>
      <c r="E292" t="s">
        <v>142</v>
      </c>
      <c r="F292">
        <v>3.82</v>
      </c>
      <c r="G292">
        <v>62273.972999999998</v>
      </c>
      <c r="H292">
        <v>1903030</v>
      </c>
      <c r="J292">
        <v>62273.972999999998</v>
      </c>
      <c r="K292">
        <v>100</v>
      </c>
      <c r="L292">
        <v>484.18</v>
      </c>
      <c r="M292">
        <v>384.2</v>
      </c>
      <c r="N292" t="s">
        <v>19</v>
      </c>
      <c r="O292" s="1">
        <v>45329</v>
      </c>
    </row>
    <row r="293" spans="1:15" x14ac:dyDescent="0.35">
      <c r="A293">
        <v>131</v>
      </c>
      <c r="B293">
        <v>131</v>
      </c>
      <c r="C293" t="s">
        <v>209</v>
      </c>
      <c r="D293" t="s">
        <v>18</v>
      </c>
      <c r="E293" t="s">
        <v>18</v>
      </c>
      <c r="F293">
        <v>3.75</v>
      </c>
      <c r="G293">
        <v>91.41</v>
      </c>
      <c r="H293">
        <v>723</v>
      </c>
      <c r="J293">
        <v>91.41</v>
      </c>
      <c r="K293">
        <v>100</v>
      </c>
      <c r="L293">
        <v>0.71</v>
      </c>
      <c r="M293">
        <v>-99.3</v>
      </c>
      <c r="N293" t="s">
        <v>19</v>
      </c>
      <c r="O293" s="1">
        <v>45329</v>
      </c>
    </row>
    <row r="294" spans="1:15" x14ac:dyDescent="0.35">
      <c r="A294">
        <v>132</v>
      </c>
      <c r="B294">
        <v>132</v>
      </c>
      <c r="C294" t="s">
        <v>210</v>
      </c>
      <c r="D294" t="s">
        <v>52</v>
      </c>
      <c r="E294" t="s">
        <v>29</v>
      </c>
      <c r="F294">
        <v>3.82</v>
      </c>
      <c r="G294">
        <v>13353.789000000001</v>
      </c>
      <c r="H294">
        <v>412544</v>
      </c>
      <c r="J294">
        <v>13353.789000000001</v>
      </c>
      <c r="K294">
        <v>100</v>
      </c>
      <c r="L294">
        <v>103.83</v>
      </c>
      <c r="M294">
        <v>3.8</v>
      </c>
      <c r="N294" t="s">
        <v>19</v>
      </c>
      <c r="O294" s="1">
        <v>45329</v>
      </c>
    </row>
    <row r="295" spans="1:15" x14ac:dyDescent="0.35">
      <c r="A295">
        <v>133</v>
      </c>
      <c r="B295">
        <v>133</v>
      </c>
      <c r="C295" t="s">
        <v>211</v>
      </c>
      <c r="D295" t="s">
        <v>18</v>
      </c>
      <c r="E295" t="s">
        <v>18</v>
      </c>
      <c r="F295">
        <v>3.78</v>
      </c>
      <c r="G295">
        <v>139.39099999999999</v>
      </c>
      <c r="H295">
        <v>641</v>
      </c>
      <c r="J295">
        <v>139.39099999999999</v>
      </c>
      <c r="K295">
        <v>100</v>
      </c>
      <c r="L295">
        <v>1.08</v>
      </c>
      <c r="M295">
        <v>-98.9</v>
      </c>
      <c r="N295" t="s">
        <v>19</v>
      </c>
      <c r="O295" s="1">
        <v>45329</v>
      </c>
    </row>
    <row r="296" spans="1:15" x14ac:dyDescent="0.35">
      <c r="A296">
        <v>134</v>
      </c>
      <c r="B296">
        <v>134</v>
      </c>
      <c r="C296" t="s">
        <v>212</v>
      </c>
      <c r="D296" t="s">
        <v>213</v>
      </c>
      <c r="E296" t="s">
        <v>142</v>
      </c>
      <c r="F296">
        <v>3.82</v>
      </c>
      <c r="G296">
        <v>67364.335999999996</v>
      </c>
      <c r="H296">
        <v>2137155</v>
      </c>
      <c r="J296">
        <v>67364.335999999996</v>
      </c>
      <c r="K296">
        <v>100</v>
      </c>
      <c r="L296">
        <v>523.76</v>
      </c>
      <c r="M296">
        <v>423.8</v>
      </c>
      <c r="N296" t="s">
        <v>19</v>
      </c>
      <c r="O296" s="1">
        <v>45329</v>
      </c>
    </row>
    <row r="297" spans="1:15" x14ac:dyDescent="0.35">
      <c r="A297">
        <v>135</v>
      </c>
      <c r="B297">
        <v>135</v>
      </c>
      <c r="C297" t="s">
        <v>214</v>
      </c>
      <c r="D297" t="s">
        <v>215</v>
      </c>
      <c r="E297" t="s">
        <v>142</v>
      </c>
      <c r="F297">
        <v>3.82</v>
      </c>
      <c r="G297">
        <v>74916.945000000007</v>
      </c>
      <c r="H297">
        <v>2339204</v>
      </c>
      <c r="J297">
        <v>74916.945000000007</v>
      </c>
      <c r="K297">
        <v>100</v>
      </c>
      <c r="L297">
        <v>582.48</v>
      </c>
      <c r="M297">
        <v>482.5</v>
      </c>
      <c r="N297" t="s">
        <v>19</v>
      </c>
      <c r="O297" s="1">
        <v>45329</v>
      </c>
    </row>
    <row r="298" spans="1:15" x14ac:dyDescent="0.35">
      <c r="A298">
        <v>136</v>
      </c>
      <c r="B298">
        <v>136</v>
      </c>
      <c r="C298" t="s">
        <v>216</v>
      </c>
      <c r="D298" t="s">
        <v>217</v>
      </c>
      <c r="E298" t="s">
        <v>142</v>
      </c>
      <c r="F298">
        <v>3.82</v>
      </c>
      <c r="G298">
        <v>65483.612999999998</v>
      </c>
      <c r="H298">
        <v>2024615</v>
      </c>
      <c r="J298">
        <v>65483.612999999998</v>
      </c>
      <c r="K298">
        <v>100</v>
      </c>
      <c r="L298">
        <v>509.14</v>
      </c>
      <c r="M298">
        <v>409.1</v>
      </c>
      <c r="N298" t="s">
        <v>19</v>
      </c>
      <c r="O298" s="1">
        <v>45329</v>
      </c>
    </row>
    <row r="299" spans="1:15" x14ac:dyDescent="0.35">
      <c r="A299">
        <v>137</v>
      </c>
      <c r="B299">
        <v>137</v>
      </c>
      <c r="C299" t="s">
        <v>218</v>
      </c>
      <c r="D299" t="s">
        <v>219</v>
      </c>
      <c r="E299" t="s">
        <v>142</v>
      </c>
      <c r="F299">
        <v>3.82</v>
      </c>
      <c r="G299">
        <v>57828.597999999998</v>
      </c>
      <c r="H299">
        <v>1748022</v>
      </c>
      <c r="J299">
        <v>57828.597999999998</v>
      </c>
      <c r="K299">
        <v>100</v>
      </c>
      <c r="L299">
        <v>449.62</v>
      </c>
      <c r="M299">
        <v>349.6</v>
      </c>
      <c r="N299" t="s">
        <v>19</v>
      </c>
      <c r="O299" s="1">
        <v>45329</v>
      </c>
    </row>
    <row r="300" spans="1:15" x14ac:dyDescent="0.35">
      <c r="A300">
        <v>138</v>
      </c>
      <c r="B300">
        <v>138</v>
      </c>
      <c r="C300" t="s">
        <v>220</v>
      </c>
      <c r="D300" t="s">
        <v>221</v>
      </c>
      <c r="E300" t="s">
        <v>142</v>
      </c>
      <c r="F300">
        <v>3.82</v>
      </c>
      <c r="G300">
        <v>60564.097999999998</v>
      </c>
      <c r="H300">
        <v>1891748</v>
      </c>
      <c r="J300">
        <v>60564.097999999998</v>
      </c>
      <c r="K300">
        <v>100</v>
      </c>
      <c r="L300">
        <v>470.89</v>
      </c>
      <c r="M300">
        <v>370.9</v>
      </c>
      <c r="N300" t="s">
        <v>19</v>
      </c>
      <c r="O300" s="1">
        <v>45329</v>
      </c>
    </row>
    <row r="301" spans="1:15" x14ac:dyDescent="0.35">
      <c r="A301">
        <v>139</v>
      </c>
      <c r="B301">
        <v>139</v>
      </c>
      <c r="C301" t="s">
        <v>222</v>
      </c>
      <c r="D301" t="s">
        <v>223</v>
      </c>
      <c r="E301" t="s">
        <v>142</v>
      </c>
      <c r="F301">
        <v>3.82</v>
      </c>
      <c r="G301">
        <v>61393.453000000001</v>
      </c>
      <c r="H301">
        <v>1952005</v>
      </c>
      <c r="J301">
        <v>61393.453000000001</v>
      </c>
      <c r="K301">
        <v>100</v>
      </c>
      <c r="L301">
        <v>477.34</v>
      </c>
      <c r="M301">
        <v>377.3</v>
      </c>
      <c r="N301" t="s">
        <v>19</v>
      </c>
      <c r="O301" s="1">
        <v>45329</v>
      </c>
    </row>
    <row r="302" spans="1:15" x14ac:dyDescent="0.35">
      <c r="A302">
        <v>140</v>
      </c>
      <c r="B302">
        <v>140</v>
      </c>
      <c r="C302" t="s">
        <v>224</v>
      </c>
      <c r="D302" t="s">
        <v>18</v>
      </c>
      <c r="E302" t="s">
        <v>18</v>
      </c>
      <c r="F302">
        <v>3.78</v>
      </c>
      <c r="G302">
        <v>54.731999999999999</v>
      </c>
      <c r="H302">
        <v>682</v>
      </c>
      <c r="J302">
        <v>54.731999999999999</v>
      </c>
      <c r="K302">
        <v>100</v>
      </c>
      <c r="L302">
        <v>0.43</v>
      </c>
      <c r="M302">
        <v>-99.6</v>
      </c>
      <c r="N302" t="s">
        <v>19</v>
      </c>
      <c r="O302" s="1">
        <v>45329</v>
      </c>
    </row>
    <row r="303" spans="1:15" x14ac:dyDescent="0.35">
      <c r="A303">
        <v>141</v>
      </c>
      <c r="B303">
        <v>141</v>
      </c>
      <c r="C303" t="s">
        <v>225</v>
      </c>
      <c r="D303" t="s">
        <v>52</v>
      </c>
      <c r="E303" t="s">
        <v>29</v>
      </c>
      <c r="F303">
        <v>3.82</v>
      </c>
      <c r="G303">
        <v>14119.17</v>
      </c>
      <c r="H303">
        <v>438989</v>
      </c>
      <c r="J303">
        <v>14119.17</v>
      </c>
      <c r="K303">
        <v>100</v>
      </c>
      <c r="L303">
        <v>109.78</v>
      </c>
      <c r="M303">
        <v>9.8000000000000007</v>
      </c>
      <c r="N303" t="s">
        <v>19</v>
      </c>
      <c r="O303" s="1">
        <v>45329</v>
      </c>
    </row>
    <row r="304" spans="1:15" x14ac:dyDescent="0.35">
      <c r="A304">
        <v>142</v>
      </c>
      <c r="B304">
        <v>142</v>
      </c>
      <c r="C304" t="s">
        <v>226</v>
      </c>
      <c r="D304" t="s">
        <v>18</v>
      </c>
      <c r="E304" t="s">
        <v>18</v>
      </c>
      <c r="F304">
        <v>3.8</v>
      </c>
      <c r="G304">
        <v>122.33199999999999</v>
      </c>
      <c r="H304">
        <v>558</v>
      </c>
      <c r="J304">
        <v>122.33199999999999</v>
      </c>
      <c r="K304">
        <v>100</v>
      </c>
      <c r="L304">
        <v>0.95</v>
      </c>
      <c r="M304">
        <v>-99</v>
      </c>
      <c r="N304" t="s">
        <v>19</v>
      </c>
      <c r="O304" s="1">
        <v>45329</v>
      </c>
    </row>
    <row r="305" spans="1:15" x14ac:dyDescent="0.35">
      <c r="A305">
        <v>143</v>
      </c>
      <c r="B305">
        <v>143</v>
      </c>
      <c r="C305" t="s">
        <v>227</v>
      </c>
      <c r="D305" t="s">
        <v>228</v>
      </c>
      <c r="E305" t="s">
        <v>142</v>
      </c>
      <c r="F305">
        <v>3.82</v>
      </c>
      <c r="G305">
        <v>51183.546999999999</v>
      </c>
      <c r="H305">
        <v>1550672</v>
      </c>
      <c r="J305">
        <v>51183.546999999999</v>
      </c>
      <c r="K305">
        <v>100</v>
      </c>
      <c r="L305">
        <v>397.95</v>
      </c>
      <c r="M305">
        <v>298</v>
      </c>
      <c r="N305" t="s">
        <v>19</v>
      </c>
      <c r="O305" s="1">
        <v>45329</v>
      </c>
    </row>
    <row r="306" spans="1:15" x14ac:dyDescent="0.35">
      <c r="A306">
        <v>144</v>
      </c>
      <c r="B306">
        <v>144</v>
      </c>
      <c r="C306" t="s">
        <v>229</v>
      </c>
      <c r="D306" t="s">
        <v>230</v>
      </c>
      <c r="E306" t="s">
        <v>142</v>
      </c>
      <c r="F306">
        <v>3.82</v>
      </c>
      <c r="G306">
        <v>60897.483999999997</v>
      </c>
      <c r="H306">
        <v>1924150</v>
      </c>
      <c r="J306">
        <v>60897.483999999997</v>
      </c>
      <c r="K306">
        <v>100</v>
      </c>
      <c r="L306">
        <v>473.48</v>
      </c>
      <c r="M306">
        <v>373.5</v>
      </c>
      <c r="N306" t="s">
        <v>19</v>
      </c>
      <c r="O306" s="1">
        <v>45329</v>
      </c>
    </row>
    <row r="307" spans="1:15" x14ac:dyDescent="0.35">
      <c r="A307">
        <v>145</v>
      </c>
      <c r="B307">
        <v>145</v>
      </c>
      <c r="C307" t="s">
        <v>231</v>
      </c>
      <c r="D307" t="s">
        <v>232</v>
      </c>
      <c r="E307" t="s">
        <v>142</v>
      </c>
      <c r="F307">
        <v>3.82</v>
      </c>
      <c r="G307">
        <v>57956.52</v>
      </c>
      <c r="H307">
        <v>1805876</v>
      </c>
      <c r="J307">
        <v>57956.52</v>
      </c>
      <c r="K307">
        <v>100</v>
      </c>
      <c r="L307">
        <v>450.61</v>
      </c>
      <c r="M307">
        <v>350.6</v>
      </c>
      <c r="N307" t="s">
        <v>19</v>
      </c>
      <c r="O307" s="1">
        <v>45329</v>
      </c>
    </row>
    <row r="308" spans="1:15" x14ac:dyDescent="0.35">
      <c r="A308">
        <v>146</v>
      </c>
      <c r="B308">
        <v>146</v>
      </c>
      <c r="C308" t="s">
        <v>233</v>
      </c>
      <c r="D308" t="s">
        <v>234</v>
      </c>
      <c r="E308" t="s">
        <v>142</v>
      </c>
      <c r="F308">
        <v>3.82</v>
      </c>
      <c r="G308">
        <v>54418.652000000002</v>
      </c>
      <c r="H308">
        <v>1682014</v>
      </c>
      <c r="J308">
        <v>54418.652000000002</v>
      </c>
      <c r="K308">
        <v>100</v>
      </c>
      <c r="L308">
        <v>423.11</v>
      </c>
      <c r="M308">
        <v>323.10000000000002</v>
      </c>
      <c r="N308" t="s">
        <v>19</v>
      </c>
      <c r="O308" s="1">
        <v>45329</v>
      </c>
    </row>
    <row r="309" spans="1:15" x14ac:dyDescent="0.35">
      <c r="A309">
        <v>147</v>
      </c>
      <c r="B309">
        <v>147</v>
      </c>
      <c r="C309" t="s">
        <v>235</v>
      </c>
      <c r="D309" t="s">
        <v>236</v>
      </c>
      <c r="E309" t="s">
        <v>142</v>
      </c>
      <c r="F309">
        <v>3.82</v>
      </c>
      <c r="G309">
        <v>53906.862999999998</v>
      </c>
      <c r="H309">
        <v>1653033</v>
      </c>
      <c r="J309">
        <v>53906.862999999998</v>
      </c>
      <c r="K309">
        <v>100</v>
      </c>
      <c r="L309">
        <v>419.13</v>
      </c>
      <c r="M309">
        <v>319.10000000000002</v>
      </c>
      <c r="N309" t="s">
        <v>19</v>
      </c>
      <c r="O309" s="1">
        <v>45329</v>
      </c>
    </row>
    <row r="310" spans="1:15" x14ac:dyDescent="0.35">
      <c r="A310">
        <v>148</v>
      </c>
      <c r="B310">
        <v>148</v>
      </c>
      <c r="C310" t="s">
        <v>237</v>
      </c>
      <c r="D310" t="s">
        <v>238</v>
      </c>
      <c r="E310" t="s">
        <v>142</v>
      </c>
      <c r="F310">
        <v>3.82</v>
      </c>
      <c r="G310">
        <v>59785.921999999999</v>
      </c>
      <c r="H310">
        <v>1831872</v>
      </c>
      <c r="J310">
        <v>59785.921999999999</v>
      </c>
      <c r="K310">
        <v>100</v>
      </c>
      <c r="L310">
        <v>464.84</v>
      </c>
      <c r="M310">
        <v>364.8</v>
      </c>
      <c r="N310" t="s">
        <v>19</v>
      </c>
      <c r="O310" s="1">
        <v>45329</v>
      </c>
    </row>
    <row r="311" spans="1:15" x14ac:dyDescent="0.35">
      <c r="A311">
        <v>149</v>
      </c>
      <c r="B311">
        <v>149</v>
      </c>
      <c r="C311" t="s">
        <v>239</v>
      </c>
      <c r="D311" t="s">
        <v>18</v>
      </c>
      <c r="E311" t="s">
        <v>18</v>
      </c>
      <c r="F311">
        <v>3.77</v>
      </c>
      <c r="G311">
        <v>228.38399999999999</v>
      </c>
      <c r="H311">
        <v>845</v>
      </c>
      <c r="J311">
        <v>228.38399999999999</v>
      </c>
      <c r="K311">
        <v>100</v>
      </c>
      <c r="L311">
        <v>1.78</v>
      </c>
      <c r="M311">
        <v>-98.2</v>
      </c>
      <c r="N311" t="s">
        <v>19</v>
      </c>
      <c r="O311" s="1">
        <v>45329</v>
      </c>
    </row>
    <row r="312" spans="1:15" x14ac:dyDescent="0.35">
      <c r="A312">
        <v>150</v>
      </c>
      <c r="B312">
        <v>150</v>
      </c>
      <c r="C312" t="s">
        <v>240</v>
      </c>
      <c r="D312" t="s">
        <v>18</v>
      </c>
      <c r="E312" t="s">
        <v>18</v>
      </c>
      <c r="F312">
        <v>3.79</v>
      </c>
      <c r="G312">
        <v>26.952000000000002</v>
      </c>
      <c r="H312">
        <v>415</v>
      </c>
      <c r="J312">
        <v>26.952000000000002</v>
      </c>
      <c r="K312">
        <v>100</v>
      </c>
      <c r="L312">
        <v>0.21</v>
      </c>
      <c r="M312">
        <v>-99.8</v>
      </c>
      <c r="N312" t="s">
        <v>19</v>
      </c>
      <c r="O312" s="1">
        <v>45329</v>
      </c>
    </row>
    <row r="313" spans="1:15" x14ac:dyDescent="0.35">
      <c r="A313">
        <v>151</v>
      </c>
      <c r="B313">
        <v>151</v>
      </c>
      <c r="C313" t="s">
        <v>241</v>
      </c>
      <c r="D313" t="s">
        <v>18</v>
      </c>
      <c r="E313" t="s">
        <v>18</v>
      </c>
      <c r="F313">
        <v>3.79</v>
      </c>
      <c r="G313">
        <v>176.011</v>
      </c>
      <c r="H313">
        <v>908</v>
      </c>
      <c r="J313">
        <v>176.011</v>
      </c>
      <c r="K313">
        <v>100</v>
      </c>
      <c r="L313">
        <v>1.37</v>
      </c>
      <c r="M313">
        <v>-98.6</v>
      </c>
      <c r="N313" t="s">
        <v>19</v>
      </c>
      <c r="O313" s="1">
        <v>45329</v>
      </c>
    </row>
    <row r="316" spans="1:15" x14ac:dyDescent="0.35">
      <c r="F316" t="s">
        <v>243</v>
      </c>
    </row>
    <row r="317" spans="1:15" x14ac:dyDescent="0.35">
      <c r="B317" t="s">
        <v>3</v>
      </c>
      <c r="C317" t="s">
        <v>4</v>
      </c>
      <c r="D317" t="s">
        <v>5</v>
      </c>
      <c r="E317" t="s">
        <v>6</v>
      </c>
      <c r="F317" t="s">
        <v>7</v>
      </c>
      <c r="G317" t="s">
        <v>8</v>
      </c>
      <c r="H317" t="s">
        <v>9</v>
      </c>
      <c r="I317" t="s">
        <v>10</v>
      </c>
      <c r="J317" t="s">
        <v>11</v>
      </c>
      <c r="K317" t="s">
        <v>12</v>
      </c>
      <c r="L317" t="s">
        <v>13</v>
      </c>
      <c r="M317" t="s">
        <v>14</v>
      </c>
      <c r="N317" t="s">
        <v>15</v>
      </c>
      <c r="O317" t="s">
        <v>16</v>
      </c>
    </row>
    <row r="318" spans="1:15" x14ac:dyDescent="0.35">
      <c r="A318">
        <v>1</v>
      </c>
      <c r="B318">
        <v>1</v>
      </c>
      <c r="C318" t="s">
        <v>17</v>
      </c>
      <c r="D318" t="s">
        <v>18</v>
      </c>
      <c r="E318" t="s">
        <v>18</v>
      </c>
      <c r="F318">
        <v>3.87</v>
      </c>
      <c r="G318">
        <v>4602.5619999999999</v>
      </c>
      <c r="H318">
        <v>58641</v>
      </c>
      <c r="I318">
        <v>51.652000000000001</v>
      </c>
      <c r="J318">
        <v>8910.7139999999999</v>
      </c>
      <c r="L318">
        <v>699.36</v>
      </c>
      <c r="N318" t="s">
        <v>19</v>
      </c>
      <c r="O318" s="1">
        <v>45328</v>
      </c>
    </row>
    <row r="319" spans="1:15" x14ac:dyDescent="0.35">
      <c r="A319">
        <v>2</v>
      </c>
      <c r="B319">
        <v>2</v>
      </c>
      <c r="C319" t="s">
        <v>20</v>
      </c>
      <c r="D319" t="s">
        <v>18</v>
      </c>
      <c r="E319" t="s">
        <v>18</v>
      </c>
      <c r="F319">
        <v>3.86</v>
      </c>
      <c r="G319">
        <v>5433.0330000000004</v>
      </c>
      <c r="H319">
        <v>70617</v>
      </c>
      <c r="I319">
        <v>2.5390000000000001</v>
      </c>
      <c r="J319">
        <v>213983.182</v>
      </c>
      <c r="L319">
        <v>16806.45</v>
      </c>
      <c r="N319" t="s">
        <v>19</v>
      </c>
      <c r="O319" s="1">
        <v>45328</v>
      </c>
    </row>
    <row r="320" spans="1:15" x14ac:dyDescent="0.35">
      <c r="A320">
        <v>3</v>
      </c>
      <c r="B320">
        <v>3</v>
      </c>
      <c r="C320" t="s">
        <v>21</v>
      </c>
      <c r="D320" t="s">
        <v>22</v>
      </c>
      <c r="E320" t="s">
        <v>18</v>
      </c>
      <c r="F320">
        <v>3.85</v>
      </c>
      <c r="G320">
        <v>5091.1570000000002</v>
      </c>
      <c r="H320">
        <v>66742</v>
      </c>
      <c r="I320">
        <v>77.174999999999997</v>
      </c>
      <c r="J320">
        <v>6596.8990000000003</v>
      </c>
      <c r="L320">
        <v>517.62</v>
      </c>
      <c r="N320" t="s">
        <v>19</v>
      </c>
      <c r="O320" s="1">
        <v>45328</v>
      </c>
    </row>
    <row r="321" spans="1:15" x14ac:dyDescent="0.35">
      <c r="A321">
        <v>4</v>
      </c>
      <c r="B321">
        <v>4</v>
      </c>
      <c r="C321" t="s">
        <v>23</v>
      </c>
      <c r="D321" t="s">
        <v>24</v>
      </c>
      <c r="E321" t="s">
        <v>18</v>
      </c>
      <c r="F321">
        <v>3.84</v>
      </c>
      <c r="G321">
        <v>4666.37</v>
      </c>
      <c r="H321">
        <v>63665</v>
      </c>
      <c r="I321">
        <v>7.8339999999999996</v>
      </c>
      <c r="J321">
        <v>59565.610999999997</v>
      </c>
      <c r="L321">
        <v>4677.96</v>
      </c>
      <c r="N321" t="s">
        <v>19</v>
      </c>
      <c r="O321" s="1">
        <v>45328</v>
      </c>
    </row>
    <row r="322" spans="1:15" x14ac:dyDescent="0.35">
      <c r="A322">
        <v>5</v>
      </c>
      <c r="B322">
        <v>5</v>
      </c>
      <c r="C322" t="s">
        <v>25</v>
      </c>
      <c r="D322" t="s">
        <v>18</v>
      </c>
      <c r="E322" t="s">
        <v>18</v>
      </c>
      <c r="F322">
        <v>3.84</v>
      </c>
      <c r="G322">
        <v>5930.3959999999997</v>
      </c>
      <c r="H322">
        <v>71987</v>
      </c>
      <c r="I322">
        <v>12.388999999999999</v>
      </c>
      <c r="J322">
        <v>47868.237999999998</v>
      </c>
      <c r="L322">
        <v>3759.21</v>
      </c>
      <c r="N322" t="s">
        <v>19</v>
      </c>
      <c r="O322" s="1">
        <v>45328</v>
      </c>
    </row>
    <row r="323" spans="1:15" x14ac:dyDescent="0.35">
      <c r="A323">
        <v>6</v>
      </c>
      <c r="B323">
        <v>6</v>
      </c>
      <c r="C323" t="s">
        <v>26</v>
      </c>
      <c r="D323" t="s">
        <v>18</v>
      </c>
      <c r="E323" t="s">
        <v>18</v>
      </c>
      <c r="F323">
        <v>3.85</v>
      </c>
      <c r="G323">
        <v>5161.1989999999996</v>
      </c>
      <c r="H323">
        <v>67760</v>
      </c>
      <c r="I323">
        <v>7.742</v>
      </c>
      <c r="J323">
        <v>66664.932000000001</v>
      </c>
      <c r="L323">
        <v>5235.57</v>
      </c>
      <c r="N323" t="s">
        <v>19</v>
      </c>
      <c r="O323" s="1">
        <v>45328</v>
      </c>
    </row>
    <row r="324" spans="1:15" x14ac:dyDescent="0.35">
      <c r="A324">
        <v>7</v>
      </c>
      <c r="B324">
        <v>7</v>
      </c>
      <c r="C324" t="s">
        <v>27</v>
      </c>
      <c r="D324" t="s">
        <v>28</v>
      </c>
      <c r="E324" t="s">
        <v>29</v>
      </c>
      <c r="F324">
        <v>3.79</v>
      </c>
      <c r="G324">
        <v>14689.672</v>
      </c>
      <c r="H324">
        <v>349695</v>
      </c>
      <c r="I324">
        <v>134058.391</v>
      </c>
      <c r="J324">
        <v>10.958</v>
      </c>
      <c r="K324">
        <v>0.17499999999999999</v>
      </c>
      <c r="L324">
        <v>0.34</v>
      </c>
      <c r="M324">
        <v>93.2</v>
      </c>
      <c r="N324" t="s">
        <v>19</v>
      </c>
      <c r="O324" s="1">
        <v>45328</v>
      </c>
    </row>
    <row r="325" spans="1:15" x14ac:dyDescent="0.35">
      <c r="A325">
        <v>8</v>
      </c>
      <c r="B325">
        <v>8</v>
      </c>
      <c r="C325" t="s">
        <v>30</v>
      </c>
      <c r="D325" t="s">
        <v>31</v>
      </c>
      <c r="E325" t="s">
        <v>29</v>
      </c>
      <c r="F325">
        <v>3.79</v>
      </c>
      <c r="G325">
        <v>14954.547</v>
      </c>
      <c r="H325">
        <v>335498</v>
      </c>
      <c r="I325">
        <v>118457.406</v>
      </c>
      <c r="J325">
        <v>12.624000000000001</v>
      </c>
      <c r="K325">
        <v>0.28100000000000003</v>
      </c>
      <c r="L325">
        <v>0.47</v>
      </c>
      <c r="M325">
        <v>66.7</v>
      </c>
      <c r="N325" t="s">
        <v>19</v>
      </c>
      <c r="O325" s="1">
        <v>45328</v>
      </c>
    </row>
    <row r="326" spans="1:15" x14ac:dyDescent="0.35">
      <c r="A326">
        <v>9</v>
      </c>
      <c r="B326">
        <v>9</v>
      </c>
      <c r="C326" t="s">
        <v>32</v>
      </c>
      <c r="D326" t="s">
        <v>33</v>
      </c>
      <c r="E326" t="s">
        <v>29</v>
      </c>
      <c r="F326">
        <v>3.79</v>
      </c>
      <c r="G326">
        <v>16010.504999999999</v>
      </c>
      <c r="H326">
        <v>399784</v>
      </c>
      <c r="I326">
        <v>146184.82800000001</v>
      </c>
      <c r="J326">
        <v>10.952</v>
      </c>
      <c r="K326">
        <v>0.44400000000000001</v>
      </c>
      <c r="L326">
        <v>0.34</v>
      </c>
      <c r="M326">
        <v>-23.9</v>
      </c>
      <c r="N326" t="s">
        <v>19</v>
      </c>
      <c r="O326" s="1">
        <v>45328</v>
      </c>
    </row>
    <row r="327" spans="1:15" x14ac:dyDescent="0.35">
      <c r="A327">
        <v>10</v>
      </c>
      <c r="B327">
        <v>10</v>
      </c>
      <c r="C327" t="s">
        <v>34</v>
      </c>
      <c r="D327" t="s">
        <v>35</v>
      </c>
      <c r="E327" t="s">
        <v>29</v>
      </c>
      <c r="F327">
        <v>3.79</v>
      </c>
      <c r="G327">
        <v>18814.030999999999</v>
      </c>
      <c r="H327">
        <v>485555</v>
      </c>
      <c r="I327">
        <v>134612.875</v>
      </c>
      <c r="J327">
        <v>13.976000000000001</v>
      </c>
      <c r="K327">
        <v>0.71299999999999997</v>
      </c>
      <c r="L327">
        <v>0.57999999999999996</v>
      </c>
      <c r="M327">
        <v>-19.3</v>
      </c>
      <c r="N327" t="s">
        <v>19</v>
      </c>
      <c r="O327" s="1">
        <v>45328</v>
      </c>
    </row>
    <row r="328" spans="1:15" x14ac:dyDescent="0.35">
      <c r="A328">
        <v>11</v>
      </c>
      <c r="B328">
        <v>11</v>
      </c>
      <c r="C328" t="s">
        <v>36</v>
      </c>
      <c r="D328" t="s">
        <v>37</v>
      </c>
      <c r="E328" t="s">
        <v>29</v>
      </c>
      <c r="F328">
        <v>3.79</v>
      </c>
      <c r="G328">
        <v>30746.495999999999</v>
      </c>
      <c r="H328">
        <v>862894</v>
      </c>
      <c r="I328">
        <v>134493.04699999999</v>
      </c>
      <c r="J328">
        <v>22.861000000000001</v>
      </c>
      <c r="K328">
        <v>1.1379999999999999</v>
      </c>
      <c r="L328">
        <v>1.27</v>
      </c>
      <c r="M328">
        <v>11.9</v>
      </c>
      <c r="N328" t="s">
        <v>19</v>
      </c>
      <c r="O328" s="1">
        <v>45328</v>
      </c>
    </row>
    <row r="329" spans="1:15" x14ac:dyDescent="0.35">
      <c r="A329">
        <v>12</v>
      </c>
      <c r="B329">
        <v>12</v>
      </c>
      <c r="C329" t="s">
        <v>38</v>
      </c>
      <c r="D329" t="s">
        <v>39</v>
      </c>
      <c r="E329" t="s">
        <v>29</v>
      </c>
      <c r="F329">
        <v>3.79</v>
      </c>
      <c r="G329">
        <v>33982.055</v>
      </c>
      <c r="H329">
        <v>948781</v>
      </c>
      <c r="I329">
        <v>114462.625</v>
      </c>
      <c r="J329">
        <v>29.687999999999999</v>
      </c>
      <c r="K329">
        <v>1.825</v>
      </c>
      <c r="L329">
        <v>1.81</v>
      </c>
      <c r="M329">
        <v>-0.9</v>
      </c>
      <c r="N329" t="s">
        <v>19</v>
      </c>
      <c r="O329" s="1">
        <v>45328</v>
      </c>
    </row>
    <row r="330" spans="1:15" x14ac:dyDescent="0.35">
      <c r="A330">
        <v>13</v>
      </c>
      <c r="B330">
        <v>13</v>
      </c>
      <c r="C330" t="s">
        <v>40</v>
      </c>
      <c r="D330" t="s">
        <v>18</v>
      </c>
      <c r="E330" t="s">
        <v>18</v>
      </c>
      <c r="F330">
        <v>3.85</v>
      </c>
      <c r="G330">
        <v>4084.2379999999998</v>
      </c>
      <c r="H330">
        <v>59924</v>
      </c>
      <c r="I330">
        <v>27.52</v>
      </c>
      <c r="J330">
        <v>14840.981</v>
      </c>
      <c r="L330">
        <v>1165.1400000000001</v>
      </c>
      <c r="N330" t="s">
        <v>19</v>
      </c>
      <c r="O330" s="1">
        <v>45328</v>
      </c>
    </row>
    <row r="331" spans="1:15" x14ac:dyDescent="0.35">
      <c r="A331">
        <v>14</v>
      </c>
      <c r="B331">
        <v>14</v>
      </c>
      <c r="C331" t="s">
        <v>41</v>
      </c>
      <c r="D331" t="s">
        <v>42</v>
      </c>
      <c r="E331" t="s">
        <v>29</v>
      </c>
      <c r="F331">
        <v>3.79</v>
      </c>
      <c r="G331">
        <v>54403.394999999997</v>
      </c>
      <c r="H331">
        <v>1644471</v>
      </c>
      <c r="I331">
        <v>124790.29700000001</v>
      </c>
      <c r="J331">
        <v>43.595999999999997</v>
      </c>
      <c r="K331">
        <v>2.919</v>
      </c>
      <c r="L331">
        <v>2.9</v>
      </c>
      <c r="M331">
        <v>-0.6</v>
      </c>
      <c r="N331" t="s">
        <v>19</v>
      </c>
      <c r="O331" s="1">
        <v>45328</v>
      </c>
    </row>
    <row r="332" spans="1:15" x14ac:dyDescent="0.35">
      <c r="A332">
        <v>15</v>
      </c>
      <c r="B332">
        <v>15</v>
      </c>
      <c r="C332" t="s">
        <v>43</v>
      </c>
      <c r="D332" t="s">
        <v>44</v>
      </c>
      <c r="E332" t="s">
        <v>29</v>
      </c>
      <c r="F332">
        <v>3.79</v>
      </c>
      <c r="G332">
        <v>83895.858999999997</v>
      </c>
      <c r="H332">
        <v>2620377</v>
      </c>
      <c r="I332">
        <v>129505.023</v>
      </c>
      <c r="J332">
        <v>64.781999999999996</v>
      </c>
      <c r="K332">
        <v>4.6689999999999996</v>
      </c>
      <c r="L332">
        <v>4.57</v>
      </c>
      <c r="M332">
        <v>-2.2000000000000002</v>
      </c>
      <c r="N332" t="s">
        <v>19</v>
      </c>
      <c r="O332" s="1">
        <v>45328</v>
      </c>
    </row>
    <row r="333" spans="1:15" x14ac:dyDescent="0.35">
      <c r="A333">
        <v>16</v>
      </c>
      <c r="B333">
        <v>16</v>
      </c>
      <c r="C333" t="s">
        <v>45</v>
      </c>
      <c r="D333" t="s">
        <v>46</v>
      </c>
      <c r="E333" t="s">
        <v>29</v>
      </c>
      <c r="F333">
        <v>3.79</v>
      </c>
      <c r="G333">
        <v>116868.016</v>
      </c>
      <c r="H333">
        <v>3671228</v>
      </c>
      <c r="I333">
        <v>117331.039</v>
      </c>
      <c r="J333">
        <v>99.605000000000004</v>
      </c>
      <c r="K333">
        <v>7.45</v>
      </c>
      <c r="L333">
        <v>7.3</v>
      </c>
      <c r="M333">
        <v>-2</v>
      </c>
      <c r="N333" t="s">
        <v>19</v>
      </c>
      <c r="O333" s="1">
        <v>45328</v>
      </c>
    </row>
    <row r="334" spans="1:15" x14ac:dyDescent="0.35">
      <c r="A334">
        <v>17</v>
      </c>
      <c r="B334">
        <v>17</v>
      </c>
      <c r="C334" t="s">
        <v>47</v>
      </c>
      <c r="D334" t="s">
        <v>48</v>
      </c>
      <c r="E334" t="s">
        <v>29</v>
      </c>
      <c r="F334">
        <v>3.79</v>
      </c>
      <c r="G334">
        <v>193112.78099999999</v>
      </c>
      <c r="H334">
        <v>6144241</v>
      </c>
      <c r="I334">
        <v>125046.508</v>
      </c>
      <c r="J334">
        <v>154.43299999999999</v>
      </c>
      <c r="K334">
        <v>11.875</v>
      </c>
      <c r="L334">
        <v>11.61</v>
      </c>
      <c r="M334">
        <v>-2.2999999999999998</v>
      </c>
      <c r="N334" t="s">
        <v>19</v>
      </c>
      <c r="O334" s="1">
        <v>45328</v>
      </c>
    </row>
    <row r="335" spans="1:15" x14ac:dyDescent="0.35">
      <c r="A335">
        <v>18</v>
      </c>
      <c r="B335">
        <v>18</v>
      </c>
      <c r="C335" t="s">
        <v>49</v>
      </c>
      <c r="D335" t="s">
        <v>50</v>
      </c>
      <c r="E335" t="s">
        <v>29</v>
      </c>
      <c r="F335">
        <v>3.79</v>
      </c>
      <c r="G335">
        <v>378762.78100000002</v>
      </c>
      <c r="H335">
        <v>12584447</v>
      </c>
      <c r="I335">
        <v>119904.609</v>
      </c>
      <c r="J335">
        <v>315.887</v>
      </c>
      <c r="K335">
        <v>19.125</v>
      </c>
      <c r="L335">
        <v>24.29</v>
      </c>
      <c r="M335">
        <v>27</v>
      </c>
      <c r="N335" t="s">
        <v>19</v>
      </c>
      <c r="O335" s="1">
        <v>45328</v>
      </c>
    </row>
    <row r="336" spans="1:15" x14ac:dyDescent="0.35">
      <c r="A336">
        <v>19</v>
      </c>
      <c r="B336">
        <v>19</v>
      </c>
      <c r="C336" t="s">
        <v>51</v>
      </c>
      <c r="D336" t="s">
        <v>52</v>
      </c>
      <c r="E336" t="s">
        <v>29</v>
      </c>
      <c r="F336">
        <v>3.79</v>
      </c>
      <c r="G336">
        <v>543942.68799999997</v>
      </c>
      <c r="H336">
        <v>17636362</v>
      </c>
      <c r="I336">
        <v>114519.43799999999</v>
      </c>
      <c r="J336">
        <v>474.97800000000001</v>
      </c>
      <c r="K336">
        <v>30.5</v>
      </c>
      <c r="L336">
        <v>36.78</v>
      </c>
      <c r="M336">
        <v>20.6</v>
      </c>
      <c r="N336" t="s">
        <v>19</v>
      </c>
      <c r="O336" s="1">
        <v>45328</v>
      </c>
    </row>
    <row r="337" spans="1:15" x14ac:dyDescent="0.35">
      <c r="A337">
        <v>20</v>
      </c>
      <c r="B337">
        <v>20</v>
      </c>
      <c r="C337" t="s">
        <v>53</v>
      </c>
      <c r="D337" t="s">
        <v>18</v>
      </c>
      <c r="E337" t="s">
        <v>18</v>
      </c>
      <c r="F337">
        <v>3.85</v>
      </c>
      <c r="G337">
        <v>4801.7349999999997</v>
      </c>
      <c r="H337">
        <v>63427</v>
      </c>
      <c r="N337" t="s">
        <v>19</v>
      </c>
      <c r="O337" s="1">
        <v>45328</v>
      </c>
    </row>
    <row r="338" spans="1:15" x14ac:dyDescent="0.35">
      <c r="A338">
        <v>21</v>
      </c>
      <c r="B338">
        <v>21</v>
      </c>
      <c r="C338" t="s">
        <v>54</v>
      </c>
      <c r="D338" t="s">
        <v>55</v>
      </c>
      <c r="E338" t="s">
        <v>29</v>
      </c>
      <c r="F338">
        <v>3.79</v>
      </c>
      <c r="G338">
        <v>655501.875</v>
      </c>
      <c r="H338">
        <v>20798108</v>
      </c>
      <c r="I338">
        <v>119743.57</v>
      </c>
      <c r="J338">
        <v>547.42100000000005</v>
      </c>
      <c r="K338">
        <v>48.75</v>
      </c>
      <c r="L338">
        <v>42.47</v>
      </c>
      <c r="M338">
        <v>-12.9</v>
      </c>
      <c r="N338" t="s">
        <v>19</v>
      </c>
      <c r="O338" s="1">
        <v>45328</v>
      </c>
    </row>
    <row r="339" spans="1:15" x14ac:dyDescent="0.35">
      <c r="A339">
        <v>22</v>
      </c>
      <c r="B339">
        <v>22</v>
      </c>
      <c r="C339" t="s">
        <v>56</v>
      </c>
      <c r="D339" t="s">
        <v>57</v>
      </c>
      <c r="E339" t="s">
        <v>29</v>
      </c>
      <c r="F339">
        <v>3.79</v>
      </c>
      <c r="G339">
        <v>1384856.5</v>
      </c>
      <c r="H339">
        <v>45921412</v>
      </c>
      <c r="I339">
        <v>111885.367</v>
      </c>
      <c r="J339">
        <v>1237.7460000000001</v>
      </c>
      <c r="K339">
        <v>78.125</v>
      </c>
      <c r="L339">
        <v>96.69</v>
      </c>
      <c r="M339">
        <v>23.8</v>
      </c>
      <c r="N339" t="s">
        <v>19</v>
      </c>
      <c r="O339" s="1">
        <v>45328</v>
      </c>
    </row>
    <row r="340" spans="1:15" x14ac:dyDescent="0.35">
      <c r="A340">
        <v>23</v>
      </c>
      <c r="B340">
        <v>23</v>
      </c>
      <c r="C340" t="s">
        <v>58</v>
      </c>
      <c r="D340" t="s">
        <v>59</v>
      </c>
      <c r="E340" t="s">
        <v>29</v>
      </c>
      <c r="F340">
        <v>3.79</v>
      </c>
      <c r="G340">
        <v>1852453.625</v>
      </c>
      <c r="H340">
        <v>59662784</v>
      </c>
      <c r="I340">
        <v>89403.023000000001</v>
      </c>
      <c r="J340">
        <v>2072.0259999999998</v>
      </c>
      <c r="K340">
        <v>125</v>
      </c>
      <c r="L340">
        <v>162.22</v>
      </c>
      <c r="M340">
        <v>29.8</v>
      </c>
      <c r="N340" t="s">
        <v>19</v>
      </c>
      <c r="O340" s="1">
        <v>45328</v>
      </c>
    </row>
    <row r="341" spans="1:15" x14ac:dyDescent="0.35">
      <c r="A341">
        <v>24</v>
      </c>
      <c r="B341">
        <v>24</v>
      </c>
      <c r="C341" t="s">
        <v>60</v>
      </c>
      <c r="D341" t="s">
        <v>61</v>
      </c>
      <c r="E341" t="s">
        <v>29</v>
      </c>
      <c r="F341">
        <v>3.79</v>
      </c>
      <c r="G341">
        <v>2635860</v>
      </c>
      <c r="H341">
        <v>83402032</v>
      </c>
      <c r="I341">
        <v>133968.5</v>
      </c>
      <c r="J341">
        <v>1967.5219999999999</v>
      </c>
      <c r="K341">
        <v>200</v>
      </c>
      <c r="L341">
        <v>154.01</v>
      </c>
      <c r="M341">
        <v>-23</v>
      </c>
      <c r="N341" t="s">
        <v>19</v>
      </c>
      <c r="O341" s="1">
        <v>45328</v>
      </c>
    </row>
    <row r="342" spans="1:15" x14ac:dyDescent="0.35">
      <c r="A342">
        <v>25</v>
      </c>
      <c r="B342">
        <v>25</v>
      </c>
      <c r="C342" t="s">
        <v>62</v>
      </c>
      <c r="D342" t="s">
        <v>63</v>
      </c>
      <c r="E342" t="s">
        <v>29</v>
      </c>
      <c r="F342">
        <v>3.79</v>
      </c>
      <c r="G342">
        <v>3855763.5</v>
      </c>
      <c r="H342">
        <v>121183752</v>
      </c>
      <c r="I342">
        <v>90058.108999999997</v>
      </c>
      <c r="J342">
        <v>4281.4170000000004</v>
      </c>
      <c r="K342">
        <v>325.625</v>
      </c>
      <c r="L342">
        <v>335.75</v>
      </c>
      <c r="M342">
        <v>3.1</v>
      </c>
      <c r="N342" t="s">
        <v>19</v>
      </c>
      <c r="O342" s="1">
        <v>45328</v>
      </c>
    </row>
    <row r="343" spans="1:15" x14ac:dyDescent="0.35">
      <c r="A343">
        <v>26</v>
      </c>
      <c r="B343">
        <v>26</v>
      </c>
      <c r="C343" t="s">
        <v>64</v>
      </c>
      <c r="D343" t="s">
        <v>18</v>
      </c>
      <c r="E343" t="s">
        <v>18</v>
      </c>
      <c r="F343">
        <v>3.84</v>
      </c>
      <c r="G343">
        <v>5251.62</v>
      </c>
      <c r="H343">
        <v>64577</v>
      </c>
      <c r="I343">
        <v>14.134</v>
      </c>
      <c r="J343">
        <v>37155.936000000002</v>
      </c>
      <c r="L343">
        <v>2917.83</v>
      </c>
      <c r="N343" t="s">
        <v>19</v>
      </c>
      <c r="O343" s="1">
        <v>45328</v>
      </c>
    </row>
    <row r="344" spans="1:15" x14ac:dyDescent="0.35">
      <c r="A344">
        <v>27</v>
      </c>
      <c r="B344">
        <v>27</v>
      </c>
      <c r="C344" t="s">
        <v>65</v>
      </c>
      <c r="D344" t="s">
        <v>18</v>
      </c>
      <c r="E344" t="s">
        <v>18</v>
      </c>
      <c r="F344">
        <v>3.86</v>
      </c>
      <c r="G344">
        <v>5246.0349999999999</v>
      </c>
      <c r="H344">
        <v>71244</v>
      </c>
      <c r="I344">
        <v>12.725</v>
      </c>
      <c r="J344">
        <v>41226.207999999999</v>
      </c>
      <c r="L344">
        <v>3237.53</v>
      </c>
      <c r="N344" t="s">
        <v>19</v>
      </c>
      <c r="O344" s="1">
        <v>45328</v>
      </c>
    </row>
    <row r="345" spans="1:15" x14ac:dyDescent="0.35">
      <c r="A345">
        <v>28</v>
      </c>
      <c r="B345">
        <v>28</v>
      </c>
      <c r="C345" t="s">
        <v>66</v>
      </c>
      <c r="D345" t="s">
        <v>67</v>
      </c>
      <c r="E345" t="s">
        <v>68</v>
      </c>
      <c r="F345">
        <v>3.79</v>
      </c>
      <c r="G345">
        <v>21164.85</v>
      </c>
      <c r="H345">
        <v>567620</v>
      </c>
      <c r="I345">
        <v>144180.359</v>
      </c>
      <c r="J345">
        <v>14.679</v>
      </c>
      <c r="K345">
        <v>0.625</v>
      </c>
      <c r="L345">
        <v>0.63</v>
      </c>
      <c r="M345">
        <v>0.9</v>
      </c>
      <c r="N345" t="s">
        <v>19</v>
      </c>
      <c r="O345" s="1">
        <v>45328</v>
      </c>
    </row>
    <row r="346" spans="1:15" x14ac:dyDescent="0.35">
      <c r="A346">
        <v>29</v>
      </c>
      <c r="B346">
        <v>29</v>
      </c>
      <c r="C346" t="s">
        <v>69</v>
      </c>
      <c r="D346" t="s">
        <v>70</v>
      </c>
      <c r="E346" t="s">
        <v>68</v>
      </c>
      <c r="F346">
        <v>3.79</v>
      </c>
      <c r="G346">
        <v>77265.156000000003</v>
      </c>
      <c r="H346">
        <v>2400383</v>
      </c>
      <c r="I346">
        <v>177202.609</v>
      </c>
      <c r="J346">
        <v>43.603000000000002</v>
      </c>
      <c r="K346">
        <v>2.5059999999999998</v>
      </c>
      <c r="L346">
        <v>2.9</v>
      </c>
      <c r="M346">
        <v>15.8</v>
      </c>
      <c r="N346" t="s">
        <v>19</v>
      </c>
      <c r="O346" s="1">
        <v>45328</v>
      </c>
    </row>
    <row r="347" spans="1:15" x14ac:dyDescent="0.35">
      <c r="A347">
        <v>30</v>
      </c>
      <c r="B347">
        <v>30</v>
      </c>
      <c r="C347" t="s">
        <v>71</v>
      </c>
      <c r="D347" t="s">
        <v>72</v>
      </c>
      <c r="E347" t="s">
        <v>68</v>
      </c>
      <c r="F347">
        <v>3.79</v>
      </c>
      <c r="G347">
        <v>150378.359</v>
      </c>
      <c r="H347">
        <v>4879617</v>
      </c>
      <c r="I347">
        <v>138244.625</v>
      </c>
      <c r="J347">
        <v>108.777</v>
      </c>
      <c r="K347">
        <v>6.2690000000000001</v>
      </c>
      <c r="L347">
        <v>8.02</v>
      </c>
      <c r="M347">
        <v>28</v>
      </c>
      <c r="N347" t="s">
        <v>19</v>
      </c>
      <c r="O347" s="1">
        <v>45328</v>
      </c>
    </row>
    <row r="348" spans="1:15" x14ac:dyDescent="0.35">
      <c r="A348">
        <v>31</v>
      </c>
      <c r="B348">
        <v>31</v>
      </c>
      <c r="C348" t="s">
        <v>73</v>
      </c>
      <c r="D348" t="s">
        <v>74</v>
      </c>
      <c r="E348" t="s">
        <v>68</v>
      </c>
      <c r="F348">
        <v>3.79</v>
      </c>
      <c r="G348">
        <v>558387.18799999997</v>
      </c>
      <c r="H348">
        <v>18370440</v>
      </c>
      <c r="I348">
        <v>142977.109</v>
      </c>
      <c r="J348">
        <v>390.54300000000001</v>
      </c>
      <c r="K348">
        <v>25</v>
      </c>
      <c r="L348">
        <v>30.15</v>
      </c>
      <c r="M348">
        <v>20.6</v>
      </c>
      <c r="N348" t="s">
        <v>19</v>
      </c>
      <c r="O348" s="1">
        <v>45328</v>
      </c>
    </row>
    <row r="349" spans="1:15" x14ac:dyDescent="0.35">
      <c r="A349">
        <v>32</v>
      </c>
      <c r="B349">
        <v>32</v>
      </c>
      <c r="C349" t="s">
        <v>75</v>
      </c>
      <c r="D349" t="s">
        <v>18</v>
      </c>
      <c r="E349" t="s">
        <v>18</v>
      </c>
      <c r="F349">
        <v>3.84</v>
      </c>
      <c r="G349">
        <v>5866.67</v>
      </c>
      <c r="H349">
        <v>66857</v>
      </c>
      <c r="I349">
        <v>66.006</v>
      </c>
      <c r="J349">
        <v>8888.0859999999993</v>
      </c>
      <c r="L349">
        <v>697.58</v>
      </c>
      <c r="N349" t="s">
        <v>19</v>
      </c>
      <c r="O349" s="1">
        <v>45328</v>
      </c>
    </row>
    <row r="350" spans="1:15" x14ac:dyDescent="0.35">
      <c r="A350">
        <v>33</v>
      </c>
      <c r="B350">
        <v>33</v>
      </c>
      <c r="C350" t="s">
        <v>76</v>
      </c>
      <c r="D350" t="s">
        <v>18</v>
      </c>
      <c r="E350" t="s">
        <v>18</v>
      </c>
      <c r="F350">
        <v>3.84</v>
      </c>
      <c r="G350">
        <v>4312.259</v>
      </c>
      <c r="H350">
        <v>64444</v>
      </c>
      <c r="I350">
        <v>0.97299999999999998</v>
      </c>
      <c r="J350">
        <v>443192.08600000001</v>
      </c>
      <c r="L350">
        <v>34809.31</v>
      </c>
      <c r="N350" t="s">
        <v>19</v>
      </c>
      <c r="O350" s="1">
        <v>45328</v>
      </c>
    </row>
    <row r="351" spans="1:15" x14ac:dyDescent="0.35">
      <c r="A351">
        <v>34</v>
      </c>
      <c r="B351">
        <v>34</v>
      </c>
      <c r="C351" t="s">
        <v>77</v>
      </c>
      <c r="D351" t="s">
        <v>35</v>
      </c>
      <c r="E351" t="s">
        <v>29</v>
      </c>
      <c r="F351">
        <v>3.78</v>
      </c>
      <c r="G351">
        <v>18807.298999999999</v>
      </c>
      <c r="H351">
        <v>455470</v>
      </c>
      <c r="I351">
        <v>136284.06299999999</v>
      </c>
      <c r="J351">
        <v>13.8</v>
      </c>
      <c r="K351">
        <v>0.71299999999999997</v>
      </c>
      <c r="L351">
        <v>0.56000000000000005</v>
      </c>
      <c r="M351">
        <v>-21.2</v>
      </c>
      <c r="N351" t="s">
        <v>19</v>
      </c>
      <c r="O351" s="1">
        <v>45328</v>
      </c>
    </row>
    <row r="352" spans="1:15" x14ac:dyDescent="0.35">
      <c r="A352">
        <v>35</v>
      </c>
      <c r="B352">
        <v>35</v>
      </c>
      <c r="C352" t="s">
        <v>78</v>
      </c>
      <c r="D352" t="s">
        <v>37</v>
      </c>
      <c r="E352" t="s">
        <v>29</v>
      </c>
      <c r="F352">
        <v>3.78</v>
      </c>
      <c r="G352">
        <v>29587.498</v>
      </c>
      <c r="H352">
        <v>837094</v>
      </c>
      <c r="I352">
        <v>135748.17199999999</v>
      </c>
      <c r="J352">
        <v>21.795999999999999</v>
      </c>
      <c r="K352">
        <v>1.1379999999999999</v>
      </c>
      <c r="L352">
        <v>1.19</v>
      </c>
      <c r="M352">
        <v>4.5999999999999996</v>
      </c>
      <c r="N352" t="s">
        <v>19</v>
      </c>
      <c r="O352" s="1">
        <v>45328</v>
      </c>
    </row>
    <row r="353" spans="1:15" x14ac:dyDescent="0.35">
      <c r="A353">
        <v>36</v>
      </c>
      <c r="B353">
        <v>36</v>
      </c>
      <c r="C353" t="s">
        <v>79</v>
      </c>
      <c r="D353" t="s">
        <v>39</v>
      </c>
      <c r="E353" t="s">
        <v>29</v>
      </c>
      <c r="F353">
        <v>3.79</v>
      </c>
      <c r="G353">
        <v>35359.563000000002</v>
      </c>
      <c r="H353">
        <v>976728</v>
      </c>
      <c r="I353">
        <v>130111.891</v>
      </c>
      <c r="J353">
        <v>27.175999999999998</v>
      </c>
      <c r="K353">
        <v>1.825</v>
      </c>
      <c r="L353">
        <v>1.61</v>
      </c>
      <c r="M353">
        <v>-11.7</v>
      </c>
      <c r="N353" t="s">
        <v>19</v>
      </c>
      <c r="O353" s="1">
        <v>45328</v>
      </c>
    </row>
    <row r="354" spans="1:15" x14ac:dyDescent="0.35">
      <c r="A354">
        <v>37</v>
      </c>
      <c r="B354">
        <v>37</v>
      </c>
      <c r="C354" t="s">
        <v>80</v>
      </c>
      <c r="D354" t="s">
        <v>55</v>
      </c>
      <c r="E354" t="s">
        <v>29</v>
      </c>
      <c r="F354">
        <v>3.79</v>
      </c>
      <c r="G354">
        <v>745636.56299999997</v>
      </c>
      <c r="H354">
        <v>24235634</v>
      </c>
      <c r="I354">
        <v>135464.54699999999</v>
      </c>
      <c r="J354">
        <v>550.42899999999997</v>
      </c>
      <c r="K354">
        <v>48.75</v>
      </c>
      <c r="L354">
        <v>42.71</v>
      </c>
      <c r="M354">
        <v>-12.4</v>
      </c>
      <c r="N354" t="s">
        <v>19</v>
      </c>
      <c r="O354" s="1">
        <v>45328</v>
      </c>
    </row>
    <row r="355" spans="1:15" x14ac:dyDescent="0.35">
      <c r="A355">
        <v>38</v>
      </c>
      <c r="B355">
        <v>38</v>
      </c>
      <c r="C355" t="s">
        <v>81</v>
      </c>
      <c r="D355" t="s">
        <v>18</v>
      </c>
      <c r="E355" t="s">
        <v>18</v>
      </c>
      <c r="F355">
        <v>3.85</v>
      </c>
      <c r="G355">
        <v>5647.38</v>
      </c>
      <c r="H355">
        <v>69157</v>
      </c>
      <c r="I355">
        <v>25.41</v>
      </c>
      <c r="J355">
        <v>22225.03</v>
      </c>
      <c r="L355">
        <v>1745.11</v>
      </c>
      <c r="N355" t="s">
        <v>19</v>
      </c>
      <c r="O355" s="1">
        <v>45328</v>
      </c>
    </row>
    <row r="356" spans="1:15" x14ac:dyDescent="0.35">
      <c r="A356">
        <v>39</v>
      </c>
      <c r="B356">
        <v>39</v>
      </c>
      <c r="C356" t="s">
        <v>82</v>
      </c>
      <c r="D356" t="s">
        <v>35</v>
      </c>
      <c r="E356" t="s">
        <v>29</v>
      </c>
      <c r="F356">
        <v>3.79</v>
      </c>
      <c r="G356">
        <v>20343.488000000001</v>
      </c>
      <c r="H356">
        <v>512426</v>
      </c>
      <c r="I356">
        <v>149225.266</v>
      </c>
      <c r="J356">
        <v>13.632999999999999</v>
      </c>
      <c r="K356">
        <v>0.71299999999999997</v>
      </c>
      <c r="L356">
        <v>0.55000000000000004</v>
      </c>
      <c r="M356">
        <v>-23.1</v>
      </c>
      <c r="N356" t="s">
        <v>19</v>
      </c>
      <c r="O356" s="1">
        <v>45328</v>
      </c>
    </row>
    <row r="357" spans="1:15" x14ac:dyDescent="0.35">
      <c r="A357">
        <v>40</v>
      </c>
      <c r="B357">
        <v>40</v>
      </c>
      <c r="C357" t="s">
        <v>83</v>
      </c>
      <c r="D357" t="s">
        <v>37</v>
      </c>
      <c r="E357" t="s">
        <v>29</v>
      </c>
      <c r="F357">
        <v>3.79</v>
      </c>
      <c r="G357">
        <v>25224.449000000001</v>
      </c>
      <c r="H357">
        <v>708081</v>
      </c>
      <c r="I357">
        <v>136307.84400000001</v>
      </c>
      <c r="J357">
        <v>18.506</v>
      </c>
      <c r="K357">
        <v>1.1379999999999999</v>
      </c>
      <c r="L357">
        <v>0.93</v>
      </c>
      <c r="M357">
        <v>-18.2</v>
      </c>
      <c r="N357" t="s">
        <v>19</v>
      </c>
      <c r="O357" s="1">
        <v>45328</v>
      </c>
    </row>
    <row r="358" spans="1:15" x14ac:dyDescent="0.35">
      <c r="A358">
        <v>41</v>
      </c>
      <c r="B358">
        <v>41</v>
      </c>
      <c r="C358" t="s">
        <v>84</v>
      </c>
      <c r="D358" t="s">
        <v>39</v>
      </c>
      <c r="E358" t="s">
        <v>29</v>
      </c>
      <c r="F358">
        <v>3.79</v>
      </c>
      <c r="G358">
        <v>39211.633000000002</v>
      </c>
      <c r="H358">
        <v>1135086</v>
      </c>
      <c r="I358">
        <v>122278.68</v>
      </c>
      <c r="J358">
        <v>32.067</v>
      </c>
      <c r="K358">
        <v>1.825</v>
      </c>
      <c r="L358">
        <v>2</v>
      </c>
      <c r="M358">
        <v>9.4</v>
      </c>
      <c r="N358" t="s">
        <v>19</v>
      </c>
      <c r="O358" s="1">
        <v>45328</v>
      </c>
    </row>
    <row r="359" spans="1:15" x14ac:dyDescent="0.35">
      <c r="A359">
        <v>42</v>
      </c>
      <c r="B359">
        <v>42</v>
      </c>
      <c r="C359" t="s">
        <v>85</v>
      </c>
      <c r="D359" t="s">
        <v>55</v>
      </c>
      <c r="E359" t="s">
        <v>29</v>
      </c>
      <c r="F359">
        <v>3.79</v>
      </c>
      <c r="G359">
        <v>699896.93799999997</v>
      </c>
      <c r="H359">
        <v>22405544</v>
      </c>
      <c r="I359">
        <v>116004.852</v>
      </c>
      <c r="J359">
        <v>603.33399999999995</v>
      </c>
      <c r="K359">
        <v>48.75</v>
      </c>
      <c r="L359">
        <v>46.87</v>
      </c>
      <c r="M359">
        <v>-3.9</v>
      </c>
      <c r="N359" t="s">
        <v>19</v>
      </c>
      <c r="O359" s="1">
        <v>45328</v>
      </c>
    </row>
    <row r="360" spans="1:15" x14ac:dyDescent="0.35">
      <c r="A360">
        <v>43</v>
      </c>
      <c r="B360">
        <v>43</v>
      </c>
      <c r="C360" t="s">
        <v>86</v>
      </c>
      <c r="D360" t="s">
        <v>18</v>
      </c>
      <c r="E360" t="s">
        <v>18</v>
      </c>
      <c r="F360">
        <v>3.86</v>
      </c>
      <c r="G360">
        <v>5520.5079999999998</v>
      </c>
      <c r="H360">
        <v>70644</v>
      </c>
      <c r="I360">
        <v>12.584</v>
      </c>
      <c r="J360">
        <v>43869.262999999999</v>
      </c>
      <c r="L360">
        <v>3445.12</v>
      </c>
      <c r="N360" t="s">
        <v>19</v>
      </c>
      <c r="O360" s="1">
        <v>45328</v>
      </c>
    </row>
    <row r="361" spans="1:15" x14ac:dyDescent="0.35">
      <c r="A361">
        <v>44</v>
      </c>
      <c r="B361">
        <v>44</v>
      </c>
      <c r="C361" t="s">
        <v>87</v>
      </c>
      <c r="D361" t="s">
        <v>35</v>
      </c>
      <c r="E361" t="s">
        <v>29</v>
      </c>
      <c r="F361">
        <v>3.79</v>
      </c>
      <c r="G361">
        <v>17677.650000000001</v>
      </c>
      <c r="H361">
        <v>434824</v>
      </c>
      <c r="I361">
        <v>146873.625</v>
      </c>
      <c r="J361">
        <v>12.036</v>
      </c>
      <c r="K361">
        <v>0.71299999999999997</v>
      </c>
      <c r="L361">
        <v>0.42</v>
      </c>
      <c r="M361">
        <v>-40.700000000000003</v>
      </c>
      <c r="N361" t="s">
        <v>19</v>
      </c>
      <c r="O361" s="1">
        <v>45328</v>
      </c>
    </row>
    <row r="362" spans="1:15" x14ac:dyDescent="0.35">
      <c r="A362">
        <v>45</v>
      </c>
      <c r="B362">
        <v>45</v>
      </c>
      <c r="C362" t="s">
        <v>88</v>
      </c>
      <c r="D362" t="s">
        <v>37</v>
      </c>
      <c r="E362" t="s">
        <v>29</v>
      </c>
      <c r="F362">
        <v>3.78</v>
      </c>
      <c r="G362">
        <v>29065.046999999999</v>
      </c>
      <c r="H362">
        <v>801278</v>
      </c>
      <c r="I362">
        <v>143390.891</v>
      </c>
      <c r="J362">
        <v>20.27</v>
      </c>
      <c r="K362">
        <v>1.1379999999999999</v>
      </c>
      <c r="L362">
        <v>1.07</v>
      </c>
      <c r="M362">
        <v>-6</v>
      </c>
      <c r="N362" t="s">
        <v>19</v>
      </c>
      <c r="O362" s="1">
        <v>45329</v>
      </c>
    </row>
    <row r="363" spans="1:15" x14ac:dyDescent="0.35">
      <c r="A363">
        <v>46</v>
      </c>
      <c r="B363">
        <v>46</v>
      </c>
      <c r="C363" t="s">
        <v>89</v>
      </c>
      <c r="D363" t="s">
        <v>39</v>
      </c>
      <c r="E363" t="s">
        <v>29</v>
      </c>
      <c r="F363">
        <v>3.78</v>
      </c>
      <c r="G363">
        <v>39930.25</v>
      </c>
      <c r="H363">
        <v>1149416</v>
      </c>
      <c r="I363">
        <v>135189.07800000001</v>
      </c>
      <c r="J363">
        <v>29.536999999999999</v>
      </c>
      <c r="K363">
        <v>1.825</v>
      </c>
      <c r="L363">
        <v>1.8</v>
      </c>
      <c r="M363">
        <v>-1.5</v>
      </c>
      <c r="N363" t="s">
        <v>19</v>
      </c>
      <c r="O363" s="1">
        <v>45329</v>
      </c>
    </row>
    <row r="364" spans="1:15" x14ac:dyDescent="0.35">
      <c r="A364">
        <v>47</v>
      </c>
      <c r="B364">
        <v>47</v>
      </c>
      <c r="C364" t="s">
        <v>90</v>
      </c>
      <c r="D364" t="s">
        <v>55</v>
      </c>
      <c r="E364" t="s">
        <v>29</v>
      </c>
      <c r="F364">
        <v>3.79</v>
      </c>
      <c r="G364">
        <v>904464</v>
      </c>
      <c r="H364">
        <v>29545996</v>
      </c>
      <c r="I364">
        <v>140587.42199999999</v>
      </c>
      <c r="J364">
        <v>643.346</v>
      </c>
      <c r="K364">
        <v>48.75</v>
      </c>
      <c r="L364">
        <v>50.01</v>
      </c>
      <c r="M364">
        <v>2.6</v>
      </c>
      <c r="N364" t="s">
        <v>19</v>
      </c>
      <c r="O364" s="1">
        <v>45329</v>
      </c>
    </row>
    <row r="365" spans="1:15" x14ac:dyDescent="0.35">
      <c r="A365">
        <v>48</v>
      </c>
      <c r="B365">
        <v>48</v>
      </c>
      <c r="C365" t="s">
        <v>91</v>
      </c>
      <c r="D365" t="s">
        <v>18</v>
      </c>
      <c r="E365" t="s">
        <v>18</v>
      </c>
      <c r="F365">
        <v>3.85</v>
      </c>
      <c r="G365">
        <v>5790.4750000000004</v>
      </c>
      <c r="H365">
        <v>66684</v>
      </c>
      <c r="I365">
        <v>13.116</v>
      </c>
      <c r="J365">
        <v>44148.178</v>
      </c>
      <c r="L365">
        <v>3467.03</v>
      </c>
      <c r="N365" t="s">
        <v>19</v>
      </c>
      <c r="O365" s="1">
        <v>45329</v>
      </c>
    </row>
    <row r="366" spans="1:15" x14ac:dyDescent="0.35">
      <c r="A366">
        <v>49</v>
      </c>
      <c r="B366">
        <v>49</v>
      </c>
      <c r="C366" t="s">
        <v>92</v>
      </c>
      <c r="D366" t="s">
        <v>18</v>
      </c>
      <c r="E366" t="s">
        <v>18</v>
      </c>
      <c r="F366">
        <v>3.85</v>
      </c>
      <c r="G366">
        <v>4424.665</v>
      </c>
      <c r="H366">
        <v>60633</v>
      </c>
      <c r="I366">
        <v>8.0440000000000005</v>
      </c>
      <c r="J366">
        <v>55005.781000000003</v>
      </c>
      <c r="L366">
        <v>4319.82</v>
      </c>
      <c r="N366" t="s">
        <v>19</v>
      </c>
      <c r="O366" s="1">
        <v>45329</v>
      </c>
    </row>
    <row r="367" spans="1:15" x14ac:dyDescent="0.35">
      <c r="A367">
        <v>50</v>
      </c>
      <c r="B367">
        <v>50</v>
      </c>
      <c r="C367" t="s">
        <v>93</v>
      </c>
      <c r="D367" t="s">
        <v>28</v>
      </c>
      <c r="E367" t="s">
        <v>29</v>
      </c>
      <c r="F367">
        <v>3.79</v>
      </c>
      <c r="G367">
        <v>15336.968999999999</v>
      </c>
      <c r="H367">
        <v>336924</v>
      </c>
      <c r="I367">
        <v>146270.54699999999</v>
      </c>
      <c r="J367">
        <v>10.484999999999999</v>
      </c>
      <c r="K367">
        <v>0.17499999999999999</v>
      </c>
      <c r="L367">
        <v>0.3</v>
      </c>
      <c r="M367">
        <v>72</v>
      </c>
      <c r="N367" t="s">
        <v>19</v>
      </c>
      <c r="O367" s="1">
        <v>45329</v>
      </c>
    </row>
    <row r="368" spans="1:15" x14ac:dyDescent="0.35">
      <c r="A368">
        <v>51</v>
      </c>
      <c r="B368">
        <v>51</v>
      </c>
      <c r="C368" t="s">
        <v>94</v>
      </c>
      <c r="D368" t="s">
        <v>31</v>
      </c>
      <c r="E368" t="s">
        <v>29</v>
      </c>
      <c r="F368">
        <v>3.79</v>
      </c>
      <c r="G368">
        <v>16400.055</v>
      </c>
      <c r="H368">
        <v>407683</v>
      </c>
      <c r="I368">
        <v>153555.141</v>
      </c>
      <c r="J368">
        <v>10.68</v>
      </c>
      <c r="K368">
        <v>0.28100000000000003</v>
      </c>
      <c r="L368">
        <v>0.32</v>
      </c>
      <c r="M368">
        <v>12.5</v>
      </c>
      <c r="N368" t="s">
        <v>19</v>
      </c>
      <c r="O368" s="1">
        <v>45329</v>
      </c>
    </row>
    <row r="369" spans="1:15" x14ac:dyDescent="0.35">
      <c r="A369">
        <v>52</v>
      </c>
      <c r="B369">
        <v>52</v>
      </c>
      <c r="C369" t="s">
        <v>95</v>
      </c>
      <c r="D369" t="s">
        <v>33</v>
      </c>
      <c r="E369" t="s">
        <v>29</v>
      </c>
      <c r="F369">
        <v>3.79</v>
      </c>
      <c r="G369">
        <v>14273.191000000001</v>
      </c>
      <c r="H369">
        <v>344687</v>
      </c>
      <c r="I369">
        <v>133897.09400000001</v>
      </c>
      <c r="J369">
        <v>10.66</v>
      </c>
      <c r="K369">
        <v>0.44400000000000001</v>
      </c>
      <c r="L369">
        <v>0.31</v>
      </c>
      <c r="M369">
        <v>-29.1</v>
      </c>
      <c r="N369" t="s">
        <v>19</v>
      </c>
      <c r="O369" s="1">
        <v>45329</v>
      </c>
    </row>
    <row r="370" spans="1:15" x14ac:dyDescent="0.35">
      <c r="A370">
        <v>53</v>
      </c>
      <c r="B370">
        <v>53</v>
      </c>
      <c r="C370" t="s">
        <v>96</v>
      </c>
      <c r="D370" t="s">
        <v>35</v>
      </c>
      <c r="E370" t="s">
        <v>29</v>
      </c>
      <c r="F370">
        <v>3.79</v>
      </c>
      <c r="G370">
        <v>16063.406000000001</v>
      </c>
      <c r="H370">
        <v>364068</v>
      </c>
      <c r="I370">
        <v>112335.55499999999</v>
      </c>
      <c r="J370">
        <v>14.298999999999999</v>
      </c>
      <c r="K370">
        <v>0.71299999999999997</v>
      </c>
      <c r="L370">
        <v>0.6</v>
      </c>
      <c r="M370">
        <v>-15.7</v>
      </c>
      <c r="N370" t="s">
        <v>19</v>
      </c>
      <c r="O370" s="1">
        <v>45329</v>
      </c>
    </row>
    <row r="371" spans="1:15" x14ac:dyDescent="0.35">
      <c r="A371">
        <v>54</v>
      </c>
      <c r="B371">
        <v>54</v>
      </c>
      <c r="C371" t="s">
        <v>97</v>
      </c>
      <c r="D371" t="s">
        <v>37</v>
      </c>
      <c r="E371" t="s">
        <v>29</v>
      </c>
      <c r="F371">
        <v>3.79</v>
      </c>
      <c r="G371">
        <v>28396.881000000001</v>
      </c>
      <c r="H371">
        <v>758421</v>
      </c>
      <c r="I371">
        <v>117635.977</v>
      </c>
      <c r="J371">
        <v>24.14</v>
      </c>
      <c r="K371">
        <v>1.1379999999999999</v>
      </c>
      <c r="L371">
        <v>1.37</v>
      </c>
      <c r="M371">
        <v>20.7</v>
      </c>
      <c r="N371" t="s">
        <v>19</v>
      </c>
      <c r="O371" s="1">
        <v>45329</v>
      </c>
    </row>
    <row r="372" spans="1:15" x14ac:dyDescent="0.35">
      <c r="A372">
        <v>55</v>
      </c>
      <c r="B372">
        <v>55</v>
      </c>
      <c r="C372" t="s">
        <v>98</v>
      </c>
      <c r="D372" t="s">
        <v>39</v>
      </c>
      <c r="E372" t="s">
        <v>29</v>
      </c>
      <c r="F372">
        <v>3.79</v>
      </c>
      <c r="G372">
        <v>40665.832000000002</v>
      </c>
      <c r="H372">
        <v>1205194</v>
      </c>
      <c r="I372">
        <v>142075.46900000001</v>
      </c>
      <c r="J372">
        <v>28.623000000000001</v>
      </c>
      <c r="K372">
        <v>1.825</v>
      </c>
      <c r="L372">
        <v>1.73</v>
      </c>
      <c r="M372">
        <v>-5.4</v>
      </c>
      <c r="N372" t="s">
        <v>19</v>
      </c>
      <c r="O372" s="1">
        <v>45329</v>
      </c>
    </row>
    <row r="373" spans="1:15" x14ac:dyDescent="0.35">
      <c r="A373">
        <v>56</v>
      </c>
      <c r="B373">
        <v>56</v>
      </c>
      <c r="C373" t="s">
        <v>99</v>
      </c>
      <c r="D373" t="s">
        <v>18</v>
      </c>
      <c r="E373" t="s">
        <v>18</v>
      </c>
      <c r="F373">
        <v>3.85</v>
      </c>
      <c r="G373">
        <v>5508.6390000000001</v>
      </c>
      <c r="H373">
        <v>79349</v>
      </c>
      <c r="I373">
        <v>61.414000000000001</v>
      </c>
      <c r="J373">
        <v>8969.68</v>
      </c>
      <c r="L373">
        <v>703.99</v>
      </c>
      <c r="N373" t="s">
        <v>19</v>
      </c>
      <c r="O373" s="1">
        <v>45329</v>
      </c>
    </row>
    <row r="374" spans="1:15" x14ac:dyDescent="0.35">
      <c r="A374">
        <v>57</v>
      </c>
      <c r="B374">
        <v>57</v>
      </c>
      <c r="C374" t="s">
        <v>100</v>
      </c>
      <c r="D374" t="s">
        <v>42</v>
      </c>
      <c r="E374" t="s">
        <v>29</v>
      </c>
      <c r="F374">
        <v>3.79</v>
      </c>
      <c r="G374">
        <v>52478.241999999998</v>
      </c>
      <c r="H374">
        <v>1539972</v>
      </c>
      <c r="I374">
        <v>117855.55499999999</v>
      </c>
      <c r="J374">
        <v>44.527999999999999</v>
      </c>
      <c r="K374">
        <v>2.919</v>
      </c>
      <c r="L374">
        <v>2.97</v>
      </c>
      <c r="M374">
        <v>1.9</v>
      </c>
      <c r="N374" t="s">
        <v>19</v>
      </c>
      <c r="O374" s="1">
        <v>45329</v>
      </c>
    </row>
    <row r="375" spans="1:15" x14ac:dyDescent="0.35">
      <c r="A375">
        <v>58</v>
      </c>
      <c r="B375">
        <v>58</v>
      </c>
      <c r="C375" t="s">
        <v>101</v>
      </c>
      <c r="D375" t="s">
        <v>44</v>
      </c>
      <c r="E375" t="s">
        <v>29</v>
      </c>
      <c r="F375">
        <v>3.79</v>
      </c>
      <c r="G375">
        <v>87295.851999999999</v>
      </c>
      <c r="H375">
        <v>2678251</v>
      </c>
      <c r="I375">
        <v>113011.789</v>
      </c>
      <c r="J375">
        <v>77.245000000000005</v>
      </c>
      <c r="K375">
        <v>4.6689999999999996</v>
      </c>
      <c r="L375">
        <v>5.54</v>
      </c>
      <c r="M375">
        <v>18.8</v>
      </c>
      <c r="N375" t="s">
        <v>19</v>
      </c>
      <c r="O375" s="1">
        <v>45329</v>
      </c>
    </row>
    <row r="376" spans="1:15" x14ac:dyDescent="0.35">
      <c r="A376">
        <v>59</v>
      </c>
      <c r="B376">
        <v>59</v>
      </c>
      <c r="C376" t="s">
        <v>102</v>
      </c>
      <c r="D376" t="s">
        <v>46</v>
      </c>
      <c r="E376" t="s">
        <v>29</v>
      </c>
      <c r="F376">
        <v>3.79</v>
      </c>
      <c r="G376">
        <v>110376.977</v>
      </c>
      <c r="H376">
        <v>3406501</v>
      </c>
      <c r="I376">
        <v>118829.92200000001</v>
      </c>
      <c r="J376">
        <v>92.887</v>
      </c>
      <c r="K376">
        <v>7.45</v>
      </c>
      <c r="L376">
        <v>6.77</v>
      </c>
      <c r="M376">
        <v>-9.1</v>
      </c>
      <c r="N376" t="s">
        <v>19</v>
      </c>
      <c r="O376" s="1">
        <v>45329</v>
      </c>
    </row>
    <row r="377" spans="1:15" x14ac:dyDescent="0.35">
      <c r="A377">
        <v>60</v>
      </c>
      <c r="B377">
        <v>60</v>
      </c>
      <c r="C377" t="s">
        <v>103</v>
      </c>
      <c r="D377" t="s">
        <v>48</v>
      </c>
      <c r="E377" t="s">
        <v>29</v>
      </c>
      <c r="F377">
        <v>3.79</v>
      </c>
      <c r="G377">
        <v>226155.516</v>
      </c>
      <c r="H377">
        <v>7283410</v>
      </c>
      <c r="I377">
        <v>152427.21900000001</v>
      </c>
      <c r="J377">
        <v>148.37</v>
      </c>
      <c r="K377">
        <v>11.875</v>
      </c>
      <c r="L377">
        <v>11.13</v>
      </c>
      <c r="M377">
        <v>-6.3</v>
      </c>
      <c r="N377" t="s">
        <v>19</v>
      </c>
      <c r="O377" s="1">
        <v>45329</v>
      </c>
    </row>
    <row r="378" spans="1:15" x14ac:dyDescent="0.35">
      <c r="A378">
        <v>61</v>
      </c>
      <c r="B378">
        <v>61</v>
      </c>
      <c r="C378" t="s">
        <v>104</v>
      </c>
      <c r="D378" t="s">
        <v>50</v>
      </c>
      <c r="E378" t="s">
        <v>29</v>
      </c>
      <c r="F378">
        <v>3.79</v>
      </c>
      <c r="G378">
        <v>378595.56300000002</v>
      </c>
      <c r="H378">
        <v>12403840</v>
      </c>
      <c r="I378">
        <v>134633.641</v>
      </c>
      <c r="J378">
        <v>281.20400000000001</v>
      </c>
      <c r="K378">
        <v>19.125</v>
      </c>
      <c r="L378">
        <v>21.56</v>
      </c>
      <c r="M378">
        <v>12.8</v>
      </c>
      <c r="N378" t="s">
        <v>19</v>
      </c>
      <c r="O378" s="1">
        <v>45329</v>
      </c>
    </row>
    <row r="379" spans="1:15" x14ac:dyDescent="0.35">
      <c r="A379">
        <v>62</v>
      </c>
      <c r="B379">
        <v>62</v>
      </c>
      <c r="C379" t="s">
        <v>105</v>
      </c>
      <c r="D379" t="s">
        <v>52</v>
      </c>
      <c r="E379" t="s">
        <v>29</v>
      </c>
      <c r="F379">
        <v>3.79</v>
      </c>
      <c r="G379">
        <v>542615.56299999997</v>
      </c>
      <c r="H379">
        <v>17402342</v>
      </c>
      <c r="I379">
        <v>130157.56299999999</v>
      </c>
      <c r="J379">
        <v>416.89100000000002</v>
      </c>
      <c r="K379">
        <v>30.5</v>
      </c>
      <c r="L379">
        <v>32.22</v>
      </c>
      <c r="M379">
        <v>5.6</v>
      </c>
      <c r="N379" t="s">
        <v>19</v>
      </c>
      <c r="O379" s="1">
        <v>45329</v>
      </c>
    </row>
    <row r="380" spans="1:15" x14ac:dyDescent="0.35">
      <c r="A380">
        <v>63</v>
      </c>
      <c r="B380">
        <v>63</v>
      </c>
      <c r="C380" t="s">
        <v>106</v>
      </c>
      <c r="D380" t="s">
        <v>18</v>
      </c>
      <c r="E380" t="s">
        <v>18</v>
      </c>
      <c r="F380">
        <v>3.85</v>
      </c>
      <c r="G380">
        <v>4456.9790000000003</v>
      </c>
      <c r="H380">
        <v>67963</v>
      </c>
      <c r="N380" t="s">
        <v>19</v>
      </c>
      <c r="O380" s="1">
        <v>45329</v>
      </c>
    </row>
    <row r="381" spans="1:15" x14ac:dyDescent="0.35">
      <c r="A381">
        <v>64</v>
      </c>
      <c r="B381">
        <v>64</v>
      </c>
      <c r="C381" t="s">
        <v>107</v>
      </c>
      <c r="D381" t="s">
        <v>55</v>
      </c>
      <c r="E381" t="s">
        <v>29</v>
      </c>
      <c r="F381">
        <v>3.79</v>
      </c>
      <c r="G381">
        <v>780961.375</v>
      </c>
      <c r="H381">
        <v>25277208</v>
      </c>
      <c r="I381">
        <v>130902.141</v>
      </c>
      <c r="J381">
        <v>596.59900000000005</v>
      </c>
      <c r="K381">
        <v>48.75</v>
      </c>
      <c r="L381">
        <v>46.34</v>
      </c>
      <c r="M381">
        <v>-5</v>
      </c>
      <c r="N381" t="s">
        <v>19</v>
      </c>
      <c r="O381" s="1">
        <v>45329</v>
      </c>
    </row>
    <row r="382" spans="1:15" x14ac:dyDescent="0.35">
      <c r="A382">
        <v>65</v>
      </c>
      <c r="B382">
        <v>65</v>
      </c>
      <c r="C382" t="s">
        <v>108</v>
      </c>
      <c r="D382" t="s">
        <v>57</v>
      </c>
      <c r="E382" t="s">
        <v>29</v>
      </c>
      <c r="F382">
        <v>3.79</v>
      </c>
      <c r="G382">
        <v>1138025.875</v>
      </c>
      <c r="H382">
        <v>36036232</v>
      </c>
      <c r="I382">
        <v>122410.234</v>
      </c>
      <c r="J382">
        <v>929.68200000000002</v>
      </c>
      <c r="K382">
        <v>78.125</v>
      </c>
      <c r="L382">
        <v>72.5</v>
      </c>
      <c r="M382">
        <v>-7.2</v>
      </c>
      <c r="N382" t="s">
        <v>19</v>
      </c>
      <c r="O382" s="1">
        <v>45329</v>
      </c>
    </row>
    <row r="383" spans="1:15" x14ac:dyDescent="0.35">
      <c r="A383">
        <v>66</v>
      </c>
      <c r="B383">
        <v>66</v>
      </c>
      <c r="C383" t="s">
        <v>109</v>
      </c>
      <c r="D383" t="s">
        <v>59</v>
      </c>
      <c r="E383" t="s">
        <v>29</v>
      </c>
      <c r="F383">
        <v>3.79</v>
      </c>
      <c r="G383">
        <v>1911083.125</v>
      </c>
      <c r="H383">
        <v>61873040</v>
      </c>
      <c r="I383">
        <v>116367.969</v>
      </c>
      <c r="J383">
        <v>1642.2760000000001</v>
      </c>
      <c r="K383">
        <v>125</v>
      </c>
      <c r="L383">
        <v>128.47</v>
      </c>
      <c r="M383">
        <v>2.8</v>
      </c>
      <c r="N383" t="s">
        <v>19</v>
      </c>
      <c r="O383" s="1">
        <v>45329</v>
      </c>
    </row>
    <row r="384" spans="1:15" x14ac:dyDescent="0.35">
      <c r="A384">
        <v>67</v>
      </c>
      <c r="B384">
        <v>67</v>
      </c>
      <c r="C384" t="s">
        <v>110</v>
      </c>
      <c r="D384" t="s">
        <v>61</v>
      </c>
      <c r="E384" t="s">
        <v>29</v>
      </c>
      <c r="F384">
        <v>3.79</v>
      </c>
      <c r="G384">
        <v>2784664</v>
      </c>
      <c r="H384">
        <v>89580352</v>
      </c>
      <c r="I384">
        <v>132073.734</v>
      </c>
      <c r="J384">
        <v>2108.4160000000002</v>
      </c>
      <c r="K384">
        <v>200</v>
      </c>
      <c r="L384">
        <v>165.08</v>
      </c>
      <c r="M384">
        <v>-17.5</v>
      </c>
      <c r="N384" t="s">
        <v>19</v>
      </c>
      <c r="O384" s="1">
        <v>45329</v>
      </c>
    </row>
    <row r="385" spans="1:15" x14ac:dyDescent="0.35">
      <c r="A385">
        <v>68</v>
      </c>
      <c r="B385">
        <v>68</v>
      </c>
      <c r="C385" t="s">
        <v>111</v>
      </c>
      <c r="D385" t="s">
        <v>63</v>
      </c>
      <c r="E385" t="s">
        <v>29</v>
      </c>
      <c r="F385">
        <v>3.79</v>
      </c>
      <c r="G385">
        <v>4283628.5</v>
      </c>
      <c r="H385">
        <v>135021648</v>
      </c>
      <c r="I385">
        <v>98631.766000000003</v>
      </c>
      <c r="J385">
        <v>4343.0519999999997</v>
      </c>
      <c r="K385">
        <v>325.625</v>
      </c>
      <c r="L385">
        <v>340.6</v>
      </c>
      <c r="M385">
        <v>4.5999999999999996</v>
      </c>
      <c r="N385" t="s">
        <v>19</v>
      </c>
      <c r="O385" s="1">
        <v>45329</v>
      </c>
    </row>
    <row r="386" spans="1:15" x14ac:dyDescent="0.35">
      <c r="A386">
        <v>69</v>
      </c>
      <c r="B386">
        <v>69</v>
      </c>
      <c r="C386" t="s">
        <v>112</v>
      </c>
      <c r="D386" t="s">
        <v>18</v>
      </c>
      <c r="E386" t="s">
        <v>18</v>
      </c>
      <c r="F386">
        <v>3.85</v>
      </c>
      <c r="G386">
        <v>4351.3389999999999</v>
      </c>
      <c r="H386">
        <v>61376</v>
      </c>
      <c r="I386">
        <v>70.644999999999996</v>
      </c>
      <c r="J386">
        <v>6159.4440000000004</v>
      </c>
      <c r="L386">
        <v>483.26</v>
      </c>
      <c r="N386" t="s">
        <v>19</v>
      </c>
      <c r="O386" s="1">
        <v>45329</v>
      </c>
    </row>
    <row r="387" spans="1:15" x14ac:dyDescent="0.35">
      <c r="A387">
        <v>70</v>
      </c>
      <c r="B387">
        <v>70</v>
      </c>
      <c r="C387" t="s">
        <v>113</v>
      </c>
      <c r="D387" t="s">
        <v>18</v>
      </c>
      <c r="E387" t="s">
        <v>18</v>
      </c>
      <c r="F387">
        <v>3.85</v>
      </c>
      <c r="G387">
        <v>5999.7309999999998</v>
      </c>
      <c r="H387">
        <v>69681</v>
      </c>
      <c r="N387" t="s">
        <v>19</v>
      </c>
      <c r="O387" s="1">
        <v>45329</v>
      </c>
    </row>
    <row r="388" spans="1:15" x14ac:dyDescent="0.35">
      <c r="A388">
        <v>71</v>
      </c>
      <c r="B388">
        <v>71</v>
      </c>
      <c r="C388" t="s">
        <v>114</v>
      </c>
      <c r="D388" t="s">
        <v>115</v>
      </c>
      <c r="E388" t="s">
        <v>68</v>
      </c>
      <c r="F388">
        <v>3.79</v>
      </c>
      <c r="G388">
        <v>27920.525000000001</v>
      </c>
      <c r="H388">
        <v>739345</v>
      </c>
      <c r="I388">
        <v>167490.78099999999</v>
      </c>
      <c r="J388">
        <v>16.670000000000002</v>
      </c>
      <c r="K388">
        <v>0.625</v>
      </c>
      <c r="L388">
        <v>0.79</v>
      </c>
      <c r="M388">
        <v>25.9</v>
      </c>
      <c r="N388" t="s">
        <v>19</v>
      </c>
      <c r="O388" s="1">
        <v>45329</v>
      </c>
    </row>
    <row r="389" spans="1:15" x14ac:dyDescent="0.35">
      <c r="A389">
        <v>72</v>
      </c>
      <c r="B389">
        <v>72</v>
      </c>
      <c r="C389" t="s">
        <v>116</v>
      </c>
      <c r="D389" t="s">
        <v>117</v>
      </c>
      <c r="E389" t="s">
        <v>68</v>
      </c>
      <c r="F389">
        <v>3.79</v>
      </c>
      <c r="G389">
        <v>63021.105000000003</v>
      </c>
      <c r="H389">
        <v>1860668</v>
      </c>
      <c r="I389">
        <v>132315.68799999999</v>
      </c>
      <c r="J389">
        <v>47.628999999999998</v>
      </c>
      <c r="K389">
        <v>2.5059999999999998</v>
      </c>
      <c r="L389">
        <v>3.22</v>
      </c>
      <c r="M389">
        <v>28.4</v>
      </c>
      <c r="N389" t="s">
        <v>19</v>
      </c>
      <c r="O389" s="1">
        <v>45329</v>
      </c>
    </row>
    <row r="390" spans="1:15" x14ac:dyDescent="0.35">
      <c r="A390">
        <v>73</v>
      </c>
      <c r="B390">
        <v>73</v>
      </c>
      <c r="C390" t="s">
        <v>118</v>
      </c>
      <c r="D390" t="s">
        <v>119</v>
      </c>
      <c r="E390" t="s">
        <v>68</v>
      </c>
      <c r="F390">
        <v>3.79</v>
      </c>
      <c r="G390">
        <v>162964.266</v>
      </c>
      <c r="H390">
        <v>5223161</v>
      </c>
      <c r="I390">
        <v>156897.484</v>
      </c>
      <c r="J390">
        <v>103.867</v>
      </c>
      <c r="K390">
        <v>6.2690000000000001</v>
      </c>
      <c r="L390">
        <v>7.64</v>
      </c>
      <c r="M390">
        <v>21.8</v>
      </c>
      <c r="N390" t="s">
        <v>19</v>
      </c>
      <c r="O390" s="1">
        <v>45329</v>
      </c>
    </row>
    <row r="391" spans="1:15" x14ac:dyDescent="0.35">
      <c r="A391">
        <v>74</v>
      </c>
      <c r="B391">
        <v>74</v>
      </c>
      <c r="C391" t="s">
        <v>120</v>
      </c>
      <c r="D391" t="s">
        <v>121</v>
      </c>
      <c r="E391" t="s">
        <v>68</v>
      </c>
      <c r="F391">
        <v>3.79</v>
      </c>
      <c r="G391">
        <v>623981.31299999997</v>
      </c>
      <c r="H391">
        <v>20126016</v>
      </c>
      <c r="I391">
        <v>166386.391</v>
      </c>
      <c r="J391">
        <v>375.01900000000001</v>
      </c>
      <c r="K391">
        <v>25</v>
      </c>
      <c r="L391">
        <v>28.93</v>
      </c>
      <c r="M391">
        <v>15.7</v>
      </c>
      <c r="N391" t="s">
        <v>19</v>
      </c>
      <c r="O391" s="1">
        <v>45329</v>
      </c>
    </row>
    <row r="392" spans="1:15" x14ac:dyDescent="0.35">
      <c r="A392">
        <v>75</v>
      </c>
      <c r="B392">
        <v>75</v>
      </c>
      <c r="C392" t="s">
        <v>122</v>
      </c>
      <c r="D392" t="s">
        <v>18</v>
      </c>
      <c r="E392" t="s">
        <v>18</v>
      </c>
      <c r="F392">
        <v>3.85</v>
      </c>
      <c r="G392">
        <v>5932.3329999999996</v>
      </c>
      <c r="H392">
        <v>74277</v>
      </c>
      <c r="I392">
        <v>79.722999999999999</v>
      </c>
      <c r="J392">
        <v>7441.1809999999996</v>
      </c>
      <c r="L392">
        <v>583.92999999999995</v>
      </c>
      <c r="N392" t="s">
        <v>19</v>
      </c>
      <c r="O392" s="1">
        <v>45329</v>
      </c>
    </row>
    <row r="393" spans="1:15" x14ac:dyDescent="0.35">
      <c r="A393">
        <v>76</v>
      </c>
      <c r="B393">
        <v>76</v>
      </c>
      <c r="C393" t="s">
        <v>123</v>
      </c>
      <c r="D393" t="s">
        <v>18</v>
      </c>
      <c r="E393" t="s">
        <v>18</v>
      </c>
      <c r="F393">
        <v>3.85</v>
      </c>
      <c r="G393">
        <v>4732</v>
      </c>
      <c r="H393">
        <v>69217</v>
      </c>
      <c r="I393">
        <v>99.62</v>
      </c>
      <c r="J393">
        <v>4750.05</v>
      </c>
      <c r="L393">
        <v>372.56</v>
      </c>
      <c r="N393" t="s">
        <v>19</v>
      </c>
      <c r="O393" s="1">
        <v>45329</v>
      </c>
    </row>
    <row r="394" spans="1:15" x14ac:dyDescent="0.35">
      <c r="A394">
        <v>77</v>
      </c>
      <c r="B394">
        <v>77</v>
      </c>
      <c r="C394" t="s">
        <v>124</v>
      </c>
      <c r="D394" t="s">
        <v>35</v>
      </c>
      <c r="E394" t="s">
        <v>29</v>
      </c>
      <c r="F394">
        <v>3.79</v>
      </c>
      <c r="G394">
        <v>19587.879000000001</v>
      </c>
      <c r="H394">
        <v>493252</v>
      </c>
      <c r="I394">
        <v>150515.109</v>
      </c>
      <c r="J394">
        <v>13.013999999999999</v>
      </c>
      <c r="K394">
        <v>0.71299999999999997</v>
      </c>
      <c r="L394">
        <v>0.5</v>
      </c>
      <c r="M394">
        <v>-29.9</v>
      </c>
      <c r="N394" t="s">
        <v>19</v>
      </c>
      <c r="O394" s="1">
        <v>45329</v>
      </c>
    </row>
    <row r="395" spans="1:15" x14ac:dyDescent="0.35">
      <c r="A395">
        <v>78</v>
      </c>
      <c r="B395">
        <v>78</v>
      </c>
      <c r="C395" t="s">
        <v>125</v>
      </c>
      <c r="D395" t="s">
        <v>37</v>
      </c>
      <c r="E395" t="s">
        <v>29</v>
      </c>
      <c r="F395">
        <v>3.79</v>
      </c>
      <c r="G395">
        <v>25835.053</v>
      </c>
      <c r="H395">
        <v>668365</v>
      </c>
      <c r="I395">
        <v>137131.03099999999</v>
      </c>
      <c r="J395">
        <v>18.84</v>
      </c>
      <c r="K395">
        <v>1.1379999999999999</v>
      </c>
      <c r="L395">
        <v>0.96</v>
      </c>
      <c r="M395">
        <v>-15.9</v>
      </c>
      <c r="N395" t="s">
        <v>19</v>
      </c>
      <c r="O395" s="1">
        <v>45329</v>
      </c>
    </row>
    <row r="396" spans="1:15" x14ac:dyDescent="0.35">
      <c r="A396">
        <v>79</v>
      </c>
      <c r="B396">
        <v>79</v>
      </c>
      <c r="C396" t="s">
        <v>126</v>
      </c>
      <c r="D396" t="s">
        <v>39</v>
      </c>
      <c r="E396" t="s">
        <v>29</v>
      </c>
      <c r="F396">
        <v>3.79</v>
      </c>
      <c r="G396">
        <v>37115.809000000001</v>
      </c>
      <c r="H396">
        <v>1071561</v>
      </c>
      <c r="I396">
        <v>129202.70299999999</v>
      </c>
      <c r="J396">
        <v>28.727</v>
      </c>
      <c r="K396">
        <v>1.825</v>
      </c>
      <c r="L396">
        <v>1.73</v>
      </c>
      <c r="M396">
        <v>-5</v>
      </c>
      <c r="N396" t="s">
        <v>19</v>
      </c>
      <c r="O396" s="1">
        <v>45329</v>
      </c>
    </row>
    <row r="397" spans="1:15" x14ac:dyDescent="0.35">
      <c r="A397">
        <v>80</v>
      </c>
      <c r="B397">
        <v>80</v>
      </c>
      <c r="C397" t="s">
        <v>127</v>
      </c>
      <c r="D397" t="s">
        <v>55</v>
      </c>
      <c r="E397" t="s">
        <v>29</v>
      </c>
      <c r="F397">
        <v>3.78</v>
      </c>
      <c r="G397">
        <v>922489.43799999997</v>
      </c>
      <c r="H397">
        <v>29977964</v>
      </c>
      <c r="I397">
        <v>138754.016</v>
      </c>
      <c r="J397">
        <v>664.83799999999997</v>
      </c>
      <c r="K397">
        <v>48.75</v>
      </c>
      <c r="L397">
        <v>51.7</v>
      </c>
      <c r="M397">
        <v>6</v>
      </c>
      <c r="N397" t="s">
        <v>19</v>
      </c>
      <c r="O397" s="1">
        <v>45329</v>
      </c>
    </row>
    <row r="398" spans="1:15" x14ac:dyDescent="0.35">
      <c r="A398">
        <v>81</v>
      </c>
      <c r="B398">
        <v>81</v>
      </c>
      <c r="C398" t="s">
        <v>128</v>
      </c>
      <c r="D398" t="s">
        <v>18</v>
      </c>
      <c r="E398" t="s">
        <v>18</v>
      </c>
      <c r="F398">
        <v>3.85</v>
      </c>
      <c r="G398">
        <v>4536.2920000000004</v>
      </c>
      <c r="H398">
        <v>61774</v>
      </c>
      <c r="I398">
        <v>14.27</v>
      </c>
      <c r="J398">
        <v>31789.011999999999</v>
      </c>
      <c r="L398">
        <v>2496.3000000000002</v>
      </c>
      <c r="N398" t="s">
        <v>19</v>
      </c>
      <c r="O398" s="1">
        <v>45329</v>
      </c>
    </row>
    <row r="399" spans="1:15" x14ac:dyDescent="0.35">
      <c r="A399">
        <v>82</v>
      </c>
      <c r="B399">
        <v>82</v>
      </c>
      <c r="C399" t="s">
        <v>129</v>
      </c>
      <c r="D399" t="s">
        <v>35</v>
      </c>
      <c r="E399" t="s">
        <v>29</v>
      </c>
      <c r="F399">
        <v>3.79</v>
      </c>
      <c r="G399">
        <v>15517.276</v>
      </c>
      <c r="H399">
        <v>358209</v>
      </c>
      <c r="I399">
        <v>129994.75</v>
      </c>
      <c r="J399">
        <v>11.936999999999999</v>
      </c>
      <c r="K399">
        <v>0.71299999999999997</v>
      </c>
      <c r="L399">
        <v>0.41</v>
      </c>
      <c r="M399">
        <v>-41.8</v>
      </c>
      <c r="N399" t="s">
        <v>19</v>
      </c>
      <c r="O399" s="1">
        <v>45329</v>
      </c>
    </row>
    <row r="400" spans="1:15" x14ac:dyDescent="0.35">
      <c r="A400">
        <v>83</v>
      </c>
      <c r="B400">
        <v>83</v>
      </c>
      <c r="C400" t="s">
        <v>130</v>
      </c>
      <c r="D400" t="s">
        <v>37</v>
      </c>
      <c r="E400" t="s">
        <v>29</v>
      </c>
      <c r="F400">
        <v>3.79</v>
      </c>
      <c r="G400">
        <v>32774.671999999999</v>
      </c>
      <c r="H400">
        <v>913665</v>
      </c>
      <c r="I400">
        <v>128168.617</v>
      </c>
      <c r="J400">
        <v>25.571999999999999</v>
      </c>
      <c r="K400">
        <v>1.1379999999999999</v>
      </c>
      <c r="L400">
        <v>1.49</v>
      </c>
      <c r="M400">
        <v>30.6</v>
      </c>
      <c r="N400" t="s">
        <v>19</v>
      </c>
      <c r="O400" s="1">
        <v>45329</v>
      </c>
    </row>
    <row r="401" spans="1:15" x14ac:dyDescent="0.35">
      <c r="A401">
        <v>84</v>
      </c>
      <c r="B401">
        <v>84</v>
      </c>
      <c r="C401" t="s">
        <v>131</v>
      </c>
      <c r="D401" t="s">
        <v>39</v>
      </c>
      <c r="E401" t="s">
        <v>29</v>
      </c>
      <c r="F401">
        <v>3.79</v>
      </c>
      <c r="G401">
        <v>38892.891000000003</v>
      </c>
      <c r="H401">
        <v>1098905</v>
      </c>
      <c r="I401">
        <v>135884.641</v>
      </c>
      <c r="J401">
        <v>28.622</v>
      </c>
      <c r="K401">
        <v>1.825</v>
      </c>
      <c r="L401">
        <v>1.73</v>
      </c>
      <c r="M401">
        <v>-5.5</v>
      </c>
      <c r="N401" t="s">
        <v>19</v>
      </c>
      <c r="O401" s="1">
        <v>45329</v>
      </c>
    </row>
    <row r="402" spans="1:15" x14ac:dyDescent="0.35">
      <c r="A402">
        <v>85</v>
      </c>
      <c r="B402">
        <v>85</v>
      </c>
      <c r="C402" t="s">
        <v>132</v>
      </c>
      <c r="D402" t="s">
        <v>55</v>
      </c>
      <c r="E402" t="s">
        <v>29</v>
      </c>
      <c r="F402">
        <v>3.79</v>
      </c>
      <c r="G402">
        <v>820857.625</v>
      </c>
      <c r="H402">
        <v>26492756</v>
      </c>
      <c r="I402">
        <v>142142.09400000001</v>
      </c>
      <c r="J402">
        <v>577.49099999999999</v>
      </c>
      <c r="K402">
        <v>48.75</v>
      </c>
      <c r="L402">
        <v>44.84</v>
      </c>
      <c r="M402">
        <v>-8</v>
      </c>
      <c r="N402" t="s">
        <v>19</v>
      </c>
      <c r="O402" s="1">
        <v>45329</v>
      </c>
    </row>
    <row r="403" spans="1:15" x14ac:dyDescent="0.35">
      <c r="A403">
        <v>86</v>
      </c>
      <c r="B403">
        <v>86</v>
      </c>
      <c r="C403" t="s">
        <v>133</v>
      </c>
      <c r="D403" t="s">
        <v>18</v>
      </c>
      <c r="E403" t="s">
        <v>18</v>
      </c>
      <c r="F403">
        <v>3.85</v>
      </c>
      <c r="G403">
        <v>4412.375</v>
      </c>
      <c r="H403">
        <v>65235</v>
      </c>
      <c r="I403">
        <v>10.153</v>
      </c>
      <c r="J403">
        <v>43458.83</v>
      </c>
      <c r="L403">
        <v>3412.88</v>
      </c>
      <c r="N403" t="s">
        <v>19</v>
      </c>
      <c r="O403" s="1">
        <v>45329</v>
      </c>
    </row>
    <row r="404" spans="1:15" x14ac:dyDescent="0.35">
      <c r="A404">
        <v>87</v>
      </c>
      <c r="B404">
        <v>87</v>
      </c>
      <c r="C404" t="s">
        <v>134</v>
      </c>
      <c r="D404" t="s">
        <v>35</v>
      </c>
      <c r="E404" t="s">
        <v>29</v>
      </c>
      <c r="F404">
        <v>3.79</v>
      </c>
      <c r="G404">
        <v>17412.710999999999</v>
      </c>
      <c r="H404">
        <v>454139</v>
      </c>
      <c r="I404">
        <v>157955.07800000001</v>
      </c>
      <c r="J404">
        <v>11.023999999999999</v>
      </c>
      <c r="K404">
        <v>0.71299999999999997</v>
      </c>
      <c r="L404">
        <v>0.34</v>
      </c>
      <c r="M404">
        <v>-51.8</v>
      </c>
      <c r="N404" t="s">
        <v>19</v>
      </c>
      <c r="O404" s="1">
        <v>45329</v>
      </c>
    </row>
    <row r="405" spans="1:15" x14ac:dyDescent="0.35">
      <c r="A405">
        <v>88</v>
      </c>
      <c r="B405">
        <v>88</v>
      </c>
      <c r="C405" t="s">
        <v>135</v>
      </c>
      <c r="D405" t="s">
        <v>37</v>
      </c>
      <c r="E405" t="s">
        <v>29</v>
      </c>
      <c r="F405">
        <v>3.79</v>
      </c>
      <c r="G405">
        <v>27265.17</v>
      </c>
      <c r="H405">
        <v>740062</v>
      </c>
      <c r="I405">
        <v>141630.21900000001</v>
      </c>
      <c r="J405">
        <v>19.251000000000001</v>
      </c>
      <c r="K405">
        <v>1.1379999999999999</v>
      </c>
      <c r="L405">
        <v>0.99</v>
      </c>
      <c r="M405">
        <v>-13</v>
      </c>
      <c r="N405" t="s">
        <v>19</v>
      </c>
      <c r="O405" s="1">
        <v>45329</v>
      </c>
    </row>
    <row r="406" spans="1:15" x14ac:dyDescent="0.35">
      <c r="A406">
        <v>89</v>
      </c>
      <c r="B406">
        <v>89</v>
      </c>
      <c r="C406" t="s">
        <v>136</v>
      </c>
      <c r="D406" t="s">
        <v>39</v>
      </c>
      <c r="E406" t="s">
        <v>29</v>
      </c>
      <c r="F406">
        <v>3.79</v>
      </c>
      <c r="G406">
        <v>38642.188000000002</v>
      </c>
      <c r="H406">
        <v>1151668</v>
      </c>
      <c r="I406">
        <v>131731.141</v>
      </c>
      <c r="J406">
        <v>29.334</v>
      </c>
      <c r="K406">
        <v>1.825</v>
      </c>
      <c r="L406">
        <v>1.78</v>
      </c>
      <c r="M406">
        <v>-2.4</v>
      </c>
      <c r="N406" t="s">
        <v>19</v>
      </c>
      <c r="O406" s="1">
        <v>45329</v>
      </c>
    </row>
    <row r="407" spans="1:15" x14ac:dyDescent="0.35">
      <c r="A407">
        <v>90</v>
      </c>
      <c r="B407">
        <v>90</v>
      </c>
      <c r="C407" t="s">
        <v>137</v>
      </c>
      <c r="D407" t="s">
        <v>55</v>
      </c>
      <c r="E407" t="s">
        <v>29</v>
      </c>
      <c r="F407">
        <v>3.79</v>
      </c>
      <c r="G407">
        <v>858363.625</v>
      </c>
      <c r="H407">
        <v>27619504</v>
      </c>
      <c r="I407">
        <v>125548.43799999999</v>
      </c>
      <c r="J407">
        <v>683.69100000000003</v>
      </c>
      <c r="K407">
        <v>48.75</v>
      </c>
      <c r="L407">
        <v>53.18</v>
      </c>
      <c r="M407">
        <v>9.1</v>
      </c>
      <c r="N407" t="s">
        <v>19</v>
      </c>
      <c r="O407" s="1">
        <v>45329</v>
      </c>
    </row>
    <row r="408" spans="1:15" x14ac:dyDescent="0.35">
      <c r="A408">
        <v>91</v>
      </c>
      <c r="B408">
        <v>91</v>
      </c>
      <c r="C408" t="s">
        <v>138</v>
      </c>
      <c r="D408" t="s">
        <v>18</v>
      </c>
      <c r="E408" t="s">
        <v>18</v>
      </c>
      <c r="F408">
        <v>3.85</v>
      </c>
      <c r="G408">
        <v>4792.1760000000004</v>
      </c>
      <c r="H408">
        <v>72944</v>
      </c>
      <c r="I408">
        <v>8.0370000000000008</v>
      </c>
      <c r="J408">
        <v>59626.428</v>
      </c>
      <c r="L408">
        <v>4682.74</v>
      </c>
      <c r="N408" t="s">
        <v>19</v>
      </c>
      <c r="O408" s="1">
        <v>45329</v>
      </c>
    </row>
    <row r="409" spans="1:15" x14ac:dyDescent="0.35">
      <c r="A409">
        <v>92</v>
      </c>
      <c r="B409">
        <v>92</v>
      </c>
      <c r="C409" t="s">
        <v>139</v>
      </c>
      <c r="D409" t="s">
        <v>18</v>
      </c>
      <c r="E409" t="s">
        <v>18</v>
      </c>
      <c r="F409">
        <v>3.85</v>
      </c>
      <c r="G409">
        <v>5023.125</v>
      </c>
      <c r="H409">
        <v>73481</v>
      </c>
      <c r="I409">
        <v>40.381</v>
      </c>
      <c r="J409">
        <v>12439.328</v>
      </c>
      <c r="L409">
        <v>976.5</v>
      </c>
      <c r="N409" t="s">
        <v>19</v>
      </c>
      <c r="O409" s="1">
        <v>45329</v>
      </c>
    </row>
    <row r="410" spans="1:15" x14ac:dyDescent="0.35">
      <c r="A410">
        <v>93</v>
      </c>
      <c r="B410">
        <v>93</v>
      </c>
      <c r="C410" t="s">
        <v>140</v>
      </c>
      <c r="D410" t="s">
        <v>141</v>
      </c>
      <c r="E410" t="s">
        <v>142</v>
      </c>
      <c r="F410">
        <v>3.79</v>
      </c>
      <c r="G410">
        <v>757865.31299999997</v>
      </c>
      <c r="H410">
        <v>23980454</v>
      </c>
      <c r="I410">
        <v>483745.03100000002</v>
      </c>
      <c r="J410">
        <v>156.666</v>
      </c>
      <c r="L410">
        <v>11.78</v>
      </c>
      <c r="N410" t="s">
        <v>19</v>
      </c>
      <c r="O410" s="1">
        <v>45329</v>
      </c>
    </row>
    <row r="411" spans="1:15" x14ac:dyDescent="0.35">
      <c r="A411">
        <v>94</v>
      </c>
      <c r="B411">
        <v>94</v>
      </c>
      <c r="C411" t="s">
        <v>143</v>
      </c>
      <c r="D411" t="s">
        <v>144</v>
      </c>
      <c r="E411" t="s">
        <v>142</v>
      </c>
      <c r="F411">
        <v>3.79</v>
      </c>
      <c r="G411">
        <v>685363.375</v>
      </c>
      <c r="H411">
        <v>21845232</v>
      </c>
      <c r="I411">
        <v>459075.18800000002</v>
      </c>
      <c r="J411">
        <v>149.292</v>
      </c>
      <c r="L411">
        <v>11.2</v>
      </c>
      <c r="N411" t="s">
        <v>19</v>
      </c>
      <c r="O411" s="1">
        <v>45329</v>
      </c>
    </row>
    <row r="412" spans="1:15" x14ac:dyDescent="0.35">
      <c r="A412">
        <v>95</v>
      </c>
      <c r="B412">
        <v>95</v>
      </c>
      <c r="C412" t="s">
        <v>145</v>
      </c>
      <c r="D412" t="s">
        <v>146</v>
      </c>
      <c r="E412" t="s">
        <v>142</v>
      </c>
      <c r="F412">
        <v>3.79</v>
      </c>
      <c r="G412">
        <v>748576.5</v>
      </c>
      <c r="H412">
        <v>24609110</v>
      </c>
      <c r="I412">
        <v>528794.375</v>
      </c>
      <c r="J412">
        <v>141.56299999999999</v>
      </c>
      <c r="L412">
        <v>10.6</v>
      </c>
      <c r="N412" t="s">
        <v>19</v>
      </c>
      <c r="O412" s="1">
        <v>45329</v>
      </c>
    </row>
    <row r="413" spans="1:15" x14ac:dyDescent="0.35">
      <c r="A413">
        <v>96</v>
      </c>
      <c r="B413">
        <v>96</v>
      </c>
      <c r="C413" t="s">
        <v>147</v>
      </c>
      <c r="D413" t="s">
        <v>148</v>
      </c>
      <c r="E413" t="s">
        <v>142</v>
      </c>
      <c r="F413">
        <v>3.79</v>
      </c>
      <c r="G413">
        <v>1012456.563</v>
      </c>
      <c r="H413">
        <v>33141090</v>
      </c>
      <c r="I413">
        <v>551724.25</v>
      </c>
      <c r="J413">
        <v>183.50800000000001</v>
      </c>
      <c r="L413">
        <v>13.89</v>
      </c>
      <c r="N413" t="s">
        <v>19</v>
      </c>
      <c r="O413" s="1">
        <v>45329</v>
      </c>
    </row>
    <row r="414" spans="1:15" x14ac:dyDescent="0.35">
      <c r="A414">
        <v>97</v>
      </c>
      <c r="B414">
        <v>97</v>
      </c>
      <c r="C414" t="s">
        <v>149</v>
      </c>
      <c r="D414" t="s">
        <v>150</v>
      </c>
      <c r="E414" t="s">
        <v>142</v>
      </c>
      <c r="F414">
        <v>3.79</v>
      </c>
      <c r="G414">
        <v>968402.5</v>
      </c>
      <c r="H414">
        <v>32242352</v>
      </c>
      <c r="I414">
        <v>583719.56299999997</v>
      </c>
      <c r="J414">
        <v>165.90199999999999</v>
      </c>
      <c r="L414">
        <v>12.51</v>
      </c>
      <c r="N414" t="s">
        <v>19</v>
      </c>
      <c r="O414" s="1">
        <v>45329</v>
      </c>
    </row>
    <row r="415" spans="1:15" x14ac:dyDescent="0.35">
      <c r="A415">
        <v>98</v>
      </c>
      <c r="B415">
        <v>98</v>
      </c>
      <c r="C415" t="s">
        <v>151</v>
      </c>
      <c r="D415" t="s">
        <v>152</v>
      </c>
      <c r="E415" t="s">
        <v>142</v>
      </c>
      <c r="F415">
        <v>3.79</v>
      </c>
      <c r="G415">
        <v>786365.43799999997</v>
      </c>
      <c r="H415">
        <v>25254146</v>
      </c>
      <c r="I415">
        <v>514480.375</v>
      </c>
      <c r="J415">
        <v>152.84700000000001</v>
      </c>
      <c r="L415">
        <v>11.48</v>
      </c>
      <c r="N415" t="s">
        <v>19</v>
      </c>
      <c r="O415" s="1">
        <v>45329</v>
      </c>
    </row>
    <row r="416" spans="1:15" x14ac:dyDescent="0.35">
      <c r="A416">
        <v>99</v>
      </c>
      <c r="B416">
        <v>99</v>
      </c>
      <c r="C416" t="s">
        <v>153</v>
      </c>
      <c r="D416" t="s">
        <v>18</v>
      </c>
      <c r="E416" t="s">
        <v>18</v>
      </c>
      <c r="F416">
        <v>3.85</v>
      </c>
      <c r="G416">
        <v>4249.6279999999997</v>
      </c>
      <c r="H416">
        <v>62655</v>
      </c>
      <c r="I416">
        <v>5.7249999999999996</v>
      </c>
      <c r="J416">
        <v>74229.31</v>
      </c>
      <c r="L416">
        <v>5829.7</v>
      </c>
      <c r="N416" t="s">
        <v>19</v>
      </c>
      <c r="O416" s="1">
        <v>45329</v>
      </c>
    </row>
    <row r="417" spans="1:15" x14ac:dyDescent="0.35">
      <c r="A417">
        <v>100</v>
      </c>
      <c r="B417">
        <v>100</v>
      </c>
      <c r="C417" t="s">
        <v>154</v>
      </c>
      <c r="D417" t="s">
        <v>155</v>
      </c>
      <c r="E417" t="s">
        <v>142</v>
      </c>
      <c r="F417">
        <v>3.79</v>
      </c>
      <c r="G417">
        <v>726149.31299999997</v>
      </c>
      <c r="H417">
        <v>23132068</v>
      </c>
      <c r="I417">
        <v>487161.46899999998</v>
      </c>
      <c r="J417">
        <v>149.05699999999999</v>
      </c>
      <c r="L417">
        <v>11.18</v>
      </c>
      <c r="N417" t="s">
        <v>19</v>
      </c>
      <c r="O417" s="1">
        <v>45329</v>
      </c>
    </row>
    <row r="418" spans="1:15" x14ac:dyDescent="0.35">
      <c r="A418">
        <v>101</v>
      </c>
      <c r="B418">
        <v>101</v>
      </c>
      <c r="C418" t="s">
        <v>156</v>
      </c>
      <c r="D418" t="s">
        <v>157</v>
      </c>
      <c r="E418" t="s">
        <v>142</v>
      </c>
      <c r="F418">
        <v>3.78</v>
      </c>
      <c r="G418">
        <v>778169.25</v>
      </c>
      <c r="H418">
        <v>25243274</v>
      </c>
      <c r="I418">
        <v>572075.31299999997</v>
      </c>
      <c r="J418">
        <v>136.02600000000001</v>
      </c>
      <c r="L418">
        <v>10.16</v>
      </c>
      <c r="N418" t="s">
        <v>19</v>
      </c>
      <c r="O418" s="1">
        <v>45329</v>
      </c>
    </row>
    <row r="419" spans="1:15" x14ac:dyDescent="0.35">
      <c r="A419">
        <v>102</v>
      </c>
      <c r="B419">
        <v>102</v>
      </c>
      <c r="C419" t="s">
        <v>158</v>
      </c>
      <c r="D419" t="s">
        <v>159</v>
      </c>
      <c r="E419" t="s">
        <v>142</v>
      </c>
      <c r="F419">
        <v>3.79</v>
      </c>
      <c r="G419">
        <v>675882.68799999997</v>
      </c>
      <c r="H419">
        <v>21901790</v>
      </c>
      <c r="I419">
        <v>481638.96899999998</v>
      </c>
      <c r="J419">
        <v>140.33000000000001</v>
      </c>
      <c r="L419">
        <v>10.5</v>
      </c>
      <c r="N419" t="s">
        <v>19</v>
      </c>
      <c r="O419" s="1">
        <v>45329</v>
      </c>
    </row>
    <row r="420" spans="1:15" x14ac:dyDescent="0.35">
      <c r="A420">
        <v>103</v>
      </c>
      <c r="B420">
        <v>103</v>
      </c>
      <c r="C420" t="s">
        <v>160</v>
      </c>
      <c r="D420" t="s">
        <v>161</v>
      </c>
      <c r="E420" t="s">
        <v>142</v>
      </c>
      <c r="F420">
        <v>3.79</v>
      </c>
      <c r="G420">
        <v>1018539.625</v>
      </c>
      <c r="H420">
        <v>33397900</v>
      </c>
      <c r="I420">
        <v>530218.81299999997</v>
      </c>
      <c r="J420">
        <v>192.09800000000001</v>
      </c>
      <c r="L420">
        <v>14.57</v>
      </c>
      <c r="N420" t="s">
        <v>19</v>
      </c>
      <c r="O420" s="1">
        <v>45329</v>
      </c>
    </row>
    <row r="421" spans="1:15" x14ac:dyDescent="0.35">
      <c r="A421">
        <v>104</v>
      </c>
      <c r="B421">
        <v>104</v>
      </c>
      <c r="C421" t="s">
        <v>162</v>
      </c>
      <c r="D421" t="s">
        <v>163</v>
      </c>
      <c r="E421" t="s">
        <v>142</v>
      </c>
      <c r="F421">
        <v>3.79</v>
      </c>
      <c r="G421">
        <v>787809.75</v>
      </c>
      <c r="H421">
        <v>25440130</v>
      </c>
      <c r="I421">
        <v>598683.31299999997</v>
      </c>
      <c r="J421">
        <v>131.59</v>
      </c>
      <c r="L421">
        <v>9.81</v>
      </c>
      <c r="N421" t="s">
        <v>19</v>
      </c>
      <c r="O421" s="1">
        <v>45329</v>
      </c>
    </row>
    <row r="422" spans="1:15" x14ac:dyDescent="0.35">
      <c r="A422">
        <v>105</v>
      </c>
      <c r="B422">
        <v>105</v>
      </c>
      <c r="C422" t="s">
        <v>164</v>
      </c>
      <c r="D422" t="s">
        <v>165</v>
      </c>
      <c r="E422" t="s">
        <v>142</v>
      </c>
      <c r="F422">
        <v>3.79</v>
      </c>
      <c r="G422">
        <v>989299.5</v>
      </c>
      <c r="H422">
        <v>32508514</v>
      </c>
      <c r="I422">
        <v>600279.68799999997</v>
      </c>
      <c r="J422">
        <v>164.80600000000001</v>
      </c>
      <c r="L422">
        <v>12.42</v>
      </c>
      <c r="N422" t="s">
        <v>19</v>
      </c>
      <c r="O422" s="1">
        <v>45329</v>
      </c>
    </row>
    <row r="423" spans="1:15" x14ac:dyDescent="0.35">
      <c r="A423">
        <v>106</v>
      </c>
      <c r="B423">
        <v>106</v>
      </c>
      <c r="C423" t="s">
        <v>166</v>
      </c>
      <c r="D423" t="s">
        <v>18</v>
      </c>
      <c r="E423" t="s">
        <v>18</v>
      </c>
      <c r="F423">
        <v>3.85</v>
      </c>
      <c r="G423">
        <v>5541.7510000000002</v>
      </c>
      <c r="H423">
        <v>75448</v>
      </c>
      <c r="N423" t="s">
        <v>19</v>
      </c>
      <c r="O423" s="1">
        <v>45329</v>
      </c>
    </row>
    <row r="424" spans="1:15" x14ac:dyDescent="0.35">
      <c r="A424">
        <v>107</v>
      </c>
      <c r="B424">
        <v>107</v>
      </c>
      <c r="C424" t="s">
        <v>167</v>
      </c>
      <c r="D424" t="s">
        <v>52</v>
      </c>
      <c r="E424" t="s">
        <v>29</v>
      </c>
      <c r="F424">
        <v>3.78</v>
      </c>
      <c r="G424">
        <v>468996.78100000002</v>
      </c>
      <c r="H424">
        <v>14921748</v>
      </c>
      <c r="I424">
        <v>116307.844</v>
      </c>
      <c r="J424">
        <v>403.23700000000002</v>
      </c>
      <c r="K424">
        <v>30.5</v>
      </c>
      <c r="L424">
        <v>31.15</v>
      </c>
      <c r="M424">
        <v>2.1</v>
      </c>
      <c r="N424" t="s">
        <v>19</v>
      </c>
      <c r="O424" s="1">
        <v>45329</v>
      </c>
    </row>
    <row r="425" spans="1:15" x14ac:dyDescent="0.35">
      <c r="A425">
        <v>108</v>
      </c>
      <c r="B425">
        <v>108</v>
      </c>
      <c r="C425" t="s">
        <v>168</v>
      </c>
      <c r="D425" t="s">
        <v>18</v>
      </c>
      <c r="E425" t="s">
        <v>18</v>
      </c>
      <c r="F425">
        <v>3.85</v>
      </c>
      <c r="G425">
        <v>4669.9480000000003</v>
      </c>
      <c r="H425">
        <v>65573</v>
      </c>
      <c r="I425">
        <v>12.753</v>
      </c>
      <c r="J425">
        <v>36618.427000000003</v>
      </c>
      <c r="L425">
        <v>2875.61</v>
      </c>
      <c r="N425" t="s">
        <v>19</v>
      </c>
      <c r="O425" s="1">
        <v>45329</v>
      </c>
    </row>
    <row r="426" spans="1:15" x14ac:dyDescent="0.35">
      <c r="A426">
        <v>109</v>
      </c>
      <c r="B426">
        <v>109</v>
      </c>
      <c r="C426" t="s">
        <v>169</v>
      </c>
      <c r="D426" t="s">
        <v>170</v>
      </c>
      <c r="E426" t="s">
        <v>142</v>
      </c>
      <c r="F426">
        <v>3.79</v>
      </c>
      <c r="G426">
        <v>843010.31299999997</v>
      </c>
      <c r="H426">
        <v>27373468</v>
      </c>
      <c r="I426">
        <v>748670.625</v>
      </c>
      <c r="J426">
        <v>112.601</v>
      </c>
      <c r="L426">
        <v>8.32</v>
      </c>
      <c r="N426" t="s">
        <v>19</v>
      </c>
      <c r="O426" s="1">
        <v>45329</v>
      </c>
    </row>
    <row r="427" spans="1:15" x14ac:dyDescent="0.35">
      <c r="A427">
        <v>110</v>
      </c>
      <c r="B427">
        <v>110</v>
      </c>
      <c r="C427" t="s">
        <v>171</v>
      </c>
      <c r="D427" t="s">
        <v>172</v>
      </c>
      <c r="E427" t="s">
        <v>142</v>
      </c>
      <c r="F427">
        <v>3.79</v>
      </c>
      <c r="G427">
        <v>697223.625</v>
      </c>
      <c r="H427">
        <v>22892238</v>
      </c>
      <c r="I427">
        <v>611171.31299999997</v>
      </c>
      <c r="J427">
        <v>114.08</v>
      </c>
      <c r="L427">
        <v>8.44</v>
      </c>
      <c r="N427" t="s">
        <v>19</v>
      </c>
      <c r="O427" s="1">
        <v>45329</v>
      </c>
    </row>
    <row r="428" spans="1:15" x14ac:dyDescent="0.35">
      <c r="A428">
        <v>111</v>
      </c>
      <c r="B428">
        <v>111</v>
      </c>
      <c r="C428" t="s">
        <v>173</v>
      </c>
      <c r="D428" t="s">
        <v>174</v>
      </c>
      <c r="E428" t="s">
        <v>142</v>
      </c>
      <c r="F428">
        <v>3.79</v>
      </c>
      <c r="G428">
        <v>590744.375</v>
      </c>
      <c r="H428">
        <v>18706572</v>
      </c>
      <c r="I428">
        <v>630458.31299999997</v>
      </c>
      <c r="J428">
        <v>93.700999999999993</v>
      </c>
      <c r="L428">
        <v>6.84</v>
      </c>
      <c r="N428" t="s">
        <v>19</v>
      </c>
      <c r="O428" s="1">
        <v>45329</v>
      </c>
    </row>
    <row r="429" spans="1:15" x14ac:dyDescent="0.35">
      <c r="A429">
        <v>112</v>
      </c>
      <c r="B429">
        <v>112</v>
      </c>
      <c r="C429" t="s">
        <v>175</v>
      </c>
      <c r="D429" t="s">
        <v>176</v>
      </c>
      <c r="E429" t="s">
        <v>142</v>
      </c>
      <c r="F429">
        <v>3.79</v>
      </c>
      <c r="G429">
        <v>589344.875</v>
      </c>
      <c r="H429">
        <v>18359838</v>
      </c>
      <c r="I429">
        <v>530024</v>
      </c>
      <c r="J429">
        <v>111.19199999999999</v>
      </c>
      <c r="L429">
        <v>8.2100000000000009</v>
      </c>
      <c r="N429" t="s">
        <v>19</v>
      </c>
      <c r="O429" s="1">
        <v>45329</v>
      </c>
    </row>
    <row r="430" spans="1:15" x14ac:dyDescent="0.35">
      <c r="A430">
        <v>113</v>
      </c>
      <c r="B430">
        <v>113</v>
      </c>
      <c r="C430" t="s">
        <v>177</v>
      </c>
      <c r="D430" t="s">
        <v>178</v>
      </c>
      <c r="E430" t="s">
        <v>142</v>
      </c>
      <c r="F430">
        <v>3.79</v>
      </c>
      <c r="G430">
        <v>637305.75</v>
      </c>
      <c r="H430">
        <v>20351406</v>
      </c>
      <c r="I430">
        <v>553846.31299999997</v>
      </c>
      <c r="J430">
        <v>115.069</v>
      </c>
      <c r="L430">
        <v>8.52</v>
      </c>
      <c r="N430" t="s">
        <v>19</v>
      </c>
      <c r="O430" s="1">
        <v>45329</v>
      </c>
    </row>
    <row r="431" spans="1:15" x14ac:dyDescent="0.35">
      <c r="A431">
        <v>114</v>
      </c>
      <c r="B431">
        <v>114</v>
      </c>
      <c r="C431" t="s">
        <v>179</v>
      </c>
      <c r="D431" t="s">
        <v>180</v>
      </c>
      <c r="E431" t="s">
        <v>142</v>
      </c>
      <c r="F431">
        <v>3.79</v>
      </c>
      <c r="G431">
        <v>594142.43799999997</v>
      </c>
      <c r="H431">
        <v>19279252</v>
      </c>
      <c r="I431">
        <v>517922.81300000002</v>
      </c>
      <c r="J431">
        <v>114.71599999999999</v>
      </c>
      <c r="L431">
        <v>8.49</v>
      </c>
      <c r="N431" t="s">
        <v>19</v>
      </c>
      <c r="O431" s="1">
        <v>45329</v>
      </c>
    </row>
    <row r="432" spans="1:15" x14ac:dyDescent="0.35">
      <c r="A432">
        <v>115</v>
      </c>
      <c r="B432">
        <v>115</v>
      </c>
      <c r="C432" t="s">
        <v>181</v>
      </c>
      <c r="D432" t="s">
        <v>18</v>
      </c>
      <c r="E432" t="s">
        <v>18</v>
      </c>
      <c r="F432">
        <v>3.84</v>
      </c>
      <c r="G432">
        <v>3708.1979999999999</v>
      </c>
      <c r="H432">
        <v>57257</v>
      </c>
      <c r="I432">
        <v>0.54400000000000004</v>
      </c>
      <c r="J432">
        <v>681654.04399999999</v>
      </c>
      <c r="L432">
        <v>53538.93</v>
      </c>
      <c r="N432" t="s">
        <v>19</v>
      </c>
      <c r="O432" s="1">
        <v>45329</v>
      </c>
    </row>
    <row r="433" spans="1:15" x14ac:dyDescent="0.35">
      <c r="A433">
        <v>116</v>
      </c>
      <c r="B433">
        <v>116</v>
      </c>
      <c r="C433" t="s">
        <v>182</v>
      </c>
      <c r="D433" t="s">
        <v>52</v>
      </c>
      <c r="E433" t="s">
        <v>29</v>
      </c>
      <c r="F433">
        <v>3.78</v>
      </c>
      <c r="G433">
        <v>508351.65600000002</v>
      </c>
      <c r="H433">
        <v>16565745</v>
      </c>
      <c r="I433">
        <v>136432.59400000001</v>
      </c>
      <c r="J433">
        <v>372.60300000000001</v>
      </c>
      <c r="K433">
        <v>30.5</v>
      </c>
      <c r="L433">
        <v>28.74</v>
      </c>
      <c r="M433">
        <v>-5.8</v>
      </c>
      <c r="N433" t="s">
        <v>19</v>
      </c>
      <c r="O433" s="1">
        <v>45329</v>
      </c>
    </row>
    <row r="434" spans="1:15" x14ac:dyDescent="0.35">
      <c r="A434">
        <v>117</v>
      </c>
      <c r="B434">
        <v>117</v>
      </c>
      <c r="C434" t="s">
        <v>183</v>
      </c>
      <c r="D434" t="s">
        <v>18</v>
      </c>
      <c r="E434" t="s">
        <v>18</v>
      </c>
      <c r="F434">
        <v>3.85</v>
      </c>
      <c r="G434">
        <v>4831.5529999999999</v>
      </c>
      <c r="H434">
        <v>65807</v>
      </c>
      <c r="I434">
        <v>1.556</v>
      </c>
      <c r="J434">
        <v>310511.11800000002</v>
      </c>
      <c r="L434">
        <v>24388.09</v>
      </c>
      <c r="N434" t="s">
        <v>19</v>
      </c>
      <c r="O434" s="1">
        <v>45329</v>
      </c>
    </row>
    <row r="435" spans="1:15" x14ac:dyDescent="0.35">
      <c r="A435">
        <v>118</v>
      </c>
      <c r="B435">
        <v>118</v>
      </c>
      <c r="C435" t="s">
        <v>184</v>
      </c>
      <c r="D435" t="s">
        <v>185</v>
      </c>
      <c r="E435" t="s">
        <v>142</v>
      </c>
      <c r="F435">
        <v>3.79</v>
      </c>
      <c r="G435">
        <v>706007.5</v>
      </c>
      <c r="H435">
        <v>22494514</v>
      </c>
      <c r="I435">
        <v>483696.71899999998</v>
      </c>
      <c r="J435">
        <v>145.96100000000001</v>
      </c>
      <c r="L435">
        <v>10.94</v>
      </c>
      <c r="N435" t="s">
        <v>19</v>
      </c>
      <c r="O435" s="1">
        <v>45329</v>
      </c>
    </row>
    <row r="436" spans="1:15" x14ac:dyDescent="0.35">
      <c r="A436">
        <v>119</v>
      </c>
      <c r="B436">
        <v>119</v>
      </c>
      <c r="C436" t="s">
        <v>186</v>
      </c>
      <c r="D436" t="s">
        <v>187</v>
      </c>
      <c r="E436" t="s">
        <v>142</v>
      </c>
      <c r="F436">
        <v>3.78</v>
      </c>
      <c r="G436">
        <v>715865.375</v>
      </c>
      <c r="H436">
        <v>23240018</v>
      </c>
      <c r="I436">
        <v>554689.25</v>
      </c>
      <c r="J436">
        <v>129.05699999999999</v>
      </c>
      <c r="L436">
        <v>9.61</v>
      </c>
      <c r="N436" t="s">
        <v>19</v>
      </c>
      <c r="O436" s="1">
        <v>45329</v>
      </c>
    </row>
    <row r="437" spans="1:15" x14ac:dyDescent="0.35">
      <c r="A437">
        <v>120</v>
      </c>
      <c r="B437">
        <v>120</v>
      </c>
      <c r="C437" t="s">
        <v>188</v>
      </c>
      <c r="D437" t="s">
        <v>189</v>
      </c>
      <c r="E437" t="s">
        <v>142</v>
      </c>
      <c r="F437">
        <v>3.79</v>
      </c>
      <c r="G437">
        <v>741524.93799999997</v>
      </c>
      <c r="H437">
        <v>24445986</v>
      </c>
      <c r="I437">
        <v>605034.56299999997</v>
      </c>
      <c r="J437">
        <v>122.559</v>
      </c>
      <c r="L437">
        <v>9.1</v>
      </c>
      <c r="N437" t="s">
        <v>19</v>
      </c>
      <c r="O437" s="1">
        <v>45329</v>
      </c>
    </row>
    <row r="438" spans="1:15" x14ac:dyDescent="0.35">
      <c r="A438">
        <v>121</v>
      </c>
      <c r="B438">
        <v>121</v>
      </c>
      <c r="C438" t="s">
        <v>190</v>
      </c>
      <c r="D438" t="s">
        <v>191</v>
      </c>
      <c r="E438" t="s">
        <v>142</v>
      </c>
      <c r="F438">
        <v>3.79</v>
      </c>
      <c r="G438">
        <v>804611.06299999997</v>
      </c>
      <c r="H438">
        <v>25870144</v>
      </c>
      <c r="I438">
        <v>436108.25</v>
      </c>
      <c r="J438">
        <v>184.49799999999999</v>
      </c>
      <c r="L438">
        <v>13.97</v>
      </c>
      <c r="N438" t="s">
        <v>19</v>
      </c>
      <c r="O438" s="1">
        <v>45329</v>
      </c>
    </row>
    <row r="439" spans="1:15" x14ac:dyDescent="0.35">
      <c r="A439">
        <v>122</v>
      </c>
      <c r="B439">
        <v>122</v>
      </c>
      <c r="C439" t="s">
        <v>192</v>
      </c>
      <c r="D439" t="s">
        <v>193</v>
      </c>
      <c r="E439" t="s">
        <v>142</v>
      </c>
      <c r="F439">
        <v>3.79</v>
      </c>
      <c r="G439">
        <v>898459.81299999997</v>
      </c>
      <c r="H439">
        <v>29312212</v>
      </c>
      <c r="I439">
        <v>497355.65600000002</v>
      </c>
      <c r="J439">
        <v>180.64699999999999</v>
      </c>
      <c r="L439">
        <v>13.67</v>
      </c>
      <c r="N439" t="s">
        <v>19</v>
      </c>
      <c r="O439" s="1">
        <v>45329</v>
      </c>
    </row>
    <row r="440" spans="1:15" x14ac:dyDescent="0.35">
      <c r="A440">
        <v>123</v>
      </c>
      <c r="B440">
        <v>123</v>
      </c>
      <c r="C440" t="s">
        <v>194</v>
      </c>
      <c r="D440" t="s">
        <v>195</v>
      </c>
      <c r="E440" t="s">
        <v>142</v>
      </c>
      <c r="F440">
        <v>3.79</v>
      </c>
      <c r="G440">
        <v>632550.5</v>
      </c>
      <c r="H440">
        <v>20060792</v>
      </c>
      <c r="I440">
        <v>458635.21899999998</v>
      </c>
      <c r="J440">
        <v>137.91999999999999</v>
      </c>
      <c r="L440">
        <v>10.31</v>
      </c>
      <c r="N440" t="s">
        <v>19</v>
      </c>
      <c r="O440" s="1">
        <v>45329</v>
      </c>
    </row>
    <row r="441" spans="1:15" x14ac:dyDescent="0.35">
      <c r="A441">
        <v>124</v>
      </c>
      <c r="B441">
        <v>124</v>
      </c>
      <c r="C441" t="s">
        <v>196</v>
      </c>
      <c r="D441" t="s">
        <v>18</v>
      </c>
      <c r="E441" t="s">
        <v>18</v>
      </c>
      <c r="F441">
        <v>3.84</v>
      </c>
      <c r="G441">
        <v>5092.3869999999997</v>
      </c>
      <c r="H441">
        <v>64352</v>
      </c>
      <c r="I441">
        <v>121.379</v>
      </c>
      <c r="J441">
        <v>4195.4430000000002</v>
      </c>
      <c r="L441">
        <v>329</v>
      </c>
      <c r="N441" t="s">
        <v>19</v>
      </c>
      <c r="O441" s="1">
        <v>45329</v>
      </c>
    </row>
    <row r="442" spans="1:15" x14ac:dyDescent="0.35">
      <c r="A442">
        <v>125</v>
      </c>
      <c r="B442">
        <v>125</v>
      </c>
      <c r="C442" t="s">
        <v>197</v>
      </c>
      <c r="D442" t="s">
        <v>198</v>
      </c>
      <c r="E442" t="s">
        <v>142</v>
      </c>
      <c r="F442">
        <v>3.79</v>
      </c>
      <c r="G442">
        <v>692136.75</v>
      </c>
      <c r="H442">
        <v>22767466</v>
      </c>
      <c r="I442">
        <v>549553.5</v>
      </c>
      <c r="J442">
        <v>125.94499999999999</v>
      </c>
      <c r="L442">
        <v>9.3699999999999992</v>
      </c>
      <c r="N442" t="s">
        <v>19</v>
      </c>
      <c r="O442" s="1">
        <v>45329</v>
      </c>
    </row>
    <row r="443" spans="1:15" x14ac:dyDescent="0.35">
      <c r="A443">
        <v>126</v>
      </c>
      <c r="B443">
        <v>126</v>
      </c>
      <c r="C443" t="s">
        <v>199</v>
      </c>
      <c r="D443" t="s">
        <v>200</v>
      </c>
      <c r="E443" t="s">
        <v>142</v>
      </c>
      <c r="F443">
        <v>3.79</v>
      </c>
      <c r="G443">
        <v>528796.875</v>
      </c>
      <c r="H443">
        <v>16542680</v>
      </c>
      <c r="I443">
        <v>542602.625</v>
      </c>
      <c r="J443">
        <v>97.456000000000003</v>
      </c>
      <c r="L443">
        <v>7.13</v>
      </c>
      <c r="N443" t="s">
        <v>19</v>
      </c>
      <c r="O443" s="1">
        <v>45329</v>
      </c>
    </row>
    <row r="444" spans="1:15" x14ac:dyDescent="0.35">
      <c r="A444">
        <v>127</v>
      </c>
      <c r="B444">
        <v>127</v>
      </c>
      <c r="C444" t="s">
        <v>201</v>
      </c>
      <c r="D444" t="s">
        <v>202</v>
      </c>
      <c r="E444" t="s">
        <v>142</v>
      </c>
      <c r="F444">
        <v>3.79</v>
      </c>
      <c r="G444">
        <v>671984.125</v>
      </c>
      <c r="H444">
        <v>22347616</v>
      </c>
      <c r="I444">
        <v>572704.68799999997</v>
      </c>
      <c r="J444">
        <v>117.33499999999999</v>
      </c>
      <c r="L444">
        <v>8.69</v>
      </c>
      <c r="N444" t="s">
        <v>19</v>
      </c>
      <c r="O444" s="1">
        <v>45329</v>
      </c>
    </row>
    <row r="445" spans="1:15" x14ac:dyDescent="0.35">
      <c r="A445">
        <v>128</v>
      </c>
      <c r="B445">
        <v>128</v>
      </c>
      <c r="C445" t="s">
        <v>203</v>
      </c>
      <c r="D445" t="s">
        <v>204</v>
      </c>
      <c r="E445" t="s">
        <v>142</v>
      </c>
      <c r="F445">
        <v>3.79</v>
      </c>
      <c r="G445">
        <v>831415.125</v>
      </c>
      <c r="H445">
        <v>26780574</v>
      </c>
      <c r="I445">
        <v>517056.78100000002</v>
      </c>
      <c r="J445">
        <v>160.798</v>
      </c>
      <c r="L445">
        <v>12.11</v>
      </c>
      <c r="N445" t="s">
        <v>19</v>
      </c>
      <c r="O445" s="1">
        <v>45329</v>
      </c>
    </row>
    <row r="446" spans="1:15" x14ac:dyDescent="0.35">
      <c r="A446">
        <v>129</v>
      </c>
      <c r="B446">
        <v>129</v>
      </c>
      <c r="C446" t="s">
        <v>205</v>
      </c>
      <c r="D446" t="s">
        <v>206</v>
      </c>
      <c r="E446" t="s">
        <v>142</v>
      </c>
      <c r="F446">
        <v>3.79</v>
      </c>
      <c r="G446">
        <v>825454.43799999997</v>
      </c>
      <c r="H446">
        <v>26125740</v>
      </c>
      <c r="I446">
        <v>545332.43799999997</v>
      </c>
      <c r="J446">
        <v>151.36699999999999</v>
      </c>
      <c r="L446">
        <v>11.37</v>
      </c>
      <c r="N446" t="s">
        <v>19</v>
      </c>
      <c r="O446" s="1">
        <v>45329</v>
      </c>
    </row>
    <row r="447" spans="1:15" x14ac:dyDescent="0.35">
      <c r="A447">
        <v>130</v>
      </c>
      <c r="B447">
        <v>130</v>
      </c>
      <c r="C447" t="s">
        <v>207</v>
      </c>
      <c r="D447" t="s">
        <v>208</v>
      </c>
      <c r="E447" t="s">
        <v>142</v>
      </c>
      <c r="F447">
        <v>3.79</v>
      </c>
      <c r="G447">
        <v>899184.625</v>
      </c>
      <c r="H447">
        <v>28970670</v>
      </c>
      <c r="I447">
        <v>564425.18799999997</v>
      </c>
      <c r="J447">
        <v>159.31</v>
      </c>
      <c r="L447">
        <v>11.99</v>
      </c>
      <c r="N447" t="s">
        <v>19</v>
      </c>
      <c r="O447" s="1">
        <v>45329</v>
      </c>
    </row>
    <row r="448" spans="1:15" x14ac:dyDescent="0.35">
      <c r="A448">
        <v>131</v>
      </c>
      <c r="B448">
        <v>131</v>
      </c>
      <c r="C448" t="s">
        <v>209</v>
      </c>
      <c r="D448" t="s">
        <v>18</v>
      </c>
      <c r="E448" t="s">
        <v>18</v>
      </c>
      <c r="F448">
        <v>3.85</v>
      </c>
      <c r="G448">
        <v>5546.0709999999999</v>
      </c>
      <c r="H448">
        <v>72105</v>
      </c>
      <c r="I448">
        <v>9.2309999999999999</v>
      </c>
      <c r="J448">
        <v>60080.934000000001</v>
      </c>
      <c r="L448">
        <v>4718.4399999999996</v>
      </c>
      <c r="N448" t="s">
        <v>19</v>
      </c>
      <c r="O448" s="1">
        <v>45329</v>
      </c>
    </row>
    <row r="449" spans="1:15" x14ac:dyDescent="0.35">
      <c r="A449">
        <v>132</v>
      </c>
      <c r="B449">
        <v>132</v>
      </c>
      <c r="C449" t="s">
        <v>210</v>
      </c>
      <c r="D449" t="s">
        <v>52</v>
      </c>
      <c r="E449" t="s">
        <v>29</v>
      </c>
      <c r="F449">
        <v>3.79</v>
      </c>
      <c r="G449">
        <v>557822.93799999997</v>
      </c>
      <c r="H449">
        <v>18217662</v>
      </c>
      <c r="I449">
        <v>125093.54700000001</v>
      </c>
      <c r="J449">
        <v>445.92500000000001</v>
      </c>
      <c r="K449">
        <v>30.5</v>
      </c>
      <c r="L449">
        <v>34.5</v>
      </c>
      <c r="M449">
        <v>13.1</v>
      </c>
      <c r="N449" t="s">
        <v>19</v>
      </c>
      <c r="O449" s="1">
        <v>45329</v>
      </c>
    </row>
    <row r="450" spans="1:15" x14ac:dyDescent="0.35">
      <c r="A450">
        <v>133</v>
      </c>
      <c r="B450">
        <v>133</v>
      </c>
      <c r="C450" t="s">
        <v>211</v>
      </c>
      <c r="D450" t="s">
        <v>18</v>
      </c>
      <c r="E450" t="s">
        <v>18</v>
      </c>
      <c r="F450">
        <v>3.85</v>
      </c>
      <c r="G450">
        <v>4060.826</v>
      </c>
      <c r="H450">
        <v>54872</v>
      </c>
      <c r="I450">
        <v>101.07299999999999</v>
      </c>
      <c r="J450">
        <v>4017.7159999999999</v>
      </c>
      <c r="L450">
        <v>315.04000000000002</v>
      </c>
      <c r="N450" t="s">
        <v>19</v>
      </c>
      <c r="O450" s="1">
        <v>45329</v>
      </c>
    </row>
    <row r="451" spans="1:15" x14ac:dyDescent="0.35">
      <c r="A451">
        <v>134</v>
      </c>
      <c r="B451">
        <v>134</v>
      </c>
      <c r="C451" t="s">
        <v>212</v>
      </c>
      <c r="D451" t="s">
        <v>213</v>
      </c>
      <c r="E451" t="s">
        <v>142</v>
      </c>
      <c r="F451">
        <v>3.79</v>
      </c>
      <c r="G451">
        <v>488209.90600000002</v>
      </c>
      <c r="H451">
        <v>15396140</v>
      </c>
      <c r="I451">
        <v>646892.625</v>
      </c>
      <c r="J451">
        <v>75.47</v>
      </c>
      <c r="L451">
        <v>5.41</v>
      </c>
      <c r="N451" t="s">
        <v>19</v>
      </c>
      <c r="O451" s="1">
        <v>45329</v>
      </c>
    </row>
    <row r="452" spans="1:15" x14ac:dyDescent="0.35">
      <c r="A452">
        <v>135</v>
      </c>
      <c r="B452">
        <v>135</v>
      </c>
      <c r="C452" t="s">
        <v>214</v>
      </c>
      <c r="D452" t="s">
        <v>215</v>
      </c>
      <c r="E452" t="s">
        <v>142</v>
      </c>
      <c r="F452">
        <v>3.79</v>
      </c>
      <c r="G452">
        <v>454990.03100000002</v>
      </c>
      <c r="H452">
        <v>14362970</v>
      </c>
      <c r="I452">
        <v>527762.875</v>
      </c>
      <c r="J452">
        <v>86.210999999999999</v>
      </c>
      <c r="L452">
        <v>6.25</v>
      </c>
      <c r="N452" t="s">
        <v>19</v>
      </c>
      <c r="O452" s="1">
        <v>45329</v>
      </c>
    </row>
    <row r="453" spans="1:15" x14ac:dyDescent="0.35">
      <c r="A453">
        <v>136</v>
      </c>
      <c r="B453">
        <v>136</v>
      </c>
      <c r="C453" t="s">
        <v>216</v>
      </c>
      <c r="D453" t="s">
        <v>217</v>
      </c>
      <c r="E453" t="s">
        <v>142</v>
      </c>
      <c r="F453">
        <v>3.79</v>
      </c>
      <c r="G453">
        <v>586462.18799999997</v>
      </c>
      <c r="H453">
        <v>19158654</v>
      </c>
      <c r="I453">
        <v>616629.18799999997</v>
      </c>
      <c r="J453">
        <v>95.108000000000004</v>
      </c>
      <c r="L453">
        <v>6.95</v>
      </c>
      <c r="N453" t="s">
        <v>19</v>
      </c>
      <c r="O453" s="1">
        <v>45329</v>
      </c>
    </row>
    <row r="454" spans="1:15" x14ac:dyDescent="0.35">
      <c r="A454">
        <v>137</v>
      </c>
      <c r="B454">
        <v>137</v>
      </c>
      <c r="C454" t="s">
        <v>218</v>
      </c>
      <c r="D454" t="s">
        <v>219</v>
      </c>
      <c r="E454" t="s">
        <v>142</v>
      </c>
      <c r="F454">
        <v>3.79</v>
      </c>
      <c r="G454">
        <v>529178.5</v>
      </c>
      <c r="H454">
        <v>16877646</v>
      </c>
      <c r="I454">
        <v>554051.31299999997</v>
      </c>
      <c r="J454">
        <v>95.510999999999996</v>
      </c>
      <c r="L454">
        <v>6.98</v>
      </c>
      <c r="N454" t="s">
        <v>19</v>
      </c>
      <c r="O454" s="1">
        <v>45329</v>
      </c>
    </row>
    <row r="455" spans="1:15" x14ac:dyDescent="0.35">
      <c r="A455">
        <v>138</v>
      </c>
      <c r="B455">
        <v>138</v>
      </c>
      <c r="C455" t="s">
        <v>220</v>
      </c>
      <c r="D455" t="s">
        <v>221</v>
      </c>
      <c r="E455" t="s">
        <v>142</v>
      </c>
      <c r="F455">
        <v>3.79</v>
      </c>
      <c r="G455">
        <v>547773.43799999997</v>
      </c>
      <c r="H455">
        <v>17375820</v>
      </c>
      <c r="I455">
        <v>507204.15600000002</v>
      </c>
      <c r="J455">
        <v>107.999</v>
      </c>
      <c r="L455">
        <v>7.96</v>
      </c>
      <c r="N455" t="s">
        <v>19</v>
      </c>
      <c r="O455" s="1">
        <v>45329</v>
      </c>
    </row>
    <row r="456" spans="1:15" x14ac:dyDescent="0.35">
      <c r="A456">
        <v>139</v>
      </c>
      <c r="B456">
        <v>139</v>
      </c>
      <c r="C456" t="s">
        <v>222</v>
      </c>
      <c r="D456" t="s">
        <v>223</v>
      </c>
      <c r="E456" t="s">
        <v>142</v>
      </c>
      <c r="F456">
        <v>3.79</v>
      </c>
      <c r="G456">
        <v>736954</v>
      </c>
      <c r="H456">
        <v>24175192</v>
      </c>
      <c r="I456">
        <v>631669</v>
      </c>
      <c r="J456">
        <v>116.66800000000001</v>
      </c>
      <c r="L456">
        <v>8.64</v>
      </c>
      <c r="N456" t="s">
        <v>19</v>
      </c>
      <c r="O456" s="1">
        <v>45329</v>
      </c>
    </row>
    <row r="457" spans="1:15" x14ac:dyDescent="0.35">
      <c r="A457">
        <v>140</v>
      </c>
      <c r="B457">
        <v>140</v>
      </c>
      <c r="C457" t="s">
        <v>224</v>
      </c>
      <c r="D457" t="s">
        <v>18</v>
      </c>
      <c r="E457" t="s">
        <v>18</v>
      </c>
      <c r="F457">
        <v>3.85</v>
      </c>
      <c r="G457">
        <v>4071.576</v>
      </c>
      <c r="H457">
        <v>58685</v>
      </c>
      <c r="I457">
        <v>16.475999999999999</v>
      </c>
      <c r="J457">
        <v>24712.163</v>
      </c>
      <c r="L457">
        <v>1940.46</v>
      </c>
      <c r="N457" t="s">
        <v>19</v>
      </c>
      <c r="O457" s="1">
        <v>45329</v>
      </c>
    </row>
    <row r="458" spans="1:15" x14ac:dyDescent="0.35">
      <c r="A458">
        <v>141</v>
      </c>
      <c r="B458">
        <v>141</v>
      </c>
      <c r="C458" t="s">
        <v>225</v>
      </c>
      <c r="D458" t="s">
        <v>52</v>
      </c>
      <c r="E458" t="s">
        <v>29</v>
      </c>
      <c r="F458">
        <v>3.79</v>
      </c>
      <c r="G458">
        <v>532644.18799999997</v>
      </c>
      <c r="H458">
        <v>17493900</v>
      </c>
      <c r="I458">
        <v>142639.484</v>
      </c>
      <c r="J458">
        <v>373.42</v>
      </c>
      <c r="K458">
        <v>30.5</v>
      </c>
      <c r="L458">
        <v>28.81</v>
      </c>
      <c r="M458">
        <v>-5.6</v>
      </c>
      <c r="N458" t="s">
        <v>19</v>
      </c>
      <c r="O458" s="1">
        <v>45329</v>
      </c>
    </row>
    <row r="459" spans="1:15" x14ac:dyDescent="0.35">
      <c r="A459">
        <v>142</v>
      </c>
      <c r="B459">
        <v>142</v>
      </c>
      <c r="C459" t="s">
        <v>226</v>
      </c>
      <c r="D459" t="s">
        <v>18</v>
      </c>
      <c r="E459" t="s">
        <v>18</v>
      </c>
      <c r="F459">
        <v>3.85</v>
      </c>
      <c r="G459">
        <v>4597.3990000000003</v>
      </c>
      <c r="H459">
        <v>64995</v>
      </c>
      <c r="I459">
        <v>99.921999999999997</v>
      </c>
      <c r="J459">
        <v>4600.9880000000003</v>
      </c>
      <c r="L459">
        <v>360.85</v>
      </c>
      <c r="N459" t="s">
        <v>19</v>
      </c>
      <c r="O459" s="1">
        <v>45329</v>
      </c>
    </row>
    <row r="460" spans="1:15" x14ac:dyDescent="0.35">
      <c r="A460">
        <v>143</v>
      </c>
      <c r="B460">
        <v>143</v>
      </c>
      <c r="C460" t="s">
        <v>227</v>
      </c>
      <c r="D460" t="s">
        <v>228</v>
      </c>
      <c r="E460" t="s">
        <v>142</v>
      </c>
      <c r="F460">
        <v>3.79</v>
      </c>
      <c r="G460">
        <v>582762.81299999997</v>
      </c>
      <c r="H460">
        <v>19011156</v>
      </c>
      <c r="I460">
        <v>525006.81299999997</v>
      </c>
      <c r="J460">
        <v>111.001</v>
      </c>
      <c r="L460">
        <v>8.1999999999999993</v>
      </c>
      <c r="N460" t="s">
        <v>19</v>
      </c>
      <c r="O460" s="1">
        <v>45329</v>
      </c>
    </row>
    <row r="461" spans="1:15" x14ac:dyDescent="0.35">
      <c r="A461">
        <v>144</v>
      </c>
      <c r="B461">
        <v>144</v>
      </c>
      <c r="C461" t="s">
        <v>229</v>
      </c>
      <c r="D461" t="s">
        <v>230</v>
      </c>
      <c r="E461" t="s">
        <v>142</v>
      </c>
      <c r="F461">
        <v>3.79</v>
      </c>
      <c r="G461">
        <v>544444.06299999997</v>
      </c>
      <c r="H461">
        <v>17852800</v>
      </c>
      <c r="I461">
        <v>551036.875</v>
      </c>
      <c r="J461">
        <v>98.804000000000002</v>
      </c>
      <c r="L461">
        <v>7.24</v>
      </c>
      <c r="N461" t="s">
        <v>19</v>
      </c>
      <c r="O461" s="1">
        <v>45329</v>
      </c>
    </row>
    <row r="462" spans="1:15" x14ac:dyDescent="0.35">
      <c r="A462">
        <v>145</v>
      </c>
      <c r="B462">
        <v>145</v>
      </c>
      <c r="C462" t="s">
        <v>231</v>
      </c>
      <c r="D462" t="s">
        <v>232</v>
      </c>
      <c r="E462" t="s">
        <v>142</v>
      </c>
      <c r="F462">
        <v>3.79</v>
      </c>
      <c r="G462">
        <v>446171.03100000002</v>
      </c>
      <c r="H462">
        <v>14175868</v>
      </c>
      <c r="I462">
        <v>475163.78100000002</v>
      </c>
      <c r="J462">
        <v>93.897999999999996</v>
      </c>
      <c r="L462">
        <v>6.85</v>
      </c>
      <c r="N462" t="s">
        <v>19</v>
      </c>
      <c r="O462" s="1">
        <v>45329</v>
      </c>
    </row>
    <row r="463" spans="1:15" x14ac:dyDescent="0.35">
      <c r="A463">
        <v>146</v>
      </c>
      <c r="B463">
        <v>146</v>
      </c>
      <c r="C463" t="s">
        <v>233</v>
      </c>
      <c r="D463" t="s">
        <v>234</v>
      </c>
      <c r="E463" t="s">
        <v>142</v>
      </c>
      <c r="F463">
        <v>3.79</v>
      </c>
      <c r="G463">
        <v>550984.25</v>
      </c>
      <c r="H463">
        <v>17694306</v>
      </c>
      <c r="I463">
        <v>448450.65600000002</v>
      </c>
      <c r="J463">
        <v>122.864</v>
      </c>
      <c r="L463">
        <v>9.1300000000000008</v>
      </c>
      <c r="N463" t="s">
        <v>19</v>
      </c>
      <c r="O463" s="1">
        <v>45329</v>
      </c>
    </row>
    <row r="464" spans="1:15" x14ac:dyDescent="0.35">
      <c r="A464">
        <v>147</v>
      </c>
      <c r="B464">
        <v>147</v>
      </c>
      <c r="C464" t="s">
        <v>235</v>
      </c>
      <c r="D464" t="s">
        <v>236</v>
      </c>
      <c r="E464" t="s">
        <v>142</v>
      </c>
      <c r="F464">
        <v>3.79</v>
      </c>
      <c r="G464">
        <v>445698.34399999998</v>
      </c>
      <c r="H464">
        <v>14486281</v>
      </c>
      <c r="I464">
        <v>490642.68800000002</v>
      </c>
      <c r="J464">
        <v>90.84</v>
      </c>
      <c r="L464">
        <v>6.61</v>
      </c>
      <c r="N464" t="s">
        <v>19</v>
      </c>
      <c r="O464" s="1">
        <v>45329</v>
      </c>
    </row>
    <row r="465" spans="1:15" x14ac:dyDescent="0.35">
      <c r="A465">
        <v>148</v>
      </c>
      <c r="B465">
        <v>148</v>
      </c>
      <c r="C465" t="s">
        <v>237</v>
      </c>
      <c r="D465" t="s">
        <v>238</v>
      </c>
      <c r="E465" t="s">
        <v>142</v>
      </c>
      <c r="F465">
        <v>3.79</v>
      </c>
      <c r="G465">
        <v>624689.375</v>
      </c>
      <c r="H465">
        <v>20648322</v>
      </c>
      <c r="I465">
        <v>618428.68799999997</v>
      </c>
      <c r="J465">
        <v>101.012</v>
      </c>
      <c r="L465">
        <v>7.41</v>
      </c>
      <c r="N465" t="s">
        <v>19</v>
      </c>
      <c r="O465" s="1">
        <v>45329</v>
      </c>
    </row>
    <row r="466" spans="1:15" x14ac:dyDescent="0.35">
      <c r="A466">
        <v>149</v>
      </c>
      <c r="B466">
        <v>149</v>
      </c>
      <c r="C466" t="s">
        <v>239</v>
      </c>
      <c r="D466" t="s">
        <v>18</v>
      </c>
      <c r="E466" t="s">
        <v>18</v>
      </c>
      <c r="F466">
        <v>3.85</v>
      </c>
      <c r="G466">
        <v>5672.9120000000003</v>
      </c>
      <c r="H466">
        <v>66329</v>
      </c>
      <c r="I466">
        <v>104.15600000000001</v>
      </c>
      <c r="J466">
        <v>5446.5529999999999</v>
      </c>
      <c r="L466">
        <v>427.27</v>
      </c>
      <c r="N466" t="s">
        <v>19</v>
      </c>
      <c r="O466" s="1">
        <v>45329</v>
      </c>
    </row>
    <row r="467" spans="1:15" x14ac:dyDescent="0.35">
      <c r="A467">
        <v>150</v>
      </c>
      <c r="B467">
        <v>150</v>
      </c>
      <c r="C467" t="s">
        <v>240</v>
      </c>
      <c r="D467" t="s">
        <v>18</v>
      </c>
      <c r="E467" t="s">
        <v>18</v>
      </c>
      <c r="F467">
        <v>3.85</v>
      </c>
      <c r="G467">
        <v>4435.5029999999997</v>
      </c>
      <c r="H467">
        <v>61997</v>
      </c>
      <c r="I467">
        <v>107.154</v>
      </c>
      <c r="J467">
        <v>4139.3720000000003</v>
      </c>
      <c r="L467">
        <v>324.60000000000002</v>
      </c>
      <c r="N467" t="s">
        <v>19</v>
      </c>
      <c r="O467" s="1">
        <v>45329</v>
      </c>
    </row>
    <row r="468" spans="1:15" x14ac:dyDescent="0.35">
      <c r="A468">
        <v>151</v>
      </c>
      <c r="B468">
        <v>151</v>
      </c>
      <c r="C468" t="s">
        <v>241</v>
      </c>
      <c r="D468" t="s">
        <v>18</v>
      </c>
      <c r="E468" t="s">
        <v>18</v>
      </c>
      <c r="F468">
        <v>3.85</v>
      </c>
      <c r="G468">
        <v>4759.0739999999996</v>
      </c>
      <c r="H468">
        <v>64106</v>
      </c>
      <c r="I468">
        <v>108.747</v>
      </c>
      <c r="J468">
        <v>4376.2809999999999</v>
      </c>
      <c r="L468">
        <v>343.21</v>
      </c>
      <c r="N468" t="s">
        <v>19</v>
      </c>
      <c r="O468" s="1">
        <v>45329</v>
      </c>
    </row>
    <row r="471" spans="1:15" x14ac:dyDescent="0.35">
      <c r="F471" t="s">
        <v>244</v>
      </c>
    </row>
    <row r="472" spans="1:15" x14ac:dyDescent="0.35">
      <c r="B472" t="s">
        <v>3</v>
      </c>
      <c r="C472" t="s">
        <v>4</v>
      </c>
      <c r="D472" t="s">
        <v>5</v>
      </c>
      <c r="E472" t="s">
        <v>6</v>
      </c>
      <c r="F472" t="s">
        <v>7</v>
      </c>
      <c r="G472" t="s">
        <v>8</v>
      </c>
      <c r="H472" t="s">
        <v>9</v>
      </c>
      <c r="I472" t="s">
        <v>10</v>
      </c>
      <c r="J472" t="s">
        <v>11</v>
      </c>
      <c r="K472" t="s">
        <v>12</v>
      </c>
      <c r="L472" t="s">
        <v>13</v>
      </c>
      <c r="M472" t="s">
        <v>14</v>
      </c>
      <c r="N472" t="s">
        <v>15</v>
      </c>
      <c r="O472" t="s">
        <v>16</v>
      </c>
    </row>
    <row r="473" spans="1:15" x14ac:dyDescent="0.35">
      <c r="A473">
        <v>1</v>
      </c>
      <c r="B473">
        <v>1</v>
      </c>
      <c r="C473" t="s">
        <v>17</v>
      </c>
      <c r="D473" t="s">
        <v>18</v>
      </c>
      <c r="E473" t="s">
        <v>18</v>
      </c>
      <c r="F473">
        <v>3.77</v>
      </c>
      <c r="G473">
        <v>51.652000000000001</v>
      </c>
      <c r="H473">
        <v>463</v>
      </c>
      <c r="J473">
        <v>51.652000000000001</v>
      </c>
      <c r="K473">
        <v>100</v>
      </c>
      <c r="L473">
        <v>0.04</v>
      </c>
      <c r="M473">
        <v>-100</v>
      </c>
      <c r="N473" t="s">
        <v>19</v>
      </c>
      <c r="O473" s="1">
        <v>45328</v>
      </c>
    </row>
    <row r="474" spans="1:15" x14ac:dyDescent="0.35">
      <c r="A474">
        <v>2</v>
      </c>
      <c r="B474">
        <v>2</v>
      </c>
      <c r="C474" t="s">
        <v>20</v>
      </c>
      <c r="D474" t="s">
        <v>18</v>
      </c>
      <c r="E474" t="s">
        <v>18</v>
      </c>
      <c r="F474">
        <v>3.86</v>
      </c>
      <c r="G474">
        <v>2.5390000000000001</v>
      </c>
      <c r="H474">
        <v>144</v>
      </c>
      <c r="J474">
        <v>2.5390000000000001</v>
      </c>
      <c r="K474">
        <v>100</v>
      </c>
      <c r="L474">
        <v>0</v>
      </c>
      <c r="M474">
        <v>-100</v>
      </c>
      <c r="N474" t="s">
        <v>19</v>
      </c>
      <c r="O474" s="1">
        <v>45328</v>
      </c>
    </row>
    <row r="475" spans="1:15" x14ac:dyDescent="0.35">
      <c r="A475">
        <v>3</v>
      </c>
      <c r="B475">
        <v>3</v>
      </c>
      <c r="C475" t="s">
        <v>21</v>
      </c>
      <c r="D475" t="s">
        <v>22</v>
      </c>
      <c r="E475" t="s">
        <v>18</v>
      </c>
      <c r="F475">
        <v>3.88</v>
      </c>
      <c r="G475">
        <v>77.174999999999997</v>
      </c>
      <c r="H475">
        <v>526</v>
      </c>
      <c r="J475">
        <v>77.174999999999997</v>
      </c>
      <c r="K475">
        <v>100</v>
      </c>
      <c r="L475">
        <v>0.06</v>
      </c>
      <c r="M475">
        <v>-99.9</v>
      </c>
      <c r="N475" t="s">
        <v>19</v>
      </c>
      <c r="O475" s="1">
        <v>45328</v>
      </c>
    </row>
    <row r="476" spans="1:15" x14ac:dyDescent="0.35">
      <c r="A476">
        <v>4</v>
      </c>
      <c r="B476">
        <v>4</v>
      </c>
      <c r="C476" t="s">
        <v>23</v>
      </c>
      <c r="D476" t="s">
        <v>24</v>
      </c>
      <c r="E476" t="s">
        <v>18</v>
      </c>
      <c r="F476">
        <v>3.9</v>
      </c>
      <c r="G476">
        <v>7.8339999999999996</v>
      </c>
      <c r="H476">
        <v>292</v>
      </c>
      <c r="J476">
        <v>7.8339999999999996</v>
      </c>
      <c r="K476">
        <v>100</v>
      </c>
      <c r="L476">
        <v>0.01</v>
      </c>
      <c r="M476">
        <v>-100</v>
      </c>
      <c r="N476" t="s">
        <v>19</v>
      </c>
      <c r="O476" s="1">
        <v>45328</v>
      </c>
    </row>
    <row r="477" spans="1:15" x14ac:dyDescent="0.35">
      <c r="A477">
        <v>5</v>
      </c>
      <c r="B477">
        <v>5</v>
      </c>
      <c r="C477" t="s">
        <v>25</v>
      </c>
      <c r="D477" t="s">
        <v>18</v>
      </c>
      <c r="E477" t="s">
        <v>18</v>
      </c>
      <c r="F477">
        <v>3.86</v>
      </c>
      <c r="G477">
        <v>12.388999999999999</v>
      </c>
      <c r="H477">
        <v>310</v>
      </c>
      <c r="J477">
        <v>12.388999999999999</v>
      </c>
      <c r="K477">
        <v>100</v>
      </c>
      <c r="L477">
        <v>0.01</v>
      </c>
      <c r="M477">
        <v>-100</v>
      </c>
      <c r="N477" t="s">
        <v>19</v>
      </c>
      <c r="O477" s="1">
        <v>45328</v>
      </c>
    </row>
    <row r="478" spans="1:15" x14ac:dyDescent="0.35">
      <c r="A478">
        <v>6</v>
      </c>
      <c r="B478">
        <v>6</v>
      </c>
      <c r="C478" t="s">
        <v>26</v>
      </c>
      <c r="D478" t="s">
        <v>18</v>
      </c>
      <c r="E478" t="s">
        <v>18</v>
      </c>
      <c r="F478">
        <v>3.8</v>
      </c>
      <c r="G478">
        <v>7.742</v>
      </c>
      <c r="H478">
        <v>287</v>
      </c>
      <c r="J478">
        <v>7.742</v>
      </c>
      <c r="K478">
        <v>100</v>
      </c>
      <c r="L478">
        <v>0.01</v>
      </c>
      <c r="M478">
        <v>-100</v>
      </c>
      <c r="N478" t="s">
        <v>19</v>
      </c>
      <c r="O478" s="1">
        <v>45328</v>
      </c>
    </row>
    <row r="479" spans="1:15" x14ac:dyDescent="0.35">
      <c r="A479">
        <v>7</v>
      </c>
      <c r="B479">
        <v>7</v>
      </c>
      <c r="C479" t="s">
        <v>27</v>
      </c>
      <c r="D479" t="s">
        <v>28</v>
      </c>
      <c r="E479" t="s">
        <v>29</v>
      </c>
      <c r="F479">
        <v>3.79</v>
      </c>
      <c r="G479">
        <v>134058.391</v>
      </c>
      <c r="H479">
        <v>4381584</v>
      </c>
      <c r="J479">
        <v>134058.391</v>
      </c>
      <c r="K479">
        <v>100</v>
      </c>
      <c r="L479">
        <v>103.53</v>
      </c>
      <c r="M479">
        <v>3.5</v>
      </c>
      <c r="N479" t="s">
        <v>19</v>
      </c>
      <c r="O479" s="1">
        <v>45328</v>
      </c>
    </row>
    <row r="480" spans="1:15" x14ac:dyDescent="0.35">
      <c r="A480">
        <v>8</v>
      </c>
      <c r="B480">
        <v>8</v>
      </c>
      <c r="C480" t="s">
        <v>30</v>
      </c>
      <c r="D480" t="s">
        <v>31</v>
      </c>
      <c r="E480" t="s">
        <v>29</v>
      </c>
      <c r="F480">
        <v>3.79</v>
      </c>
      <c r="G480">
        <v>118457.406</v>
      </c>
      <c r="H480">
        <v>3813211</v>
      </c>
      <c r="J480">
        <v>118457.406</v>
      </c>
      <c r="K480">
        <v>100</v>
      </c>
      <c r="L480">
        <v>91.48</v>
      </c>
      <c r="M480">
        <v>-8.5</v>
      </c>
      <c r="N480" t="s">
        <v>19</v>
      </c>
      <c r="O480" s="1">
        <v>45328</v>
      </c>
    </row>
    <row r="481" spans="1:15" x14ac:dyDescent="0.35">
      <c r="A481">
        <v>9</v>
      </c>
      <c r="B481">
        <v>9</v>
      </c>
      <c r="C481" t="s">
        <v>32</v>
      </c>
      <c r="D481" t="s">
        <v>33</v>
      </c>
      <c r="E481" t="s">
        <v>29</v>
      </c>
      <c r="F481">
        <v>3.79</v>
      </c>
      <c r="G481">
        <v>146184.82800000001</v>
      </c>
      <c r="H481">
        <v>4807071</v>
      </c>
      <c r="J481">
        <v>146184.82800000001</v>
      </c>
      <c r="K481">
        <v>100</v>
      </c>
      <c r="L481">
        <v>112.9</v>
      </c>
      <c r="M481">
        <v>12.9</v>
      </c>
      <c r="N481" t="s">
        <v>19</v>
      </c>
      <c r="O481" s="1">
        <v>45328</v>
      </c>
    </row>
    <row r="482" spans="1:15" x14ac:dyDescent="0.35">
      <c r="A482">
        <v>10</v>
      </c>
      <c r="B482">
        <v>10</v>
      </c>
      <c r="C482" t="s">
        <v>34</v>
      </c>
      <c r="D482" t="s">
        <v>35</v>
      </c>
      <c r="E482" t="s">
        <v>29</v>
      </c>
      <c r="F482">
        <v>3.79</v>
      </c>
      <c r="G482">
        <v>134612.875</v>
      </c>
      <c r="H482">
        <v>4458353</v>
      </c>
      <c r="J482">
        <v>134612.875</v>
      </c>
      <c r="K482">
        <v>100</v>
      </c>
      <c r="L482">
        <v>103.96</v>
      </c>
      <c r="M482">
        <v>4</v>
      </c>
      <c r="N482" t="s">
        <v>19</v>
      </c>
      <c r="O482" s="1">
        <v>45328</v>
      </c>
    </row>
    <row r="483" spans="1:15" x14ac:dyDescent="0.35">
      <c r="A483">
        <v>11</v>
      </c>
      <c r="B483">
        <v>11</v>
      </c>
      <c r="C483" t="s">
        <v>36</v>
      </c>
      <c r="D483" t="s">
        <v>37</v>
      </c>
      <c r="E483" t="s">
        <v>29</v>
      </c>
      <c r="F483">
        <v>3.79</v>
      </c>
      <c r="G483">
        <v>134493.04699999999</v>
      </c>
      <c r="H483">
        <v>4452551</v>
      </c>
      <c r="J483">
        <v>134493.04699999999</v>
      </c>
      <c r="K483">
        <v>100</v>
      </c>
      <c r="L483">
        <v>103.87</v>
      </c>
      <c r="M483">
        <v>3.9</v>
      </c>
      <c r="N483" t="s">
        <v>19</v>
      </c>
      <c r="O483" s="1">
        <v>45328</v>
      </c>
    </row>
    <row r="484" spans="1:15" x14ac:dyDescent="0.35">
      <c r="A484">
        <v>12</v>
      </c>
      <c r="B484">
        <v>12</v>
      </c>
      <c r="C484" t="s">
        <v>38</v>
      </c>
      <c r="D484" t="s">
        <v>39</v>
      </c>
      <c r="E484" t="s">
        <v>29</v>
      </c>
      <c r="F484">
        <v>3.79</v>
      </c>
      <c r="G484">
        <v>114462.625</v>
      </c>
      <c r="H484">
        <v>3698309</v>
      </c>
      <c r="J484">
        <v>114462.625</v>
      </c>
      <c r="K484">
        <v>100</v>
      </c>
      <c r="L484">
        <v>88.4</v>
      </c>
      <c r="M484">
        <v>-11.6</v>
      </c>
      <c r="N484" t="s">
        <v>19</v>
      </c>
      <c r="O484" s="1">
        <v>45328</v>
      </c>
    </row>
    <row r="485" spans="1:15" x14ac:dyDescent="0.35">
      <c r="A485">
        <v>13</v>
      </c>
      <c r="B485">
        <v>13</v>
      </c>
      <c r="C485" t="s">
        <v>40</v>
      </c>
      <c r="D485" t="s">
        <v>18</v>
      </c>
      <c r="E485" t="s">
        <v>18</v>
      </c>
      <c r="F485">
        <v>3.64</v>
      </c>
      <c r="G485">
        <v>27.52</v>
      </c>
      <c r="H485">
        <v>389</v>
      </c>
      <c r="J485">
        <v>27.52</v>
      </c>
      <c r="K485">
        <v>100</v>
      </c>
      <c r="L485">
        <v>0.02</v>
      </c>
      <c r="M485">
        <v>-100</v>
      </c>
      <c r="N485" t="s">
        <v>19</v>
      </c>
      <c r="O485" s="1">
        <v>45328</v>
      </c>
    </row>
    <row r="486" spans="1:15" x14ac:dyDescent="0.35">
      <c r="A486">
        <v>14</v>
      </c>
      <c r="B486">
        <v>14</v>
      </c>
      <c r="C486" t="s">
        <v>41</v>
      </c>
      <c r="D486" t="s">
        <v>42</v>
      </c>
      <c r="E486" t="s">
        <v>29</v>
      </c>
      <c r="F486">
        <v>3.79</v>
      </c>
      <c r="G486">
        <v>124790.29700000001</v>
      </c>
      <c r="H486">
        <v>4079174</v>
      </c>
      <c r="J486">
        <v>124790.29700000001</v>
      </c>
      <c r="K486">
        <v>100</v>
      </c>
      <c r="L486">
        <v>96.37</v>
      </c>
      <c r="M486">
        <v>-3.6</v>
      </c>
      <c r="N486" t="s">
        <v>19</v>
      </c>
      <c r="O486" s="1">
        <v>45328</v>
      </c>
    </row>
    <row r="487" spans="1:15" x14ac:dyDescent="0.35">
      <c r="A487">
        <v>15</v>
      </c>
      <c r="B487">
        <v>15</v>
      </c>
      <c r="C487" t="s">
        <v>43</v>
      </c>
      <c r="D487" t="s">
        <v>44</v>
      </c>
      <c r="E487" t="s">
        <v>29</v>
      </c>
      <c r="F487">
        <v>3.79</v>
      </c>
      <c r="G487">
        <v>129505.023</v>
      </c>
      <c r="H487">
        <v>4280320</v>
      </c>
      <c r="J487">
        <v>129505.023</v>
      </c>
      <c r="K487">
        <v>100</v>
      </c>
      <c r="L487">
        <v>100.02</v>
      </c>
      <c r="M487">
        <v>0</v>
      </c>
      <c r="N487" t="s">
        <v>19</v>
      </c>
      <c r="O487" s="1">
        <v>45328</v>
      </c>
    </row>
    <row r="488" spans="1:15" x14ac:dyDescent="0.35">
      <c r="A488">
        <v>16</v>
      </c>
      <c r="B488">
        <v>16</v>
      </c>
      <c r="C488" t="s">
        <v>45</v>
      </c>
      <c r="D488" t="s">
        <v>46</v>
      </c>
      <c r="E488" t="s">
        <v>29</v>
      </c>
      <c r="F488">
        <v>3.79</v>
      </c>
      <c r="G488">
        <v>117331.039</v>
      </c>
      <c r="H488">
        <v>3835934</v>
      </c>
      <c r="J488">
        <v>117331.039</v>
      </c>
      <c r="K488">
        <v>100</v>
      </c>
      <c r="L488">
        <v>90.61</v>
      </c>
      <c r="M488">
        <v>-9.4</v>
      </c>
      <c r="N488" t="s">
        <v>19</v>
      </c>
      <c r="O488" s="1">
        <v>45328</v>
      </c>
    </row>
    <row r="489" spans="1:15" x14ac:dyDescent="0.35">
      <c r="A489">
        <v>17</v>
      </c>
      <c r="B489">
        <v>17</v>
      </c>
      <c r="C489" t="s">
        <v>47</v>
      </c>
      <c r="D489" t="s">
        <v>48</v>
      </c>
      <c r="E489" t="s">
        <v>29</v>
      </c>
      <c r="F489">
        <v>3.79</v>
      </c>
      <c r="G489">
        <v>125046.508</v>
      </c>
      <c r="H489">
        <v>4131017</v>
      </c>
      <c r="J489">
        <v>125046.508</v>
      </c>
      <c r="K489">
        <v>100</v>
      </c>
      <c r="L489">
        <v>96.57</v>
      </c>
      <c r="M489">
        <v>-3.4</v>
      </c>
      <c r="N489" t="s">
        <v>19</v>
      </c>
      <c r="O489" s="1">
        <v>45328</v>
      </c>
    </row>
    <row r="490" spans="1:15" x14ac:dyDescent="0.35">
      <c r="A490">
        <v>18</v>
      </c>
      <c r="B490">
        <v>18</v>
      </c>
      <c r="C490" t="s">
        <v>49</v>
      </c>
      <c r="D490" t="s">
        <v>50</v>
      </c>
      <c r="E490" t="s">
        <v>29</v>
      </c>
      <c r="F490">
        <v>3.79</v>
      </c>
      <c r="G490">
        <v>119904.609</v>
      </c>
      <c r="H490">
        <v>3949575</v>
      </c>
      <c r="J490">
        <v>119904.609</v>
      </c>
      <c r="K490">
        <v>100</v>
      </c>
      <c r="L490">
        <v>92.6</v>
      </c>
      <c r="M490">
        <v>-7.4</v>
      </c>
      <c r="N490" t="s">
        <v>19</v>
      </c>
      <c r="O490" s="1">
        <v>45328</v>
      </c>
    </row>
    <row r="491" spans="1:15" x14ac:dyDescent="0.35">
      <c r="A491">
        <v>19</v>
      </c>
      <c r="B491">
        <v>19</v>
      </c>
      <c r="C491" t="s">
        <v>51</v>
      </c>
      <c r="D491" t="s">
        <v>52</v>
      </c>
      <c r="E491" t="s">
        <v>29</v>
      </c>
      <c r="F491">
        <v>3.79</v>
      </c>
      <c r="G491">
        <v>114519.43799999999</v>
      </c>
      <c r="H491">
        <v>3692099</v>
      </c>
      <c r="J491">
        <v>114519.43799999999</v>
      </c>
      <c r="K491">
        <v>100</v>
      </c>
      <c r="L491">
        <v>88.44</v>
      </c>
      <c r="M491">
        <v>-11.6</v>
      </c>
      <c r="N491" t="s">
        <v>19</v>
      </c>
      <c r="O491" s="1">
        <v>45328</v>
      </c>
    </row>
    <row r="492" spans="1:15" x14ac:dyDescent="0.35">
      <c r="A492">
        <v>20</v>
      </c>
      <c r="B492">
        <v>20</v>
      </c>
      <c r="C492" t="s">
        <v>53</v>
      </c>
      <c r="D492" t="s">
        <v>18</v>
      </c>
      <c r="E492" t="s">
        <v>18</v>
      </c>
      <c r="K492">
        <v>100</v>
      </c>
      <c r="O492" s="1">
        <v>45328</v>
      </c>
    </row>
    <row r="493" spans="1:15" x14ac:dyDescent="0.35">
      <c r="A493">
        <v>21</v>
      </c>
      <c r="B493">
        <v>21</v>
      </c>
      <c r="C493" t="s">
        <v>54</v>
      </c>
      <c r="D493" t="s">
        <v>55</v>
      </c>
      <c r="E493" t="s">
        <v>29</v>
      </c>
      <c r="F493">
        <v>3.79</v>
      </c>
      <c r="G493">
        <v>119743.57</v>
      </c>
      <c r="H493">
        <v>3841606</v>
      </c>
      <c r="J493">
        <v>119743.57</v>
      </c>
      <c r="K493">
        <v>100</v>
      </c>
      <c r="L493">
        <v>92.48</v>
      </c>
      <c r="M493">
        <v>-7.5</v>
      </c>
      <c r="N493" t="s">
        <v>19</v>
      </c>
      <c r="O493" s="1">
        <v>45328</v>
      </c>
    </row>
    <row r="494" spans="1:15" x14ac:dyDescent="0.35">
      <c r="A494">
        <v>22</v>
      </c>
      <c r="B494">
        <v>22</v>
      </c>
      <c r="C494" t="s">
        <v>56</v>
      </c>
      <c r="D494" t="s">
        <v>57</v>
      </c>
      <c r="E494" t="s">
        <v>29</v>
      </c>
      <c r="F494">
        <v>3.79</v>
      </c>
      <c r="G494">
        <v>111885.367</v>
      </c>
      <c r="H494">
        <v>3616760</v>
      </c>
      <c r="J494">
        <v>111885.367</v>
      </c>
      <c r="K494">
        <v>100</v>
      </c>
      <c r="L494">
        <v>86.41</v>
      </c>
      <c r="M494">
        <v>-13.6</v>
      </c>
      <c r="N494" t="s">
        <v>19</v>
      </c>
      <c r="O494" s="1">
        <v>45328</v>
      </c>
    </row>
    <row r="495" spans="1:15" x14ac:dyDescent="0.35">
      <c r="A495">
        <v>23</v>
      </c>
      <c r="B495">
        <v>23</v>
      </c>
      <c r="C495" t="s">
        <v>58</v>
      </c>
      <c r="D495" t="s">
        <v>59</v>
      </c>
      <c r="E495" t="s">
        <v>29</v>
      </c>
      <c r="F495">
        <v>3.79</v>
      </c>
      <c r="G495">
        <v>89403.023000000001</v>
      </c>
      <c r="H495">
        <v>2825222</v>
      </c>
      <c r="J495">
        <v>89403.023000000001</v>
      </c>
      <c r="K495">
        <v>100</v>
      </c>
      <c r="L495">
        <v>69.040000000000006</v>
      </c>
      <c r="M495">
        <v>-31</v>
      </c>
      <c r="N495" t="s">
        <v>19</v>
      </c>
      <c r="O495" s="1">
        <v>45328</v>
      </c>
    </row>
    <row r="496" spans="1:15" x14ac:dyDescent="0.35">
      <c r="A496">
        <v>24</v>
      </c>
      <c r="B496">
        <v>24</v>
      </c>
      <c r="C496" t="s">
        <v>60</v>
      </c>
      <c r="D496" t="s">
        <v>61</v>
      </c>
      <c r="E496" t="s">
        <v>29</v>
      </c>
      <c r="F496">
        <v>3.78</v>
      </c>
      <c r="G496">
        <v>133968.5</v>
      </c>
      <c r="H496">
        <v>4275505</v>
      </c>
      <c r="J496">
        <v>133968.5</v>
      </c>
      <c r="K496">
        <v>100</v>
      </c>
      <c r="L496">
        <v>103.46</v>
      </c>
      <c r="M496">
        <v>3.5</v>
      </c>
      <c r="N496" t="s">
        <v>19</v>
      </c>
      <c r="O496" s="1">
        <v>45328</v>
      </c>
    </row>
    <row r="497" spans="1:15" x14ac:dyDescent="0.35">
      <c r="A497">
        <v>25</v>
      </c>
      <c r="B497">
        <v>25</v>
      </c>
      <c r="C497" t="s">
        <v>62</v>
      </c>
      <c r="D497" t="s">
        <v>63</v>
      </c>
      <c r="E497" t="s">
        <v>29</v>
      </c>
      <c r="F497">
        <v>3.79</v>
      </c>
      <c r="G497">
        <v>90058.108999999997</v>
      </c>
      <c r="H497">
        <v>2840044</v>
      </c>
      <c r="J497">
        <v>90058.108999999997</v>
      </c>
      <c r="K497">
        <v>100</v>
      </c>
      <c r="L497">
        <v>69.55</v>
      </c>
      <c r="M497">
        <v>-30.4</v>
      </c>
      <c r="N497" t="s">
        <v>19</v>
      </c>
      <c r="O497" s="1">
        <v>45328</v>
      </c>
    </row>
    <row r="498" spans="1:15" x14ac:dyDescent="0.35">
      <c r="A498">
        <v>26</v>
      </c>
      <c r="B498">
        <v>26</v>
      </c>
      <c r="C498" t="s">
        <v>64</v>
      </c>
      <c r="D498" t="s">
        <v>18</v>
      </c>
      <c r="E498" t="s">
        <v>18</v>
      </c>
      <c r="F498">
        <v>3.77</v>
      </c>
      <c r="G498">
        <v>14.134</v>
      </c>
      <c r="H498">
        <v>366</v>
      </c>
      <c r="J498">
        <v>14.134</v>
      </c>
      <c r="K498">
        <v>100</v>
      </c>
      <c r="L498">
        <v>0.01</v>
      </c>
      <c r="M498">
        <v>-100</v>
      </c>
      <c r="N498" t="s">
        <v>19</v>
      </c>
      <c r="O498" s="1">
        <v>45328</v>
      </c>
    </row>
    <row r="499" spans="1:15" x14ac:dyDescent="0.35">
      <c r="A499">
        <v>27</v>
      </c>
      <c r="B499">
        <v>27</v>
      </c>
      <c r="C499" t="s">
        <v>65</v>
      </c>
      <c r="D499" t="s">
        <v>18</v>
      </c>
      <c r="E499" t="s">
        <v>18</v>
      </c>
      <c r="F499">
        <v>3.68</v>
      </c>
      <c r="G499">
        <v>12.725</v>
      </c>
      <c r="H499">
        <v>262</v>
      </c>
      <c r="J499">
        <v>12.725</v>
      </c>
      <c r="K499">
        <v>100</v>
      </c>
      <c r="L499">
        <v>0.01</v>
      </c>
      <c r="M499">
        <v>-100</v>
      </c>
      <c r="N499" t="s">
        <v>19</v>
      </c>
      <c r="O499" s="1">
        <v>45328</v>
      </c>
    </row>
    <row r="500" spans="1:15" x14ac:dyDescent="0.35">
      <c r="A500">
        <v>28</v>
      </c>
      <c r="B500">
        <v>28</v>
      </c>
      <c r="C500" t="s">
        <v>66</v>
      </c>
      <c r="D500" t="s">
        <v>67</v>
      </c>
      <c r="E500" t="s">
        <v>68</v>
      </c>
      <c r="F500">
        <v>3.79</v>
      </c>
      <c r="G500">
        <v>144180.359</v>
      </c>
      <c r="H500">
        <v>4730226</v>
      </c>
      <c r="J500">
        <v>144180.359</v>
      </c>
      <c r="K500">
        <v>100</v>
      </c>
      <c r="L500">
        <v>111.35</v>
      </c>
      <c r="M500">
        <v>11.3</v>
      </c>
      <c r="N500" t="s">
        <v>19</v>
      </c>
      <c r="O500" s="1">
        <v>45328</v>
      </c>
    </row>
    <row r="501" spans="1:15" x14ac:dyDescent="0.35">
      <c r="A501">
        <v>29</v>
      </c>
      <c r="B501">
        <v>29</v>
      </c>
      <c r="C501" t="s">
        <v>69</v>
      </c>
      <c r="D501" t="s">
        <v>70</v>
      </c>
      <c r="E501" t="s">
        <v>68</v>
      </c>
      <c r="F501">
        <v>3.79</v>
      </c>
      <c r="G501">
        <v>177202.609</v>
      </c>
      <c r="H501">
        <v>5804371</v>
      </c>
      <c r="J501">
        <v>177202.609</v>
      </c>
      <c r="K501">
        <v>100</v>
      </c>
      <c r="L501">
        <v>136.85</v>
      </c>
      <c r="M501">
        <v>36.9</v>
      </c>
      <c r="N501" t="s">
        <v>19</v>
      </c>
      <c r="O501" s="1">
        <v>45328</v>
      </c>
    </row>
    <row r="502" spans="1:15" x14ac:dyDescent="0.35">
      <c r="A502">
        <v>30</v>
      </c>
      <c r="B502">
        <v>30</v>
      </c>
      <c r="C502" t="s">
        <v>71</v>
      </c>
      <c r="D502" t="s">
        <v>72</v>
      </c>
      <c r="E502" t="s">
        <v>68</v>
      </c>
      <c r="F502">
        <v>3.78</v>
      </c>
      <c r="G502">
        <v>138244.625</v>
      </c>
      <c r="H502">
        <v>4529511</v>
      </c>
      <c r="J502">
        <v>138244.625</v>
      </c>
      <c r="K502">
        <v>100</v>
      </c>
      <c r="L502">
        <v>106.76</v>
      </c>
      <c r="M502">
        <v>6.8</v>
      </c>
      <c r="N502" t="s">
        <v>19</v>
      </c>
      <c r="O502" s="1">
        <v>45328</v>
      </c>
    </row>
    <row r="503" spans="1:15" x14ac:dyDescent="0.35">
      <c r="A503">
        <v>31</v>
      </c>
      <c r="B503">
        <v>31</v>
      </c>
      <c r="C503" t="s">
        <v>73</v>
      </c>
      <c r="D503" t="s">
        <v>74</v>
      </c>
      <c r="E503" t="s">
        <v>68</v>
      </c>
      <c r="F503">
        <v>3.79</v>
      </c>
      <c r="G503">
        <v>142977.109</v>
      </c>
      <c r="H503">
        <v>4675255</v>
      </c>
      <c r="J503">
        <v>142977.109</v>
      </c>
      <c r="K503">
        <v>100</v>
      </c>
      <c r="L503">
        <v>110.42</v>
      </c>
      <c r="M503">
        <v>10.4</v>
      </c>
      <c r="N503" t="s">
        <v>19</v>
      </c>
      <c r="O503" s="1">
        <v>45328</v>
      </c>
    </row>
    <row r="504" spans="1:15" x14ac:dyDescent="0.35">
      <c r="A504">
        <v>32</v>
      </c>
      <c r="B504">
        <v>32</v>
      </c>
      <c r="C504" t="s">
        <v>75</v>
      </c>
      <c r="D504" t="s">
        <v>18</v>
      </c>
      <c r="E504" t="s">
        <v>18</v>
      </c>
      <c r="F504">
        <v>3.8</v>
      </c>
      <c r="G504">
        <v>66.006</v>
      </c>
      <c r="H504">
        <v>444</v>
      </c>
      <c r="J504">
        <v>66.006</v>
      </c>
      <c r="K504">
        <v>100</v>
      </c>
      <c r="L504">
        <v>0.05</v>
      </c>
      <c r="M504">
        <v>-99.9</v>
      </c>
      <c r="N504" t="s">
        <v>19</v>
      </c>
      <c r="O504" s="1">
        <v>45328</v>
      </c>
    </row>
    <row r="505" spans="1:15" x14ac:dyDescent="0.35">
      <c r="A505">
        <v>33</v>
      </c>
      <c r="B505">
        <v>33</v>
      </c>
      <c r="C505" t="s">
        <v>76</v>
      </c>
      <c r="D505" t="s">
        <v>18</v>
      </c>
      <c r="E505" t="s">
        <v>18</v>
      </c>
      <c r="F505">
        <v>3.69</v>
      </c>
      <c r="G505">
        <v>0.97299999999999998</v>
      </c>
      <c r="H505">
        <v>51</v>
      </c>
      <c r="J505">
        <v>0.97299999999999998</v>
      </c>
      <c r="K505">
        <v>100</v>
      </c>
      <c r="L505">
        <v>0</v>
      </c>
      <c r="M505">
        <v>-100</v>
      </c>
      <c r="N505" t="s">
        <v>19</v>
      </c>
      <c r="O505" s="1">
        <v>45328</v>
      </c>
    </row>
    <row r="506" spans="1:15" x14ac:dyDescent="0.35">
      <c r="A506">
        <v>34</v>
      </c>
      <c r="B506">
        <v>34</v>
      </c>
      <c r="C506" t="s">
        <v>77</v>
      </c>
      <c r="D506" t="s">
        <v>35</v>
      </c>
      <c r="E506" t="s">
        <v>29</v>
      </c>
      <c r="F506">
        <v>3.78</v>
      </c>
      <c r="G506">
        <v>136284.06299999999</v>
      </c>
      <c r="H506">
        <v>4536227</v>
      </c>
      <c r="J506">
        <v>136284.06299999999</v>
      </c>
      <c r="K506">
        <v>100</v>
      </c>
      <c r="L506">
        <v>105.25</v>
      </c>
      <c r="M506">
        <v>5.3</v>
      </c>
      <c r="N506" t="s">
        <v>19</v>
      </c>
      <c r="O506" s="1">
        <v>45328</v>
      </c>
    </row>
    <row r="507" spans="1:15" x14ac:dyDescent="0.35">
      <c r="A507">
        <v>35</v>
      </c>
      <c r="B507">
        <v>35</v>
      </c>
      <c r="C507" t="s">
        <v>78</v>
      </c>
      <c r="D507" t="s">
        <v>37</v>
      </c>
      <c r="E507" t="s">
        <v>29</v>
      </c>
      <c r="F507">
        <v>3.78</v>
      </c>
      <c r="G507">
        <v>135748.17199999999</v>
      </c>
      <c r="H507">
        <v>4522542</v>
      </c>
      <c r="J507">
        <v>135748.17199999999</v>
      </c>
      <c r="K507">
        <v>100</v>
      </c>
      <c r="L507">
        <v>104.84</v>
      </c>
      <c r="M507">
        <v>4.8</v>
      </c>
      <c r="N507" t="s">
        <v>19</v>
      </c>
      <c r="O507" s="1">
        <v>45328</v>
      </c>
    </row>
    <row r="508" spans="1:15" x14ac:dyDescent="0.35">
      <c r="A508">
        <v>36</v>
      </c>
      <c r="B508">
        <v>36</v>
      </c>
      <c r="C508" t="s">
        <v>79</v>
      </c>
      <c r="D508" t="s">
        <v>39</v>
      </c>
      <c r="E508" t="s">
        <v>29</v>
      </c>
      <c r="F508">
        <v>3.78</v>
      </c>
      <c r="G508">
        <v>130111.891</v>
      </c>
      <c r="H508">
        <v>4285330</v>
      </c>
      <c r="J508">
        <v>130111.891</v>
      </c>
      <c r="K508">
        <v>100</v>
      </c>
      <c r="L508">
        <v>100.48</v>
      </c>
      <c r="M508">
        <v>0.5</v>
      </c>
      <c r="N508" t="s">
        <v>19</v>
      </c>
      <c r="O508" s="1">
        <v>45328</v>
      </c>
    </row>
    <row r="509" spans="1:15" x14ac:dyDescent="0.35">
      <c r="A509">
        <v>37</v>
      </c>
      <c r="B509">
        <v>37</v>
      </c>
      <c r="C509" t="s">
        <v>80</v>
      </c>
      <c r="D509" t="s">
        <v>55</v>
      </c>
      <c r="E509" t="s">
        <v>29</v>
      </c>
      <c r="F509">
        <v>3.79</v>
      </c>
      <c r="G509">
        <v>135464.54699999999</v>
      </c>
      <c r="H509">
        <v>4472643</v>
      </c>
      <c r="J509">
        <v>135464.54699999999</v>
      </c>
      <c r="K509">
        <v>100</v>
      </c>
      <c r="L509">
        <v>104.62</v>
      </c>
      <c r="M509">
        <v>4.5999999999999996</v>
      </c>
      <c r="N509" t="s">
        <v>19</v>
      </c>
      <c r="O509" s="1">
        <v>45328</v>
      </c>
    </row>
    <row r="510" spans="1:15" x14ac:dyDescent="0.35">
      <c r="A510">
        <v>38</v>
      </c>
      <c r="B510">
        <v>38</v>
      </c>
      <c r="C510" t="s">
        <v>81</v>
      </c>
      <c r="D510" t="s">
        <v>18</v>
      </c>
      <c r="E510" t="s">
        <v>18</v>
      </c>
      <c r="F510">
        <v>3.84</v>
      </c>
      <c r="G510">
        <v>25.41</v>
      </c>
      <c r="H510">
        <v>427</v>
      </c>
      <c r="J510">
        <v>25.41</v>
      </c>
      <c r="K510">
        <v>100</v>
      </c>
      <c r="L510">
        <v>0.02</v>
      </c>
      <c r="M510">
        <v>-100</v>
      </c>
      <c r="N510" t="s">
        <v>19</v>
      </c>
      <c r="O510" s="1">
        <v>45328</v>
      </c>
    </row>
    <row r="511" spans="1:15" x14ac:dyDescent="0.35">
      <c r="A511">
        <v>39</v>
      </c>
      <c r="B511">
        <v>39</v>
      </c>
      <c r="C511" t="s">
        <v>82</v>
      </c>
      <c r="D511" t="s">
        <v>35</v>
      </c>
      <c r="E511" t="s">
        <v>29</v>
      </c>
      <c r="F511">
        <v>3.79</v>
      </c>
      <c r="G511">
        <v>149225.266</v>
      </c>
      <c r="H511">
        <v>4943138</v>
      </c>
      <c r="J511">
        <v>149225.266</v>
      </c>
      <c r="K511">
        <v>100</v>
      </c>
      <c r="L511">
        <v>115.24</v>
      </c>
      <c r="M511">
        <v>15.2</v>
      </c>
      <c r="N511" t="s">
        <v>19</v>
      </c>
      <c r="O511" s="1">
        <v>45328</v>
      </c>
    </row>
    <row r="512" spans="1:15" x14ac:dyDescent="0.35">
      <c r="A512">
        <v>40</v>
      </c>
      <c r="B512">
        <v>40</v>
      </c>
      <c r="C512" t="s">
        <v>83</v>
      </c>
      <c r="D512" t="s">
        <v>37</v>
      </c>
      <c r="E512" t="s">
        <v>29</v>
      </c>
      <c r="F512">
        <v>3.79</v>
      </c>
      <c r="G512">
        <v>136307.84400000001</v>
      </c>
      <c r="H512">
        <v>4519393</v>
      </c>
      <c r="J512">
        <v>136307.84400000001</v>
      </c>
      <c r="K512">
        <v>100</v>
      </c>
      <c r="L512">
        <v>105.27</v>
      </c>
      <c r="M512">
        <v>5.3</v>
      </c>
      <c r="N512" t="s">
        <v>19</v>
      </c>
      <c r="O512" s="1">
        <v>45328</v>
      </c>
    </row>
    <row r="513" spans="1:15" x14ac:dyDescent="0.35">
      <c r="A513">
        <v>41</v>
      </c>
      <c r="B513">
        <v>41</v>
      </c>
      <c r="C513" t="s">
        <v>84</v>
      </c>
      <c r="D513" t="s">
        <v>39</v>
      </c>
      <c r="E513" t="s">
        <v>29</v>
      </c>
      <c r="F513">
        <v>3.79</v>
      </c>
      <c r="G513">
        <v>122278.68</v>
      </c>
      <c r="H513">
        <v>3964777</v>
      </c>
      <c r="J513">
        <v>122278.68</v>
      </c>
      <c r="K513">
        <v>100</v>
      </c>
      <c r="L513">
        <v>94.43</v>
      </c>
      <c r="M513">
        <v>-5.6</v>
      </c>
      <c r="N513" t="s">
        <v>19</v>
      </c>
      <c r="O513" s="1">
        <v>45328</v>
      </c>
    </row>
    <row r="514" spans="1:15" x14ac:dyDescent="0.35">
      <c r="A514">
        <v>42</v>
      </c>
      <c r="B514">
        <v>42</v>
      </c>
      <c r="C514" t="s">
        <v>85</v>
      </c>
      <c r="D514" t="s">
        <v>55</v>
      </c>
      <c r="E514" t="s">
        <v>29</v>
      </c>
      <c r="F514">
        <v>3.78</v>
      </c>
      <c r="G514">
        <v>116004.852</v>
      </c>
      <c r="H514">
        <v>3779762</v>
      </c>
      <c r="J514">
        <v>116004.852</v>
      </c>
      <c r="K514">
        <v>100</v>
      </c>
      <c r="L514">
        <v>89.59</v>
      </c>
      <c r="M514">
        <v>-10.4</v>
      </c>
      <c r="N514" t="s">
        <v>19</v>
      </c>
      <c r="O514" s="1">
        <v>45328</v>
      </c>
    </row>
    <row r="515" spans="1:15" x14ac:dyDescent="0.35">
      <c r="A515">
        <v>43</v>
      </c>
      <c r="B515">
        <v>43</v>
      </c>
      <c r="C515" t="s">
        <v>86</v>
      </c>
      <c r="D515" t="s">
        <v>18</v>
      </c>
      <c r="E515" t="s">
        <v>18</v>
      </c>
      <c r="F515">
        <v>3.96</v>
      </c>
      <c r="G515">
        <v>12.584</v>
      </c>
      <c r="H515">
        <v>294</v>
      </c>
      <c r="J515">
        <v>12.584</v>
      </c>
      <c r="K515">
        <v>100</v>
      </c>
      <c r="L515">
        <v>0.01</v>
      </c>
      <c r="M515">
        <v>-100</v>
      </c>
      <c r="N515" t="s">
        <v>19</v>
      </c>
      <c r="O515" s="1">
        <v>45328</v>
      </c>
    </row>
    <row r="516" spans="1:15" x14ac:dyDescent="0.35">
      <c r="A516">
        <v>44</v>
      </c>
      <c r="B516">
        <v>44</v>
      </c>
      <c r="C516" t="s">
        <v>87</v>
      </c>
      <c r="D516" t="s">
        <v>35</v>
      </c>
      <c r="E516" t="s">
        <v>29</v>
      </c>
      <c r="F516">
        <v>3.78</v>
      </c>
      <c r="G516">
        <v>146873.625</v>
      </c>
      <c r="H516">
        <v>4790017</v>
      </c>
      <c r="J516">
        <v>146873.625</v>
      </c>
      <c r="K516">
        <v>100</v>
      </c>
      <c r="L516">
        <v>113.43</v>
      </c>
      <c r="M516">
        <v>13.4</v>
      </c>
      <c r="N516" t="s">
        <v>19</v>
      </c>
      <c r="O516" s="1">
        <v>45328</v>
      </c>
    </row>
    <row r="517" spans="1:15" x14ac:dyDescent="0.35">
      <c r="A517">
        <v>45</v>
      </c>
      <c r="B517">
        <v>45</v>
      </c>
      <c r="C517" t="s">
        <v>88</v>
      </c>
      <c r="D517" t="s">
        <v>37</v>
      </c>
      <c r="E517" t="s">
        <v>29</v>
      </c>
      <c r="F517">
        <v>3.78</v>
      </c>
      <c r="G517">
        <v>143390.891</v>
      </c>
      <c r="H517">
        <v>4802327</v>
      </c>
      <c r="J517">
        <v>143390.891</v>
      </c>
      <c r="K517">
        <v>100</v>
      </c>
      <c r="L517">
        <v>110.74</v>
      </c>
      <c r="M517">
        <v>10.7</v>
      </c>
      <c r="N517" t="s">
        <v>19</v>
      </c>
      <c r="O517" s="1">
        <v>45329</v>
      </c>
    </row>
    <row r="518" spans="1:15" x14ac:dyDescent="0.35">
      <c r="A518">
        <v>46</v>
      </c>
      <c r="B518">
        <v>46</v>
      </c>
      <c r="C518" t="s">
        <v>89</v>
      </c>
      <c r="D518" t="s">
        <v>39</v>
      </c>
      <c r="E518" t="s">
        <v>29</v>
      </c>
      <c r="F518">
        <v>3.78</v>
      </c>
      <c r="G518">
        <v>135189.07800000001</v>
      </c>
      <c r="H518">
        <v>4472953</v>
      </c>
      <c r="J518">
        <v>135189.07800000001</v>
      </c>
      <c r="K518">
        <v>100</v>
      </c>
      <c r="L518">
        <v>104.4</v>
      </c>
      <c r="M518">
        <v>4.4000000000000004</v>
      </c>
      <c r="N518" t="s">
        <v>19</v>
      </c>
      <c r="O518" s="1">
        <v>45329</v>
      </c>
    </row>
    <row r="519" spans="1:15" x14ac:dyDescent="0.35">
      <c r="A519">
        <v>47</v>
      </c>
      <c r="B519">
        <v>47</v>
      </c>
      <c r="C519" t="s">
        <v>90</v>
      </c>
      <c r="D519" t="s">
        <v>55</v>
      </c>
      <c r="E519" t="s">
        <v>29</v>
      </c>
      <c r="F519">
        <v>3.79</v>
      </c>
      <c r="G519">
        <v>140587.42199999999</v>
      </c>
      <c r="H519">
        <v>4566574</v>
      </c>
      <c r="J519">
        <v>140587.42199999999</v>
      </c>
      <c r="K519">
        <v>100</v>
      </c>
      <c r="L519">
        <v>108.57</v>
      </c>
      <c r="M519">
        <v>8.6</v>
      </c>
      <c r="N519" t="s">
        <v>19</v>
      </c>
      <c r="O519" s="1">
        <v>45329</v>
      </c>
    </row>
    <row r="520" spans="1:15" x14ac:dyDescent="0.35">
      <c r="A520">
        <v>48</v>
      </c>
      <c r="B520">
        <v>48</v>
      </c>
      <c r="C520" t="s">
        <v>91</v>
      </c>
      <c r="D520" t="s">
        <v>18</v>
      </c>
      <c r="E520" t="s">
        <v>18</v>
      </c>
      <c r="F520">
        <v>3.83</v>
      </c>
      <c r="G520">
        <v>13.116</v>
      </c>
      <c r="H520">
        <v>293</v>
      </c>
      <c r="J520">
        <v>13.116</v>
      </c>
      <c r="K520">
        <v>100</v>
      </c>
      <c r="L520">
        <v>0.01</v>
      </c>
      <c r="M520">
        <v>-100</v>
      </c>
      <c r="N520" t="s">
        <v>19</v>
      </c>
      <c r="O520" s="1">
        <v>45329</v>
      </c>
    </row>
    <row r="521" spans="1:15" x14ac:dyDescent="0.35">
      <c r="A521">
        <v>49</v>
      </c>
      <c r="B521">
        <v>49</v>
      </c>
      <c r="C521" t="s">
        <v>92</v>
      </c>
      <c r="D521" t="s">
        <v>18</v>
      </c>
      <c r="E521" t="s">
        <v>18</v>
      </c>
      <c r="F521">
        <v>3.72</v>
      </c>
      <c r="G521">
        <v>8.0440000000000005</v>
      </c>
      <c r="H521">
        <v>271</v>
      </c>
      <c r="J521">
        <v>8.0440000000000005</v>
      </c>
      <c r="K521">
        <v>100</v>
      </c>
      <c r="L521">
        <v>0.01</v>
      </c>
      <c r="M521">
        <v>-100</v>
      </c>
      <c r="N521" t="s">
        <v>19</v>
      </c>
      <c r="O521" s="1">
        <v>45329</v>
      </c>
    </row>
    <row r="522" spans="1:15" x14ac:dyDescent="0.35">
      <c r="A522">
        <v>50</v>
      </c>
      <c r="B522">
        <v>50</v>
      </c>
      <c r="C522" t="s">
        <v>93</v>
      </c>
      <c r="D522" t="s">
        <v>28</v>
      </c>
      <c r="E522" t="s">
        <v>29</v>
      </c>
      <c r="F522">
        <v>3.79</v>
      </c>
      <c r="G522">
        <v>146270.54699999999</v>
      </c>
      <c r="H522">
        <v>4814792</v>
      </c>
      <c r="J522">
        <v>146270.54699999999</v>
      </c>
      <c r="K522">
        <v>100</v>
      </c>
      <c r="L522">
        <v>112.96</v>
      </c>
      <c r="M522">
        <v>13</v>
      </c>
      <c r="N522" t="s">
        <v>19</v>
      </c>
      <c r="O522" s="1">
        <v>45329</v>
      </c>
    </row>
    <row r="523" spans="1:15" x14ac:dyDescent="0.35">
      <c r="A523">
        <v>51</v>
      </c>
      <c r="B523">
        <v>51</v>
      </c>
      <c r="C523" t="s">
        <v>94</v>
      </c>
      <c r="D523" t="s">
        <v>31</v>
      </c>
      <c r="E523" t="s">
        <v>29</v>
      </c>
      <c r="F523">
        <v>3.79</v>
      </c>
      <c r="G523">
        <v>153555.141</v>
      </c>
      <c r="H523">
        <v>5056891</v>
      </c>
      <c r="J523">
        <v>153555.141</v>
      </c>
      <c r="K523">
        <v>100</v>
      </c>
      <c r="L523">
        <v>118.59</v>
      </c>
      <c r="M523">
        <v>18.600000000000001</v>
      </c>
      <c r="N523" t="s">
        <v>19</v>
      </c>
      <c r="O523" s="1">
        <v>45329</v>
      </c>
    </row>
    <row r="524" spans="1:15" x14ac:dyDescent="0.35">
      <c r="A524">
        <v>52</v>
      </c>
      <c r="B524">
        <v>52</v>
      </c>
      <c r="C524" t="s">
        <v>95</v>
      </c>
      <c r="D524" t="s">
        <v>33</v>
      </c>
      <c r="E524" t="s">
        <v>29</v>
      </c>
      <c r="F524">
        <v>3.78</v>
      </c>
      <c r="G524">
        <v>133897.09400000001</v>
      </c>
      <c r="H524">
        <v>4409536</v>
      </c>
      <c r="J524">
        <v>133897.09400000001</v>
      </c>
      <c r="K524">
        <v>100</v>
      </c>
      <c r="L524">
        <v>103.41</v>
      </c>
      <c r="M524">
        <v>3.4</v>
      </c>
      <c r="N524" t="s">
        <v>19</v>
      </c>
      <c r="O524" s="1">
        <v>45329</v>
      </c>
    </row>
    <row r="525" spans="1:15" x14ac:dyDescent="0.35">
      <c r="A525">
        <v>53</v>
      </c>
      <c r="B525">
        <v>53</v>
      </c>
      <c r="C525" t="s">
        <v>96</v>
      </c>
      <c r="D525" t="s">
        <v>35</v>
      </c>
      <c r="E525" t="s">
        <v>29</v>
      </c>
      <c r="F525">
        <v>3.78</v>
      </c>
      <c r="G525">
        <v>112335.55499999999</v>
      </c>
      <c r="H525">
        <v>3608396</v>
      </c>
      <c r="J525">
        <v>112335.55499999999</v>
      </c>
      <c r="K525">
        <v>100</v>
      </c>
      <c r="L525">
        <v>86.76</v>
      </c>
      <c r="M525">
        <v>-13.2</v>
      </c>
      <c r="N525" t="s">
        <v>19</v>
      </c>
      <c r="O525" s="1">
        <v>45329</v>
      </c>
    </row>
    <row r="526" spans="1:15" x14ac:dyDescent="0.35">
      <c r="A526">
        <v>54</v>
      </c>
      <c r="B526">
        <v>54</v>
      </c>
      <c r="C526" t="s">
        <v>97</v>
      </c>
      <c r="D526" t="s">
        <v>37</v>
      </c>
      <c r="E526" t="s">
        <v>29</v>
      </c>
      <c r="F526">
        <v>3.79</v>
      </c>
      <c r="G526">
        <v>117635.977</v>
      </c>
      <c r="H526">
        <v>3856072</v>
      </c>
      <c r="J526">
        <v>117635.977</v>
      </c>
      <c r="K526">
        <v>100</v>
      </c>
      <c r="L526">
        <v>90.85</v>
      </c>
      <c r="M526">
        <v>-9.1999999999999993</v>
      </c>
      <c r="N526" t="s">
        <v>19</v>
      </c>
      <c r="O526" s="1">
        <v>45329</v>
      </c>
    </row>
    <row r="527" spans="1:15" x14ac:dyDescent="0.35">
      <c r="A527">
        <v>55</v>
      </c>
      <c r="B527">
        <v>55</v>
      </c>
      <c r="C527" t="s">
        <v>98</v>
      </c>
      <c r="D527" t="s">
        <v>39</v>
      </c>
      <c r="E527" t="s">
        <v>29</v>
      </c>
      <c r="F527">
        <v>3.79</v>
      </c>
      <c r="G527">
        <v>142075.46900000001</v>
      </c>
      <c r="H527">
        <v>4662613</v>
      </c>
      <c r="J527">
        <v>142075.46900000001</v>
      </c>
      <c r="K527">
        <v>100</v>
      </c>
      <c r="L527">
        <v>109.72</v>
      </c>
      <c r="M527">
        <v>9.6999999999999993</v>
      </c>
      <c r="N527" t="s">
        <v>19</v>
      </c>
      <c r="O527" s="1">
        <v>45329</v>
      </c>
    </row>
    <row r="528" spans="1:15" x14ac:dyDescent="0.35">
      <c r="A528">
        <v>56</v>
      </c>
      <c r="B528">
        <v>56</v>
      </c>
      <c r="C528" t="s">
        <v>99</v>
      </c>
      <c r="D528" t="s">
        <v>18</v>
      </c>
      <c r="E528" t="s">
        <v>18</v>
      </c>
      <c r="F528">
        <v>3.86</v>
      </c>
      <c r="G528">
        <v>61.414000000000001</v>
      </c>
      <c r="H528">
        <v>389</v>
      </c>
      <c r="J528">
        <v>61.414000000000001</v>
      </c>
      <c r="K528">
        <v>100</v>
      </c>
      <c r="L528">
        <v>0.05</v>
      </c>
      <c r="M528">
        <v>-100</v>
      </c>
      <c r="N528" t="s">
        <v>19</v>
      </c>
      <c r="O528" s="1">
        <v>45329</v>
      </c>
    </row>
    <row r="529" spans="1:15" x14ac:dyDescent="0.35">
      <c r="A529">
        <v>57</v>
      </c>
      <c r="B529">
        <v>57</v>
      </c>
      <c r="C529" t="s">
        <v>100</v>
      </c>
      <c r="D529" t="s">
        <v>42</v>
      </c>
      <c r="E529" t="s">
        <v>29</v>
      </c>
      <c r="F529">
        <v>3.78</v>
      </c>
      <c r="G529">
        <v>117855.55499999999</v>
      </c>
      <c r="H529">
        <v>3814840</v>
      </c>
      <c r="J529">
        <v>117855.55499999999</v>
      </c>
      <c r="K529">
        <v>100</v>
      </c>
      <c r="L529">
        <v>91.02</v>
      </c>
      <c r="M529">
        <v>-9</v>
      </c>
      <c r="N529" t="s">
        <v>19</v>
      </c>
      <c r="O529" s="1">
        <v>45329</v>
      </c>
    </row>
    <row r="530" spans="1:15" x14ac:dyDescent="0.35">
      <c r="A530">
        <v>58</v>
      </c>
      <c r="B530">
        <v>58</v>
      </c>
      <c r="C530" t="s">
        <v>101</v>
      </c>
      <c r="D530" t="s">
        <v>44</v>
      </c>
      <c r="E530" t="s">
        <v>29</v>
      </c>
      <c r="F530">
        <v>3.78</v>
      </c>
      <c r="G530">
        <v>113011.789</v>
      </c>
      <c r="H530">
        <v>3641974</v>
      </c>
      <c r="J530">
        <v>113011.789</v>
      </c>
      <c r="K530">
        <v>100</v>
      </c>
      <c r="L530">
        <v>87.28</v>
      </c>
      <c r="M530">
        <v>-12.7</v>
      </c>
      <c r="N530" t="s">
        <v>19</v>
      </c>
      <c r="O530" s="1">
        <v>45329</v>
      </c>
    </row>
    <row r="531" spans="1:15" x14ac:dyDescent="0.35">
      <c r="A531">
        <v>59</v>
      </c>
      <c r="B531">
        <v>59</v>
      </c>
      <c r="C531" t="s">
        <v>102</v>
      </c>
      <c r="D531" t="s">
        <v>46</v>
      </c>
      <c r="E531" t="s">
        <v>29</v>
      </c>
      <c r="F531">
        <v>3.79</v>
      </c>
      <c r="G531">
        <v>118829.92200000001</v>
      </c>
      <c r="H531">
        <v>3856934</v>
      </c>
      <c r="J531">
        <v>118829.92200000001</v>
      </c>
      <c r="K531">
        <v>100</v>
      </c>
      <c r="L531">
        <v>91.77</v>
      </c>
      <c r="M531">
        <v>-8.1999999999999993</v>
      </c>
      <c r="N531" t="s">
        <v>19</v>
      </c>
      <c r="O531" s="1">
        <v>45329</v>
      </c>
    </row>
    <row r="532" spans="1:15" x14ac:dyDescent="0.35">
      <c r="A532">
        <v>60</v>
      </c>
      <c r="B532">
        <v>60</v>
      </c>
      <c r="C532" t="s">
        <v>103</v>
      </c>
      <c r="D532" t="s">
        <v>48</v>
      </c>
      <c r="E532" t="s">
        <v>29</v>
      </c>
      <c r="F532">
        <v>3.78</v>
      </c>
      <c r="G532">
        <v>152427.21900000001</v>
      </c>
      <c r="H532">
        <v>5080944</v>
      </c>
      <c r="J532">
        <v>152427.21900000001</v>
      </c>
      <c r="K532">
        <v>100</v>
      </c>
      <c r="L532">
        <v>117.72</v>
      </c>
      <c r="M532">
        <v>17.7</v>
      </c>
      <c r="N532" t="s">
        <v>19</v>
      </c>
      <c r="O532" s="1">
        <v>45329</v>
      </c>
    </row>
    <row r="533" spans="1:15" x14ac:dyDescent="0.35">
      <c r="A533">
        <v>61</v>
      </c>
      <c r="B533">
        <v>61</v>
      </c>
      <c r="C533" t="s">
        <v>104</v>
      </c>
      <c r="D533" t="s">
        <v>50</v>
      </c>
      <c r="E533" t="s">
        <v>29</v>
      </c>
      <c r="F533">
        <v>3.79</v>
      </c>
      <c r="G533">
        <v>134633.641</v>
      </c>
      <c r="H533">
        <v>4370997</v>
      </c>
      <c r="J533">
        <v>134633.641</v>
      </c>
      <c r="K533">
        <v>100</v>
      </c>
      <c r="L533">
        <v>103.98</v>
      </c>
      <c r="M533">
        <v>4</v>
      </c>
      <c r="N533" t="s">
        <v>19</v>
      </c>
      <c r="O533" s="1">
        <v>45329</v>
      </c>
    </row>
    <row r="534" spans="1:15" x14ac:dyDescent="0.35">
      <c r="A534">
        <v>62</v>
      </c>
      <c r="B534">
        <v>62</v>
      </c>
      <c r="C534" t="s">
        <v>105</v>
      </c>
      <c r="D534" t="s">
        <v>52</v>
      </c>
      <c r="E534" t="s">
        <v>29</v>
      </c>
      <c r="F534">
        <v>3.79</v>
      </c>
      <c r="G534">
        <v>130157.56299999999</v>
      </c>
      <c r="H534">
        <v>4261513</v>
      </c>
      <c r="J534">
        <v>130157.56299999999</v>
      </c>
      <c r="K534">
        <v>100</v>
      </c>
      <c r="L534">
        <v>100.52</v>
      </c>
      <c r="M534">
        <v>0.5</v>
      </c>
      <c r="N534" t="s">
        <v>19</v>
      </c>
      <c r="O534" s="1">
        <v>45329</v>
      </c>
    </row>
    <row r="535" spans="1:15" x14ac:dyDescent="0.35">
      <c r="A535">
        <v>63</v>
      </c>
      <c r="B535">
        <v>63</v>
      </c>
      <c r="C535" t="s">
        <v>106</v>
      </c>
      <c r="D535" t="s">
        <v>18</v>
      </c>
      <c r="E535" t="s">
        <v>18</v>
      </c>
      <c r="K535">
        <v>100</v>
      </c>
      <c r="O535" s="1">
        <v>45329</v>
      </c>
    </row>
    <row r="536" spans="1:15" x14ac:dyDescent="0.35">
      <c r="A536">
        <v>64</v>
      </c>
      <c r="B536">
        <v>64</v>
      </c>
      <c r="C536" t="s">
        <v>107</v>
      </c>
      <c r="D536" t="s">
        <v>55</v>
      </c>
      <c r="E536" t="s">
        <v>29</v>
      </c>
      <c r="F536">
        <v>3.79</v>
      </c>
      <c r="G536">
        <v>130902.141</v>
      </c>
      <c r="H536">
        <v>4297562</v>
      </c>
      <c r="J536">
        <v>130902.141</v>
      </c>
      <c r="K536">
        <v>100</v>
      </c>
      <c r="L536">
        <v>101.09</v>
      </c>
      <c r="M536">
        <v>1.1000000000000001</v>
      </c>
      <c r="N536" t="s">
        <v>19</v>
      </c>
      <c r="O536" s="1">
        <v>45329</v>
      </c>
    </row>
    <row r="537" spans="1:15" x14ac:dyDescent="0.35">
      <c r="A537">
        <v>65</v>
      </c>
      <c r="B537">
        <v>65</v>
      </c>
      <c r="C537" t="s">
        <v>108</v>
      </c>
      <c r="D537" t="s">
        <v>57</v>
      </c>
      <c r="E537" t="s">
        <v>29</v>
      </c>
      <c r="F537">
        <v>3.79</v>
      </c>
      <c r="G537">
        <v>122410.234</v>
      </c>
      <c r="H537">
        <v>3944801</v>
      </c>
      <c r="J537">
        <v>122410.234</v>
      </c>
      <c r="K537">
        <v>100</v>
      </c>
      <c r="L537">
        <v>94.54</v>
      </c>
      <c r="M537">
        <v>-5.5</v>
      </c>
      <c r="N537" t="s">
        <v>19</v>
      </c>
      <c r="O537" s="1">
        <v>45329</v>
      </c>
    </row>
    <row r="538" spans="1:15" x14ac:dyDescent="0.35">
      <c r="A538">
        <v>66</v>
      </c>
      <c r="B538">
        <v>66</v>
      </c>
      <c r="C538" t="s">
        <v>109</v>
      </c>
      <c r="D538" t="s">
        <v>59</v>
      </c>
      <c r="E538" t="s">
        <v>29</v>
      </c>
      <c r="F538">
        <v>3.79</v>
      </c>
      <c r="G538">
        <v>116367.969</v>
      </c>
      <c r="H538">
        <v>3750585</v>
      </c>
      <c r="J538">
        <v>116367.969</v>
      </c>
      <c r="K538">
        <v>100</v>
      </c>
      <c r="L538">
        <v>89.87</v>
      </c>
      <c r="M538">
        <v>-10.1</v>
      </c>
      <c r="N538" t="s">
        <v>19</v>
      </c>
      <c r="O538" s="1">
        <v>45329</v>
      </c>
    </row>
    <row r="539" spans="1:15" x14ac:dyDescent="0.35">
      <c r="A539">
        <v>67</v>
      </c>
      <c r="B539">
        <v>67</v>
      </c>
      <c r="C539" t="s">
        <v>110</v>
      </c>
      <c r="D539" t="s">
        <v>61</v>
      </c>
      <c r="E539" t="s">
        <v>29</v>
      </c>
      <c r="F539">
        <v>3.79</v>
      </c>
      <c r="G539">
        <v>132073.734</v>
      </c>
      <c r="H539">
        <v>4259799</v>
      </c>
      <c r="J539">
        <v>132073.734</v>
      </c>
      <c r="K539">
        <v>100</v>
      </c>
      <c r="L539">
        <v>102</v>
      </c>
      <c r="M539">
        <v>2</v>
      </c>
      <c r="N539" t="s">
        <v>19</v>
      </c>
      <c r="O539" s="1">
        <v>45329</v>
      </c>
    </row>
    <row r="540" spans="1:15" x14ac:dyDescent="0.35">
      <c r="A540">
        <v>68</v>
      </c>
      <c r="B540">
        <v>68</v>
      </c>
      <c r="C540" t="s">
        <v>111</v>
      </c>
      <c r="D540" t="s">
        <v>63</v>
      </c>
      <c r="E540" t="s">
        <v>29</v>
      </c>
      <c r="F540">
        <v>3.78</v>
      </c>
      <c r="G540">
        <v>98631.766000000003</v>
      </c>
      <c r="H540">
        <v>3073554</v>
      </c>
      <c r="J540">
        <v>98631.766000000003</v>
      </c>
      <c r="K540">
        <v>100</v>
      </c>
      <c r="L540">
        <v>76.17</v>
      </c>
      <c r="M540">
        <v>-23.8</v>
      </c>
      <c r="N540" t="s">
        <v>19</v>
      </c>
      <c r="O540" s="1">
        <v>45329</v>
      </c>
    </row>
    <row r="541" spans="1:15" x14ac:dyDescent="0.35">
      <c r="A541">
        <v>69</v>
      </c>
      <c r="B541">
        <v>69</v>
      </c>
      <c r="C541" t="s">
        <v>112</v>
      </c>
      <c r="D541" t="s">
        <v>18</v>
      </c>
      <c r="E541" t="s">
        <v>18</v>
      </c>
      <c r="F541">
        <v>3.89</v>
      </c>
      <c r="G541">
        <v>70.644999999999996</v>
      </c>
      <c r="H541">
        <v>511</v>
      </c>
      <c r="J541">
        <v>70.644999999999996</v>
      </c>
      <c r="K541">
        <v>100</v>
      </c>
      <c r="L541">
        <v>0.05</v>
      </c>
      <c r="M541">
        <v>-99.9</v>
      </c>
      <c r="N541" t="s">
        <v>19</v>
      </c>
      <c r="O541" s="1">
        <v>45329</v>
      </c>
    </row>
    <row r="542" spans="1:15" x14ac:dyDescent="0.35">
      <c r="A542">
        <v>70</v>
      </c>
      <c r="B542">
        <v>70</v>
      </c>
      <c r="C542" t="s">
        <v>113</v>
      </c>
      <c r="D542" t="s">
        <v>18</v>
      </c>
      <c r="E542" t="s">
        <v>18</v>
      </c>
      <c r="K542">
        <v>100</v>
      </c>
      <c r="O542" s="1">
        <v>45329</v>
      </c>
    </row>
    <row r="543" spans="1:15" x14ac:dyDescent="0.35">
      <c r="A543">
        <v>71</v>
      </c>
      <c r="B543">
        <v>71</v>
      </c>
      <c r="C543" t="s">
        <v>114</v>
      </c>
      <c r="D543" t="s">
        <v>115</v>
      </c>
      <c r="E543" t="s">
        <v>68</v>
      </c>
      <c r="F543">
        <v>3.79</v>
      </c>
      <c r="G543">
        <v>167490.78099999999</v>
      </c>
      <c r="H543">
        <v>5517542</v>
      </c>
      <c r="J543">
        <v>167490.78099999999</v>
      </c>
      <c r="K543">
        <v>100</v>
      </c>
      <c r="L543">
        <v>129.35</v>
      </c>
      <c r="M543">
        <v>29.4</v>
      </c>
      <c r="N543" t="s">
        <v>19</v>
      </c>
      <c r="O543" s="1">
        <v>45329</v>
      </c>
    </row>
    <row r="544" spans="1:15" x14ac:dyDescent="0.35">
      <c r="A544">
        <v>72</v>
      </c>
      <c r="B544">
        <v>72</v>
      </c>
      <c r="C544" t="s">
        <v>116</v>
      </c>
      <c r="D544" t="s">
        <v>117</v>
      </c>
      <c r="E544" t="s">
        <v>68</v>
      </c>
      <c r="F544">
        <v>3.79</v>
      </c>
      <c r="G544">
        <v>132315.68799999999</v>
      </c>
      <c r="H544">
        <v>4281620</v>
      </c>
      <c r="J544">
        <v>132315.68799999999</v>
      </c>
      <c r="K544">
        <v>100</v>
      </c>
      <c r="L544">
        <v>102.19</v>
      </c>
      <c r="M544">
        <v>2.2000000000000002</v>
      </c>
      <c r="N544" t="s">
        <v>19</v>
      </c>
      <c r="O544" s="1">
        <v>45329</v>
      </c>
    </row>
    <row r="545" spans="1:15" x14ac:dyDescent="0.35">
      <c r="A545">
        <v>73</v>
      </c>
      <c r="B545">
        <v>73</v>
      </c>
      <c r="C545" t="s">
        <v>118</v>
      </c>
      <c r="D545" t="s">
        <v>119</v>
      </c>
      <c r="E545" t="s">
        <v>68</v>
      </c>
      <c r="F545">
        <v>3.79</v>
      </c>
      <c r="G545">
        <v>156897.484</v>
      </c>
      <c r="H545">
        <v>5229336</v>
      </c>
      <c r="J545">
        <v>156897.484</v>
      </c>
      <c r="K545">
        <v>100</v>
      </c>
      <c r="L545">
        <v>121.17</v>
      </c>
      <c r="M545">
        <v>21.2</v>
      </c>
      <c r="N545" t="s">
        <v>19</v>
      </c>
      <c r="O545" s="1">
        <v>45329</v>
      </c>
    </row>
    <row r="546" spans="1:15" x14ac:dyDescent="0.35">
      <c r="A546">
        <v>74</v>
      </c>
      <c r="B546">
        <v>74</v>
      </c>
      <c r="C546" t="s">
        <v>120</v>
      </c>
      <c r="D546" t="s">
        <v>121</v>
      </c>
      <c r="E546" t="s">
        <v>68</v>
      </c>
      <c r="F546">
        <v>3.78</v>
      </c>
      <c r="G546">
        <v>166386.391</v>
      </c>
      <c r="H546">
        <v>5484595</v>
      </c>
      <c r="J546">
        <v>166386.391</v>
      </c>
      <c r="K546">
        <v>100</v>
      </c>
      <c r="L546">
        <v>128.5</v>
      </c>
      <c r="M546">
        <v>28.5</v>
      </c>
      <c r="N546" t="s">
        <v>19</v>
      </c>
      <c r="O546" s="1">
        <v>45329</v>
      </c>
    </row>
    <row r="547" spans="1:15" x14ac:dyDescent="0.35">
      <c r="A547">
        <v>75</v>
      </c>
      <c r="B547">
        <v>75</v>
      </c>
      <c r="C547" t="s">
        <v>122</v>
      </c>
      <c r="D547" t="s">
        <v>18</v>
      </c>
      <c r="E547" t="s">
        <v>18</v>
      </c>
      <c r="F547">
        <v>3.79</v>
      </c>
      <c r="G547">
        <v>79.722999999999999</v>
      </c>
      <c r="H547">
        <v>480</v>
      </c>
      <c r="J547">
        <v>79.722999999999999</v>
      </c>
      <c r="K547">
        <v>100</v>
      </c>
      <c r="L547">
        <v>0.06</v>
      </c>
      <c r="M547">
        <v>-99.9</v>
      </c>
      <c r="N547" t="s">
        <v>19</v>
      </c>
      <c r="O547" s="1">
        <v>45329</v>
      </c>
    </row>
    <row r="548" spans="1:15" x14ac:dyDescent="0.35">
      <c r="A548">
        <v>76</v>
      </c>
      <c r="B548">
        <v>76</v>
      </c>
      <c r="C548" t="s">
        <v>123</v>
      </c>
      <c r="D548" t="s">
        <v>18</v>
      </c>
      <c r="E548" t="s">
        <v>18</v>
      </c>
      <c r="F548">
        <v>3.83</v>
      </c>
      <c r="G548">
        <v>99.62</v>
      </c>
      <c r="H548">
        <v>430</v>
      </c>
      <c r="J548">
        <v>99.62</v>
      </c>
      <c r="K548">
        <v>100</v>
      </c>
      <c r="L548">
        <v>0.08</v>
      </c>
      <c r="M548">
        <v>-99.9</v>
      </c>
      <c r="N548" t="s">
        <v>19</v>
      </c>
      <c r="O548" s="1">
        <v>45329</v>
      </c>
    </row>
    <row r="549" spans="1:15" x14ac:dyDescent="0.35">
      <c r="A549">
        <v>77</v>
      </c>
      <c r="B549">
        <v>77</v>
      </c>
      <c r="C549" t="s">
        <v>124</v>
      </c>
      <c r="D549" t="s">
        <v>35</v>
      </c>
      <c r="E549" t="s">
        <v>29</v>
      </c>
      <c r="F549">
        <v>3.78</v>
      </c>
      <c r="G549">
        <v>150515.109</v>
      </c>
      <c r="H549">
        <v>5014824</v>
      </c>
      <c r="J549">
        <v>150515.109</v>
      </c>
      <c r="K549">
        <v>100</v>
      </c>
      <c r="L549">
        <v>116.24</v>
      </c>
      <c r="M549">
        <v>16.2</v>
      </c>
      <c r="N549" t="s">
        <v>19</v>
      </c>
      <c r="O549" s="1">
        <v>45329</v>
      </c>
    </row>
    <row r="550" spans="1:15" x14ac:dyDescent="0.35">
      <c r="A550">
        <v>78</v>
      </c>
      <c r="B550">
        <v>78</v>
      </c>
      <c r="C550" t="s">
        <v>125</v>
      </c>
      <c r="D550" t="s">
        <v>37</v>
      </c>
      <c r="E550" t="s">
        <v>29</v>
      </c>
      <c r="F550">
        <v>3.78</v>
      </c>
      <c r="G550">
        <v>137131.03099999999</v>
      </c>
      <c r="H550">
        <v>4567322</v>
      </c>
      <c r="J550">
        <v>137131.03099999999</v>
      </c>
      <c r="K550">
        <v>100</v>
      </c>
      <c r="L550">
        <v>105.9</v>
      </c>
      <c r="M550">
        <v>5.9</v>
      </c>
      <c r="N550" t="s">
        <v>19</v>
      </c>
      <c r="O550" s="1">
        <v>45329</v>
      </c>
    </row>
    <row r="551" spans="1:15" x14ac:dyDescent="0.35">
      <c r="A551">
        <v>79</v>
      </c>
      <c r="B551">
        <v>79</v>
      </c>
      <c r="C551" t="s">
        <v>126</v>
      </c>
      <c r="D551" t="s">
        <v>39</v>
      </c>
      <c r="E551" t="s">
        <v>29</v>
      </c>
      <c r="F551">
        <v>3.78</v>
      </c>
      <c r="G551">
        <v>129202.70299999999</v>
      </c>
      <c r="H551">
        <v>4249507</v>
      </c>
      <c r="J551">
        <v>129202.70299999999</v>
      </c>
      <c r="K551">
        <v>100</v>
      </c>
      <c r="L551">
        <v>99.78</v>
      </c>
      <c r="M551">
        <v>-0.2</v>
      </c>
      <c r="N551" t="s">
        <v>19</v>
      </c>
      <c r="O551" s="1">
        <v>45329</v>
      </c>
    </row>
    <row r="552" spans="1:15" x14ac:dyDescent="0.35">
      <c r="A552">
        <v>80</v>
      </c>
      <c r="B552">
        <v>80</v>
      </c>
      <c r="C552" t="s">
        <v>127</v>
      </c>
      <c r="D552" t="s">
        <v>55</v>
      </c>
      <c r="E552" t="s">
        <v>29</v>
      </c>
      <c r="F552">
        <v>3.78</v>
      </c>
      <c r="G552">
        <v>138754.016</v>
      </c>
      <c r="H552">
        <v>4544742</v>
      </c>
      <c r="J552">
        <v>138754.016</v>
      </c>
      <c r="K552">
        <v>100</v>
      </c>
      <c r="L552">
        <v>107.16</v>
      </c>
      <c r="M552">
        <v>7.2</v>
      </c>
      <c r="N552" t="s">
        <v>19</v>
      </c>
      <c r="O552" s="1">
        <v>45329</v>
      </c>
    </row>
    <row r="553" spans="1:15" x14ac:dyDescent="0.35">
      <c r="A553">
        <v>81</v>
      </c>
      <c r="B553">
        <v>81</v>
      </c>
      <c r="C553" t="s">
        <v>128</v>
      </c>
      <c r="D553" t="s">
        <v>18</v>
      </c>
      <c r="E553" t="s">
        <v>18</v>
      </c>
      <c r="F553">
        <v>3.8</v>
      </c>
      <c r="G553">
        <v>14.27</v>
      </c>
      <c r="H553">
        <v>304</v>
      </c>
      <c r="J553">
        <v>14.27</v>
      </c>
      <c r="K553">
        <v>100</v>
      </c>
      <c r="L553">
        <v>0.01</v>
      </c>
      <c r="M553">
        <v>-100</v>
      </c>
      <c r="N553" t="s">
        <v>19</v>
      </c>
      <c r="O553" s="1">
        <v>45329</v>
      </c>
    </row>
    <row r="554" spans="1:15" x14ac:dyDescent="0.35">
      <c r="A554">
        <v>82</v>
      </c>
      <c r="B554">
        <v>82</v>
      </c>
      <c r="C554" t="s">
        <v>129</v>
      </c>
      <c r="D554" t="s">
        <v>35</v>
      </c>
      <c r="E554" t="s">
        <v>29</v>
      </c>
      <c r="F554">
        <v>3.78</v>
      </c>
      <c r="G554">
        <v>129994.75</v>
      </c>
      <c r="H554">
        <v>4272615</v>
      </c>
      <c r="J554">
        <v>129994.75</v>
      </c>
      <c r="K554">
        <v>100</v>
      </c>
      <c r="L554">
        <v>100.39</v>
      </c>
      <c r="M554">
        <v>0.4</v>
      </c>
      <c r="N554" t="s">
        <v>19</v>
      </c>
      <c r="O554" s="1">
        <v>45329</v>
      </c>
    </row>
    <row r="555" spans="1:15" x14ac:dyDescent="0.35">
      <c r="A555">
        <v>83</v>
      </c>
      <c r="B555">
        <v>83</v>
      </c>
      <c r="C555" t="s">
        <v>130</v>
      </c>
      <c r="D555" t="s">
        <v>37</v>
      </c>
      <c r="E555" t="s">
        <v>29</v>
      </c>
      <c r="F555">
        <v>3.78</v>
      </c>
      <c r="G555">
        <v>128168.617</v>
      </c>
      <c r="H555">
        <v>4134631</v>
      </c>
      <c r="J555">
        <v>128168.617</v>
      </c>
      <c r="K555">
        <v>100</v>
      </c>
      <c r="L555">
        <v>98.98</v>
      </c>
      <c r="M555">
        <v>-1</v>
      </c>
      <c r="N555" t="s">
        <v>19</v>
      </c>
      <c r="O555" s="1">
        <v>45329</v>
      </c>
    </row>
    <row r="556" spans="1:15" x14ac:dyDescent="0.35">
      <c r="A556">
        <v>84</v>
      </c>
      <c r="B556">
        <v>84</v>
      </c>
      <c r="C556" t="s">
        <v>131</v>
      </c>
      <c r="D556" t="s">
        <v>39</v>
      </c>
      <c r="E556" t="s">
        <v>29</v>
      </c>
      <c r="F556">
        <v>3.78</v>
      </c>
      <c r="G556">
        <v>135884.641</v>
      </c>
      <c r="H556">
        <v>4425236</v>
      </c>
      <c r="J556">
        <v>135884.641</v>
      </c>
      <c r="K556">
        <v>100</v>
      </c>
      <c r="L556">
        <v>104.94</v>
      </c>
      <c r="M556">
        <v>4.9000000000000004</v>
      </c>
      <c r="N556" t="s">
        <v>19</v>
      </c>
      <c r="O556" s="1">
        <v>45329</v>
      </c>
    </row>
    <row r="557" spans="1:15" x14ac:dyDescent="0.35">
      <c r="A557">
        <v>85</v>
      </c>
      <c r="B557">
        <v>85</v>
      </c>
      <c r="C557" t="s">
        <v>132</v>
      </c>
      <c r="D557" t="s">
        <v>55</v>
      </c>
      <c r="E557" t="s">
        <v>29</v>
      </c>
      <c r="F557">
        <v>3.78</v>
      </c>
      <c r="G557">
        <v>142142.09400000001</v>
      </c>
      <c r="H557">
        <v>4720642</v>
      </c>
      <c r="J557">
        <v>142142.09400000001</v>
      </c>
      <c r="K557">
        <v>100</v>
      </c>
      <c r="L557">
        <v>109.77</v>
      </c>
      <c r="M557">
        <v>9.8000000000000007</v>
      </c>
      <c r="N557" t="s">
        <v>19</v>
      </c>
      <c r="O557" s="1">
        <v>45329</v>
      </c>
    </row>
    <row r="558" spans="1:15" x14ac:dyDescent="0.35">
      <c r="A558">
        <v>86</v>
      </c>
      <c r="B558">
        <v>86</v>
      </c>
      <c r="C558" t="s">
        <v>133</v>
      </c>
      <c r="D558" t="s">
        <v>18</v>
      </c>
      <c r="E558" t="s">
        <v>18</v>
      </c>
      <c r="F558">
        <v>3.75</v>
      </c>
      <c r="G558">
        <v>10.153</v>
      </c>
      <c r="H558">
        <v>372</v>
      </c>
      <c r="J558">
        <v>10.153</v>
      </c>
      <c r="K558">
        <v>100</v>
      </c>
      <c r="L558">
        <v>0.01</v>
      </c>
      <c r="M558">
        <v>-100</v>
      </c>
      <c r="N558" t="s">
        <v>19</v>
      </c>
      <c r="O558" s="1">
        <v>45329</v>
      </c>
    </row>
    <row r="559" spans="1:15" x14ac:dyDescent="0.35">
      <c r="A559">
        <v>87</v>
      </c>
      <c r="B559">
        <v>87</v>
      </c>
      <c r="C559" t="s">
        <v>134</v>
      </c>
      <c r="D559" t="s">
        <v>35</v>
      </c>
      <c r="E559" t="s">
        <v>29</v>
      </c>
      <c r="F559">
        <v>3.79</v>
      </c>
      <c r="G559">
        <v>157955.07800000001</v>
      </c>
      <c r="H559">
        <v>5231489</v>
      </c>
      <c r="J559">
        <v>157955.07800000001</v>
      </c>
      <c r="K559">
        <v>100</v>
      </c>
      <c r="L559">
        <v>121.99</v>
      </c>
      <c r="M559">
        <v>22</v>
      </c>
      <c r="N559" t="s">
        <v>19</v>
      </c>
      <c r="O559" s="1">
        <v>45329</v>
      </c>
    </row>
    <row r="560" spans="1:15" x14ac:dyDescent="0.35">
      <c r="A560">
        <v>88</v>
      </c>
      <c r="B560">
        <v>88</v>
      </c>
      <c r="C560" t="s">
        <v>135</v>
      </c>
      <c r="D560" t="s">
        <v>37</v>
      </c>
      <c r="E560" t="s">
        <v>29</v>
      </c>
      <c r="F560">
        <v>3.79</v>
      </c>
      <c r="G560">
        <v>141630.21900000001</v>
      </c>
      <c r="H560">
        <v>4617237</v>
      </c>
      <c r="J560">
        <v>141630.21900000001</v>
      </c>
      <c r="K560">
        <v>100</v>
      </c>
      <c r="L560">
        <v>109.38</v>
      </c>
      <c r="M560">
        <v>9.4</v>
      </c>
      <c r="N560" t="s">
        <v>19</v>
      </c>
      <c r="O560" s="1">
        <v>45329</v>
      </c>
    </row>
    <row r="561" spans="1:15" x14ac:dyDescent="0.35">
      <c r="A561">
        <v>89</v>
      </c>
      <c r="B561">
        <v>89</v>
      </c>
      <c r="C561" t="s">
        <v>136</v>
      </c>
      <c r="D561" t="s">
        <v>39</v>
      </c>
      <c r="E561" t="s">
        <v>29</v>
      </c>
      <c r="F561">
        <v>3.79</v>
      </c>
      <c r="G561">
        <v>131731.141</v>
      </c>
      <c r="H561">
        <v>4373728</v>
      </c>
      <c r="J561">
        <v>131731.141</v>
      </c>
      <c r="K561">
        <v>100</v>
      </c>
      <c r="L561">
        <v>101.73</v>
      </c>
      <c r="M561">
        <v>1.7</v>
      </c>
      <c r="N561" t="s">
        <v>19</v>
      </c>
      <c r="O561" s="1">
        <v>45329</v>
      </c>
    </row>
    <row r="562" spans="1:15" x14ac:dyDescent="0.35">
      <c r="A562">
        <v>90</v>
      </c>
      <c r="B562">
        <v>90</v>
      </c>
      <c r="C562" t="s">
        <v>137</v>
      </c>
      <c r="D562" t="s">
        <v>55</v>
      </c>
      <c r="E562" t="s">
        <v>29</v>
      </c>
      <c r="F562">
        <v>3.78</v>
      </c>
      <c r="G562">
        <v>125548.43799999999</v>
      </c>
      <c r="H562">
        <v>4030725</v>
      </c>
      <c r="J562">
        <v>125548.43799999999</v>
      </c>
      <c r="K562">
        <v>100</v>
      </c>
      <c r="L562">
        <v>96.96</v>
      </c>
      <c r="M562">
        <v>-3</v>
      </c>
      <c r="N562" t="s">
        <v>19</v>
      </c>
      <c r="O562" s="1">
        <v>45329</v>
      </c>
    </row>
    <row r="563" spans="1:15" x14ac:dyDescent="0.35">
      <c r="A563">
        <v>91</v>
      </c>
      <c r="B563">
        <v>91</v>
      </c>
      <c r="C563" t="s">
        <v>138</v>
      </c>
      <c r="D563" t="s">
        <v>18</v>
      </c>
      <c r="E563" t="s">
        <v>18</v>
      </c>
      <c r="F563">
        <v>3.78</v>
      </c>
      <c r="G563">
        <v>8.0370000000000008</v>
      </c>
      <c r="H563">
        <v>275</v>
      </c>
      <c r="J563">
        <v>8.0370000000000008</v>
      </c>
      <c r="K563">
        <v>100</v>
      </c>
      <c r="L563">
        <v>0.01</v>
      </c>
      <c r="M563">
        <v>-100</v>
      </c>
      <c r="N563" t="s">
        <v>19</v>
      </c>
      <c r="O563" s="1">
        <v>45329</v>
      </c>
    </row>
    <row r="564" spans="1:15" x14ac:dyDescent="0.35">
      <c r="A564">
        <v>92</v>
      </c>
      <c r="B564">
        <v>92</v>
      </c>
      <c r="C564" t="s">
        <v>139</v>
      </c>
      <c r="D564" t="s">
        <v>18</v>
      </c>
      <c r="E564" t="s">
        <v>18</v>
      </c>
      <c r="F564">
        <v>3.83</v>
      </c>
      <c r="G564">
        <v>40.381</v>
      </c>
      <c r="H564">
        <v>290</v>
      </c>
      <c r="J564">
        <v>40.381</v>
      </c>
      <c r="K564">
        <v>100</v>
      </c>
      <c r="L564">
        <v>0.03</v>
      </c>
      <c r="M564">
        <v>-100</v>
      </c>
      <c r="N564" t="s">
        <v>19</v>
      </c>
      <c r="O564" s="1">
        <v>45329</v>
      </c>
    </row>
    <row r="565" spans="1:15" x14ac:dyDescent="0.35">
      <c r="A565">
        <v>93</v>
      </c>
      <c r="B565">
        <v>93</v>
      </c>
      <c r="C565" t="s">
        <v>140</v>
      </c>
      <c r="D565" t="s">
        <v>141</v>
      </c>
      <c r="E565" t="s">
        <v>142</v>
      </c>
      <c r="F565">
        <v>3.79</v>
      </c>
      <c r="G565">
        <v>483745.03100000002</v>
      </c>
      <c r="H565">
        <v>15100567</v>
      </c>
      <c r="J565">
        <v>483745.03100000002</v>
      </c>
      <c r="K565">
        <v>100</v>
      </c>
      <c r="L565">
        <v>373.59</v>
      </c>
      <c r="M565">
        <v>273.60000000000002</v>
      </c>
      <c r="N565" t="s">
        <v>19</v>
      </c>
      <c r="O565" s="1">
        <v>45329</v>
      </c>
    </row>
    <row r="566" spans="1:15" x14ac:dyDescent="0.35">
      <c r="A566">
        <v>94</v>
      </c>
      <c r="B566">
        <v>94</v>
      </c>
      <c r="C566" t="s">
        <v>143</v>
      </c>
      <c r="D566" t="s">
        <v>144</v>
      </c>
      <c r="E566" t="s">
        <v>142</v>
      </c>
      <c r="F566">
        <v>3.78</v>
      </c>
      <c r="G566">
        <v>459075.18800000002</v>
      </c>
      <c r="H566">
        <v>14633644</v>
      </c>
      <c r="J566">
        <v>459075.18800000002</v>
      </c>
      <c r="K566">
        <v>100</v>
      </c>
      <c r="L566">
        <v>354.54</v>
      </c>
      <c r="M566">
        <v>254.5</v>
      </c>
      <c r="N566" t="s">
        <v>19</v>
      </c>
      <c r="O566" s="1">
        <v>45329</v>
      </c>
    </row>
    <row r="567" spans="1:15" x14ac:dyDescent="0.35">
      <c r="A567">
        <v>95</v>
      </c>
      <c r="B567">
        <v>95</v>
      </c>
      <c r="C567" t="s">
        <v>145</v>
      </c>
      <c r="D567" t="s">
        <v>146</v>
      </c>
      <c r="E567" t="s">
        <v>142</v>
      </c>
      <c r="F567">
        <v>3.79</v>
      </c>
      <c r="G567">
        <v>528794.375</v>
      </c>
      <c r="H567">
        <v>17161112</v>
      </c>
      <c r="J567">
        <v>528794.375</v>
      </c>
      <c r="K567">
        <v>100</v>
      </c>
      <c r="L567">
        <v>408.38</v>
      </c>
      <c r="M567">
        <v>308.39999999999998</v>
      </c>
      <c r="N567" t="s">
        <v>19</v>
      </c>
      <c r="O567" s="1">
        <v>45329</v>
      </c>
    </row>
    <row r="568" spans="1:15" x14ac:dyDescent="0.35">
      <c r="A568">
        <v>96</v>
      </c>
      <c r="B568">
        <v>96</v>
      </c>
      <c r="C568" t="s">
        <v>147</v>
      </c>
      <c r="D568" t="s">
        <v>148</v>
      </c>
      <c r="E568" t="s">
        <v>142</v>
      </c>
      <c r="F568">
        <v>3.79</v>
      </c>
      <c r="G568">
        <v>551724.25</v>
      </c>
      <c r="H568">
        <v>17942246</v>
      </c>
      <c r="J568">
        <v>551724.25</v>
      </c>
      <c r="K568">
        <v>100</v>
      </c>
      <c r="L568">
        <v>426.09</v>
      </c>
      <c r="M568">
        <v>326.10000000000002</v>
      </c>
      <c r="N568" t="s">
        <v>19</v>
      </c>
      <c r="O568" s="1">
        <v>45329</v>
      </c>
    </row>
    <row r="569" spans="1:15" x14ac:dyDescent="0.35">
      <c r="A569">
        <v>97</v>
      </c>
      <c r="B569">
        <v>97</v>
      </c>
      <c r="C569" t="s">
        <v>149</v>
      </c>
      <c r="D569" t="s">
        <v>150</v>
      </c>
      <c r="E569" t="s">
        <v>142</v>
      </c>
      <c r="F569">
        <v>3.79</v>
      </c>
      <c r="G569">
        <v>583719.56299999997</v>
      </c>
      <c r="H569">
        <v>19246358</v>
      </c>
      <c r="J569">
        <v>583719.56299999997</v>
      </c>
      <c r="K569">
        <v>100</v>
      </c>
      <c r="L569">
        <v>450.8</v>
      </c>
      <c r="M569">
        <v>350.8</v>
      </c>
      <c r="N569" t="s">
        <v>19</v>
      </c>
      <c r="O569" s="1">
        <v>45329</v>
      </c>
    </row>
    <row r="570" spans="1:15" x14ac:dyDescent="0.35">
      <c r="A570">
        <v>98</v>
      </c>
      <c r="B570">
        <v>98</v>
      </c>
      <c r="C570" t="s">
        <v>151</v>
      </c>
      <c r="D570" t="s">
        <v>152</v>
      </c>
      <c r="E570" t="s">
        <v>142</v>
      </c>
      <c r="F570">
        <v>3.78</v>
      </c>
      <c r="G570">
        <v>514480.375</v>
      </c>
      <c r="H570">
        <v>16539207</v>
      </c>
      <c r="J570">
        <v>514480.375</v>
      </c>
      <c r="K570">
        <v>100</v>
      </c>
      <c r="L570">
        <v>397.33</v>
      </c>
      <c r="M570">
        <v>297.3</v>
      </c>
      <c r="N570" t="s">
        <v>19</v>
      </c>
      <c r="O570" s="1">
        <v>45329</v>
      </c>
    </row>
    <row r="571" spans="1:15" x14ac:dyDescent="0.35">
      <c r="A571">
        <v>99</v>
      </c>
      <c r="B571">
        <v>99</v>
      </c>
      <c r="C571" t="s">
        <v>153</v>
      </c>
      <c r="D571" t="s">
        <v>18</v>
      </c>
      <c r="E571" t="s">
        <v>18</v>
      </c>
      <c r="F571">
        <v>3.66</v>
      </c>
      <c r="G571">
        <v>5.7249999999999996</v>
      </c>
      <c r="H571">
        <v>214</v>
      </c>
      <c r="J571">
        <v>5.7249999999999996</v>
      </c>
      <c r="K571">
        <v>100</v>
      </c>
      <c r="L571">
        <v>0</v>
      </c>
      <c r="M571">
        <v>-100</v>
      </c>
      <c r="N571" t="s">
        <v>19</v>
      </c>
      <c r="O571" s="1">
        <v>45329</v>
      </c>
    </row>
    <row r="572" spans="1:15" x14ac:dyDescent="0.35">
      <c r="A572">
        <v>100</v>
      </c>
      <c r="B572">
        <v>100</v>
      </c>
      <c r="C572" t="s">
        <v>154</v>
      </c>
      <c r="D572" t="s">
        <v>155</v>
      </c>
      <c r="E572" t="s">
        <v>142</v>
      </c>
      <c r="F572">
        <v>3.78</v>
      </c>
      <c r="G572">
        <v>487161.46899999998</v>
      </c>
      <c r="H572">
        <v>16129338</v>
      </c>
      <c r="J572">
        <v>487161.46899999998</v>
      </c>
      <c r="K572">
        <v>100</v>
      </c>
      <c r="L572">
        <v>376.23</v>
      </c>
      <c r="M572">
        <v>276.2</v>
      </c>
      <c r="N572" t="s">
        <v>19</v>
      </c>
      <c r="O572" s="1">
        <v>45329</v>
      </c>
    </row>
    <row r="573" spans="1:15" x14ac:dyDescent="0.35">
      <c r="A573">
        <v>101</v>
      </c>
      <c r="B573">
        <v>101</v>
      </c>
      <c r="C573" t="s">
        <v>156</v>
      </c>
      <c r="D573" t="s">
        <v>157</v>
      </c>
      <c r="E573" t="s">
        <v>142</v>
      </c>
      <c r="F573">
        <v>3.78</v>
      </c>
      <c r="G573">
        <v>572075.31299999997</v>
      </c>
      <c r="H573">
        <v>19031012</v>
      </c>
      <c r="J573">
        <v>572075.31299999997</v>
      </c>
      <c r="K573">
        <v>100</v>
      </c>
      <c r="L573">
        <v>441.81</v>
      </c>
      <c r="M573">
        <v>341.8</v>
      </c>
      <c r="N573" t="s">
        <v>19</v>
      </c>
      <c r="O573" s="1">
        <v>45329</v>
      </c>
    </row>
    <row r="574" spans="1:15" x14ac:dyDescent="0.35">
      <c r="A574">
        <v>102</v>
      </c>
      <c r="B574">
        <v>102</v>
      </c>
      <c r="C574" t="s">
        <v>158</v>
      </c>
      <c r="D574" t="s">
        <v>159</v>
      </c>
      <c r="E574" t="s">
        <v>142</v>
      </c>
      <c r="F574">
        <v>3.79</v>
      </c>
      <c r="G574">
        <v>481638.96899999998</v>
      </c>
      <c r="H574">
        <v>15452899</v>
      </c>
      <c r="J574">
        <v>481638.96899999998</v>
      </c>
      <c r="K574">
        <v>100</v>
      </c>
      <c r="L574">
        <v>371.96</v>
      </c>
      <c r="M574">
        <v>272</v>
      </c>
      <c r="N574" t="s">
        <v>19</v>
      </c>
      <c r="O574" s="1">
        <v>45329</v>
      </c>
    </row>
    <row r="575" spans="1:15" x14ac:dyDescent="0.35">
      <c r="A575">
        <v>103</v>
      </c>
      <c r="B575">
        <v>103</v>
      </c>
      <c r="C575" t="s">
        <v>160</v>
      </c>
      <c r="D575" t="s">
        <v>161</v>
      </c>
      <c r="E575" t="s">
        <v>142</v>
      </c>
      <c r="F575">
        <v>3.79</v>
      </c>
      <c r="G575">
        <v>530218.81299999997</v>
      </c>
      <c r="H575">
        <v>17092980</v>
      </c>
      <c r="J575">
        <v>530218.81299999997</v>
      </c>
      <c r="K575">
        <v>100</v>
      </c>
      <c r="L575">
        <v>409.48</v>
      </c>
      <c r="M575">
        <v>309.5</v>
      </c>
      <c r="N575" t="s">
        <v>19</v>
      </c>
      <c r="O575" s="1">
        <v>45329</v>
      </c>
    </row>
    <row r="576" spans="1:15" x14ac:dyDescent="0.35">
      <c r="A576">
        <v>104</v>
      </c>
      <c r="B576">
        <v>104</v>
      </c>
      <c r="C576" t="s">
        <v>162</v>
      </c>
      <c r="D576" t="s">
        <v>163</v>
      </c>
      <c r="E576" t="s">
        <v>142</v>
      </c>
      <c r="F576">
        <v>3.78</v>
      </c>
      <c r="G576">
        <v>598683.31299999997</v>
      </c>
      <c r="H576">
        <v>19767818</v>
      </c>
      <c r="J576">
        <v>598683.31299999997</v>
      </c>
      <c r="K576">
        <v>100</v>
      </c>
      <c r="L576">
        <v>462.36</v>
      </c>
      <c r="M576">
        <v>362.4</v>
      </c>
      <c r="N576" t="s">
        <v>19</v>
      </c>
      <c r="O576" s="1">
        <v>45329</v>
      </c>
    </row>
    <row r="577" spans="1:15" x14ac:dyDescent="0.35">
      <c r="A577">
        <v>105</v>
      </c>
      <c r="B577">
        <v>105</v>
      </c>
      <c r="C577" t="s">
        <v>164</v>
      </c>
      <c r="D577" t="s">
        <v>165</v>
      </c>
      <c r="E577" t="s">
        <v>142</v>
      </c>
      <c r="F577">
        <v>3.79</v>
      </c>
      <c r="G577">
        <v>600279.68799999997</v>
      </c>
      <c r="H577">
        <v>19534292</v>
      </c>
      <c r="J577">
        <v>600279.68799999997</v>
      </c>
      <c r="K577">
        <v>100</v>
      </c>
      <c r="L577">
        <v>463.59</v>
      </c>
      <c r="M577">
        <v>363.6</v>
      </c>
      <c r="N577" t="s">
        <v>19</v>
      </c>
      <c r="O577" s="1">
        <v>45329</v>
      </c>
    </row>
    <row r="578" spans="1:15" x14ac:dyDescent="0.35">
      <c r="A578">
        <v>106</v>
      </c>
      <c r="B578">
        <v>106</v>
      </c>
      <c r="C578" t="s">
        <v>166</v>
      </c>
      <c r="D578" t="s">
        <v>18</v>
      </c>
      <c r="E578" t="s">
        <v>18</v>
      </c>
      <c r="K578">
        <v>100</v>
      </c>
      <c r="O578" s="1">
        <v>45329</v>
      </c>
    </row>
    <row r="579" spans="1:15" x14ac:dyDescent="0.35">
      <c r="A579">
        <v>107</v>
      </c>
      <c r="B579">
        <v>107</v>
      </c>
      <c r="C579" t="s">
        <v>167</v>
      </c>
      <c r="D579" t="s">
        <v>52</v>
      </c>
      <c r="E579" t="s">
        <v>29</v>
      </c>
      <c r="F579">
        <v>3.78</v>
      </c>
      <c r="G579">
        <v>116307.844</v>
      </c>
      <c r="H579">
        <v>3760237</v>
      </c>
      <c r="J579">
        <v>116307.844</v>
      </c>
      <c r="K579">
        <v>100</v>
      </c>
      <c r="L579">
        <v>89.82</v>
      </c>
      <c r="M579">
        <v>-10.199999999999999</v>
      </c>
      <c r="N579" t="s">
        <v>19</v>
      </c>
      <c r="O579" s="1">
        <v>45329</v>
      </c>
    </row>
    <row r="580" spans="1:15" x14ac:dyDescent="0.35">
      <c r="A580">
        <v>108</v>
      </c>
      <c r="B580">
        <v>108</v>
      </c>
      <c r="C580" t="s">
        <v>168</v>
      </c>
      <c r="D580" t="s">
        <v>18</v>
      </c>
      <c r="E580" t="s">
        <v>18</v>
      </c>
      <c r="F580">
        <v>3.84</v>
      </c>
      <c r="G580">
        <v>12.753</v>
      </c>
      <c r="H580">
        <v>406</v>
      </c>
      <c r="J580">
        <v>12.753</v>
      </c>
      <c r="K580">
        <v>100</v>
      </c>
      <c r="L580">
        <v>0.01</v>
      </c>
      <c r="M580">
        <v>-100</v>
      </c>
      <c r="N580" t="s">
        <v>19</v>
      </c>
      <c r="O580" s="1">
        <v>45329</v>
      </c>
    </row>
    <row r="581" spans="1:15" x14ac:dyDescent="0.35">
      <c r="A581">
        <v>109</v>
      </c>
      <c r="B581">
        <v>109</v>
      </c>
      <c r="C581" t="s">
        <v>169</v>
      </c>
      <c r="D581" t="s">
        <v>170</v>
      </c>
      <c r="E581" t="s">
        <v>142</v>
      </c>
      <c r="F581">
        <v>3.78</v>
      </c>
      <c r="G581">
        <v>748670.625</v>
      </c>
      <c r="H581">
        <v>24375130</v>
      </c>
      <c r="J581">
        <v>748670.625</v>
      </c>
      <c r="K581">
        <v>100</v>
      </c>
      <c r="L581">
        <v>578.19000000000005</v>
      </c>
      <c r="M581">
        <v>478.2</v>
      </c>
      <c r="N581" t="s">
        <v>19</v>
      </c>
      <c r="O581" s="1">
        <v>45329</v>
      </c>
    </row>
    <row r="582" spans="1:15" x14ac:dyDescent="0.35">
      <c r="A582">
        <v>110</v>
      </c>
      <c r="B582">
        <v>110</v>
      </c>
      <c r="C582" t="s">
        <v>171</v>
      </c>
      <c r="D582" t="s">
        <v>172</v>
      </c>
      <c r="E582" t="s">
        <v>142</v>
      </c>
      <c r="F582">
        <v>3.78</v>
      </c>
      <c r="G582">
        <v>611171.31299999997</v>
      </c>
      <c r="H582">
        <v>19885652</v>
      </c>
      <c r="J582">
        <v>611171.31299999997</v>
      </c>
      <c r="K582">
        <v>100</v>
      </c>
      <c r="L582">
        <v>472</v>
      </c>
      <c r="M582">
        <v>372</v>
      </c>
      <c r="N582" t="s">
        <v>19</v>
      </c>
      <c r="O582" s="1">
        <v>45329</v>
      </c>
    </row>
    <row r="583" spans="1:15" x14ac:dyDescent="0.35">
      <c r="A583">
        <v>111</v>
      </c>
      <c r="B583">
        <v>111</v>
      </c>
      <c r="C583" t="s">
        <v>173</v>
      </c>
      <c r="D583" t="s">
        <v>174</v>
      </c>
      <c r="E583" t="s">
        <v>142</v>
      </c>
      <c r="F583">
        <v>3.78</v>
      </c>
      <c r="G583">
        <v>630458.31299999997</v>
      </c>
      <c r="H583">
        <v>20525438</v>
      </c>
      <c r="J583">
        <v>630458.31299999997</v>
      </c>
      <c r="K583">
        <v>100</v>
      </c>
      <c r="L583">
        <v>486.9</v>
      </c>
      <c r="M583">
        <v>386.9</v>
      </c>
      <c r="N583" t="s">
        <v>19</v>
      </c>
      <c r="O583" s="1">
        <v>45329</v>
      </c>
    </row>
    <row r="584" spans="1:15" x14ac:dyDescent="0.35">
      <c r="A584">
        <v>112</v>
      </c>
      <c r="B584">
        <v>112</v>
      </c>
      <c r="C584" t="s">
        <v>175</v>
      </c>
      <c r="D584" t="s">
        <v>176</v>
      </c>
      <c r="E584" t="s">
        <v>142</v>
      </c>
      <c r="F584">
        <v>3.78</v>
      </c>
      <c r="G584">
        <v>530024</v>
      </c>
      <c r="H584">
        <v>16970868</v>
      </c>
      <c r="J584">
        <v>530024</v>
      </c>
      <c r="K584">
        <v>100</v>
      </c>
      <c r="L584">
        <v>409.33</v>
      </c>
      <c r="M584">
        <v>309.3</v>
      </c>
      <c r="N584" t="s">
        <v>19</v>
      </c>
      <c r="O584" s="1">
        <v>45329</v>
      </c>
    </row>
    <row r="585" spans="1:15" x14ac:dyDescent="0.35">
      <c r="A585">
        <v>113</v>
      </c>
      <c r="B585">
        <v>113</v>
      </c>
      <c r="C585" t="s">
        <v>177</v>
      </c>
      <c r="D585" t="s">
        <v>178</v>
      </c>
      <c r="E585" t="s">
        <v>142</v>
      </c>
      <c r="F585">
        <v>3.78</v>
      </c>
      <c r="G585">
        <v>553846.31299999997</v>
      </c>
      <c r="H585">
        <v>17926820</v>
      </c>
      <c r="J585">
        <v>553846.31299999997</v>
      </c>
      <c r="K585">
        <v>100</v>
      </c>
      <c r="L585">
        <v>427.73</v>
      </c>
      <c r="M585">
        <v>327.7</v>
      </c>
      <c r="N585" t="s">
        <v>19</v>
      </c>
      <c r="O585" s="1">
        <v>45329</v>
      </c>
    </row>
    <row r="586" spans="1:15" x14ac:dyDescent="0.35">
      <c r="A586">
        <v>114</v>
      </c>
      <c r="B586">
        <v>114</v>
      </c>
      <c r="C586" t="s">
        <v>179</v>
      </c>
      <c r="D586" t="s">
        <v>180</v>
      </c>
      <c r="E586" t="s">
        <v>142</v>
      </c>
      <c r="F586">
        <v>3.78</v>
      </c>
      <c r="G586">
        <v>517922.81300000002</v>
      </c>
      <c r="H586">
        <v>16951756</v>
      </c>
      <c r="J586">
        <v>517922.81300000002</v>
      </c>
      <c r="K586">
        <v>100</v>
      </c>
      <c r="L586">
        <v>399.99</v>
      </c>
      <c r="M586">
        <v>300</v>
      </c>
      <c r="N586" t="s">
        <v>19</v>
      </c>
      <c r="O586" s="1">
        <v>45329</v>
      </c>
    </row>
    <row r="587" spans="1:15" x14ac:dyDescent="0.35">
      <c r="A587">
        <v>115</v>
      </c>
      <c r="B587">
        <v>115</v>
      </c>
      <c r="C587" t="s">
        <v>181</v>
      </c>
      <c r="D587" t="s">
        <v>18</v>
      </c>
      <c r="E587" t="s">
        <v>18</v>
      </c>
      <c r="F587">
        <v>3.86</v>
      </c>
      <c r="G587">
        <v>0.54400000000000004</v>
      </c>
      <c r="H587">
        <v>62</v>
      </c>
      <c r="J587">
        <v>0.54400000000000004</v>
      </c>
      <c r="K587">
        <v>100</v>
      </c>
      <c r="L587">
        <v>0</v>
      </c>
      <c r="M587">
        <v>-100</v>
      </c>
      <c r="N587" t="s">
        <v>19</v>
      </c>
      <c r="O587" s="1">
        <v>45329</v>
      </c>
    </row>
    <row r="588" spans="1:15" x14ac:dyDescent="0.35">
      <c r="A588">
        <v>116</v>
      </c>
      <c r="B588">
        <v>116</v>
      </c>
      <c r="C588" t="s">
        <v>182</v>
      </c>
      <c r="D588" t="s">
        <v>52</v>
      </c>
      <c r="E588" t="s">
        <v>29</v>
      </c>
      <c r="F588">
        <v>3.78</v>
      </c>
      <c r="G588">
        <v>136432.59400000001</v>
      </c>
      <c r="H588">
        <v>4517728</v>
      </c>
      <c r="J588">
        <v>136432.59400000001</v>
      </c>
      <c r="K588">
        <v>100</v>
      </c>
      <c r="L588">
        <v>105.37</v>
      </c>
      <c r="M588">
        <v>5.4</v>
      </c>
      <c r="N588" t="s">
        <v>19</v>
      </c>
      <c r="O588" s="1">
        <v>45329</v>
      </c>
    </row>
    <row r="589" spans="1:15" x14ac:dyDescent="0.35">
      <c r="A589">
        <v>117</v>
      </c>
      <c r="B589">
        <v>117</v>
      </c>
      <c r="C589" t="s">
        <v>183</v>
      </c>
      <c r="D589" t="s">
        <v>18</v>
      </c>
      <c r="E589" t="s">
        <v>18</v>
      </c>
      <c r="F589">
        <v>3.78</v>
      </c>
      <c r="G589">
        <v>1.556</v>
      </c>
      <c r="H589">
        <v>170</v>
      </c>
      <c r="J589">
        <v>1.556</v>
      </c>
      <c r="K589">
        <v>100</v>
      </c>
      <c r="L589">
        <v>0</v>
      </c>
      <c r="M589">
        <v>-100</v>
      </c>
      <c r="N589" t="s">
        <v>19</v>
      </c>
      <c r="O589" s="1">
        <v>45329</v>
      </c>
    </row>
    <row r="590" spans="1:15" x14ac:dyDescent="0.35">
      <c r="A590">
        <v>118</v>
      </c>
      <c r="B590">
        <v>118</v>
      </c>
      <c r="C590" t="s">
        <v>184</v>
      </c>
      <c r="D590" t="s">
        <v>185</v>
      </c>
      <c r="E590" t="s">
        <v>142</v>
      </c>
      <c r="F590">
        <v>3.78</v>
      </c>
      <c r="G590">
        <v>483696.71899999998</v>
      </c>
      <c r="H590">
        <v>15596621</v>
      </c>
      <c r="J590">
        <v>483696.71899999998</v>
      </c>
      <c r="K590">
        <v>100</v>
      </c>
      <c r="L590">
        <v>373.55</v>
      </c>
      <c r="M590">
        <v>273.60000000000002</v>
      </c>
      <c r="N590" t="s">
        <v>19</v>
      </c>
      <c r="O590" s="1">
        <v>45329</v>
      </c>
    </row>
    <row r="591" spans="1:15" x14ac:dyDescent="0.35">
      <c r="A591">
        <v>119</v>
      </c>
      <c r="B591">
        <v>119</v>
      </c>
      <c r="C591" t="s">
        <v>186</v>
      </c>
      <c r="D591" t="s">
        <v>187</v>
      </c>
      <c r="E591" t="s">
        <v>142</v>
      </c>
      <c r="F591">
        <v>3.78</v>
      </c>
      <c r="G591">
        <v>554689.25</v>
      </c>
      <c r="H591">
        <v>18180086</v>
      </c>
      <c r="J591">
        <v>554689.25</v>
      </c>
      <c r="K591">
        <v>100</v>
      </c>
      <c r="L591">
        <v>428.38</v>
      </c>
      <c r="M591">
        <v>328.4</v>
      </c>
      <c r="N591" t="s">
        <v>19</v>
      </c>
      <c r="O591" s="1">
        <v>45329</v>
      </c>
    </row>
    <row r="592" spans="1:15" x14ac:dyDescent="0.35">
      <c r="A592">
        <v>120</v>
      </c>
      <c r="B592">
        <v>120</v>
      </c>
      <c r="C592" t="s">
        <v>188</v>
      </c>
      <c r="D592" t="s">
        <v>189</v>
      </c>
      <c r="E592" t="s">
        <v>142</v>
      </c>
      <c r="F592">
        <v>3.78</v>
      </c>
      <c r="G592">
        <v>605034.56299999997</v>
      </c>
      <c r="H592">
        <v>20058984</v>
      </c>
      <c r="J592">
        <v>605034.56299999997</v>
      </c>
      <c r="K592">
        <v>100</v>
      </c>
      <c r="L592">
        <v>467.26</v>
      </c>
      <c r="M592">
        <v>367.3</v>
      </c>
      <c r="N592" t="s">
        <v>19</v>
      </c>
      <c r="O592" s="1">
        <v>45329</v>
      </c>
    </row>
    <row r="593" spans="1:15" x14ac:dyDescent="0.35">
      <c r="A593">
        <v>121</v>
      </c>
      <c r="B593">
        <v>121</v>
      </c>
      <c r="C593" t="s">
        <v>190</v>
      </c>
      <c r="D593" t="s">
        <v>191</v>
      </c>
      <c r="E593" t="s">
        <v>142</v>
      </c>
      <c r="F593">
        <v>3.79</v>
      </c>
      <c r="G593">
        <v>436108.25</v>
      </c>
      <c r="H593">
        <v>14171177</v>
      </c>
      <c r="J593">
        <v>436108.25</v>
      </c>
      <c r="K593">
        <v>100</v>
      </c>
      <c r="L593">
        <v>336.8</v>
      </c>
      <c r="M593">
        <v>236.8</v>
      </c>
      <c r="N593" t="s">
        <v>19</v>
      </c>
      <c r="O593" s="1">
        <v>45329</v>
      </c>
    </row>
    <row r="594" spans="1:15" x14ac:dyDescent="0.35">
      <c r="A594">
        <v>122</v>
      </c>
      <c r="B594">
        <v>122</v>
      </c>
      <c r="C594" t="s">
        <v>192</v>
      </c>
      <c r="D594" t="s">
        <v>193</v>
      </c>
      <c r="E594" t="s">
        <v>142</v>
      </c>
      <c r="F594">
        <v>3.78</v>
      </c>
      <c r="G594">
        <v>497355.65600000002</v>
      </c>
      <c r="H594">
        <v>16241408</v>
      </c>
      <c r="J594">
        <v>497355.65600000002</v>
      </c>
      <c r="K594">
        <v>100</v>
      </c>
      <c r="L594">
        <v>384.1</v>
      </c>
      <c r="M594">
        <v>284.10000000000002</v>
      </c>
      <c r="N594" t="s">
        <v>19</v>
      </c>
      <c r="O594" s="1">
        <v>45329</v>
      </c>
    </row>
    <row r="595" spans="1:15" x14ac:dyDescent="0.35">
      <c r="A595">
        <v>123</v>
      </c>
      <c r="B595">
        <v>123</v>
      </c>
      <c r="C595" t="s">
        <v>194</v>
      </c>
      <c r="D595" t="s">
        <v>195</v>
      </c>
      <c r="E595" t="s">
        <v>142</v>
      </c>
      <c r="F595">
        <v>3.79</v>
      </c>
      <c r="G595">
        <v>458635.21899999998</v>
      </c>
      <c r="H595">
        <v>14618891</v>
      </c>
      <c r="J595">
        <v>458635.21899999998</v>
      </c>
      <c r="K595">
        <v>100</v>
      </c>
      <c r="L595">
        <v>354.2</v>
      </c>
      <c r="M595">
        <v>254.2</v>
      </c>
      <c r="N595" t="s">
        <v>19</v>
      </c>
      <c r="O595" s="1">
        <v>45329</v>
      </c>
    </row>
    <row r="596" spans="1:15" x14ac:dyDescent="0.35">
      <c r="A596">
        <v>124</v>
      </c>
      <c r="B596">
        <v>124</v>
      </c>
      <c r="C596" t="s">
        <v>196</v>
      </c>
      <c r="D596" t="s">
        <v>18</v>
      </c>
      <c r="E596" t="s">
        <v>18</v>
      </c>
      <c r="F596">
        <v>3.83</v>
      </c>
      <c r="G596">
        <v>121.379</v>
      </c>
      <c r="H596">
        <v>853</v>
      </c>
      <c r="J596">
        <v>121.379</v>
      </c>
      <c r="K596">
        <v>100</v>
      </c>
      <c r="L596">
        <v>0.09</v>
      </c>
      <c r="M596">
        <v>-99.9</v>
      </c>
      <c r="N596" t="s">
        <v>19</v>
      </c>
      <c r="O596" s="1">
        <v>45329</v>
      </c>
    </row>
    <row r="597" spans="1:15" x14ac:dyDescent="0.35">
      <c r="A597">
        <v>125</v>
      </c>
      <c r="B597">
        <v>125</v>
      </c>
      <c r="C597" t="s">
        <v>197</v>
      </c>
      <c r="D597" t="s">
        <v>198</v>
      </c>
      <c r="E597" t="s">
        <v>142</v>
      </c>
      <c r="F597">
        <v>3.79</v>
      </c>
      <c r="G597">
        <v>549553.5</v>
      </c>
      <c r="H597">
        <v>18123876</v>
      </c>
      <c r="J597">
        <v>549553.5</v>
      </c>
      <c r="K597">
        <v>100</v>
      </c>
      <c r="L597">
        <v>424.41</v>
      </c>
      <c r="M597">
        <v>324.39999999999998</v>
      </c>
      <c r="N597" t="s">
        <v>19</v>
      </c>
      <c r="O597" s="1">
        <v>45329</v>
      </c>
    </row>
    <row r="598" spans="1:15" x14ac:dyDescent="0.35">
      <c r="A598">
        <v>126</v>
      </c>
      <c r="B598">
        <v>126</v>
      </c>
      <c r="C598" t="s">
        <v>199</v>
      </c>
      <c r="D598" t="s">
        <v>200</v>
      </c>
      <c r="E598" t="s">
        <v>142</v>
      </c>
      <c r="F598">
        <v>3.79</v>
      </c>
      <c r="G598">
        <v>542602.625</v>
      </c>
      <c r="H598">
        <v>17445314</v>
      </c>
      <c r="J598">
        <v>542602.625</v>
      </c>
      <c r="K598">
        <v>100</v>
      </c>
      <c r="L598">
        <v>419.05</v>
      </c>
      <c r="M598">
        <v>319</v>
      </c>
      <c r="N598" t="s">
        <v>19</v>
      </c>
      <c r="O598" s="1">
        <v>45329</v>
      </c>
    </row>
    <row r="599" spans="1:15" x14ac:dyDescent="0.35">
      <c r="A599">
        <v>127</v>
      </c>
      <c r="B599">
        <v>127</v>
      </c>
      <c r="C599" t="s">
        <v>201</v>
      </c>
      <c r="D599" t="s">
        <v>202</v>
      </c>
      <c r="E599" t="s">
        <v>142</v>
      </c>
      <c r="F599">
        <v>3.79</v>
      </c>
      <c r="G599">
        <v>572704.68799999997</v>
      </c>
      <c r="H599">
        <v>18743662</v>
      </c>
      <c r="J599">
        <v>572704.68799999997</v>
      </c>
      <c r="K599">
        <v>100</v>
      </c>
      <c r="L599">
        <v>442.29</v>
      </c>
      <c r="M599">
        <v>342.3</v>
      </c>
      <c r="N599" t="s">
        <v>19</v>
      </c>
      <c r="O599" s="1">
        <v>45329</v>
      </c>
    </row>
    <row r="600" spans="1:15" x14ac:dyDescent="0.35">
      <c r="A600">
        <v>128</v>
      </c>
      <c r="B600">
        <v>128</v>
      </c>
      <c r="C600" t="s">
        <v>203</v>
      </c>
      <c r="D600" t="s">
        <v>204</v>
      </c>
      <c r="E600" t="s">
        <v>142</v>
      </c>
      <c r="F600">
        <v>3.78</v>
      </c>
      <c r="G600">
        <v>517056.78100000002</v>
      </c>
      <c r="H600">
        <v>16824996</v>
      </c>
      <c r="J600">
        <v>517056.78100000002</v>
      </c>
      <c r="K600">
        <v>100</v>
      </c>
      <c r="L600">
        <v>399.32</v>
      </c>
      <c r="M600">
        <v>299.3</v>
      </c>
      <c r="N600" t="s">
        <v>19</v>
      </c>
      <c r="O600" s="1">
        <v>45329</v>
      </c>
    </row>
    <row r="601" spans="1:15" x14ac:dyDescent="0.35">
      <c r="A601">
        <v>129</v>
      </c>
      <c r="B601">
        <v>129</v>
      </c>
      <c r="C601" t="s">
        <v>205</v>
      </c>
      <c r="D601" t="s">
        <v>206</v>
      </c>
      <c r="E601" t="s">
        <v>142</v>
      </c>
      <c r="F601">
        <v>3.78</v>
      </c>
      <c r="G601">
        <v>545332.43799999997</v>
      </c>
      <c r="H601">
        <v>17639016</v>
      </c>
      <c r="J601">
        <v>545332.43799999997</v>
      </c>
      <c r="K601">
        <v>100</v>
      </c>
      <c r="L601">
        <v>421.15</v>
      </c>
      <c r="M601">
        <v>321.2</v>
      </c>
      <c r="N601" t="s">
        <v>19</v>
      </c>
      <c r="O601" s="1">
        <v>45329</v>
      </c>
    </row>
    <row r="602" spans="1:15" x14ac:dyDescent="0.35">
      <c r="A602">
        <v>130</v>
      </c>
      <c r="B602">
        <v>130</v>
      </c>
      <c r="C602" t="s">
        <v>207</v>
      </c>
      <c r="D602" t="s">
        <v>208</v>
      </c>
      <c r="E602" t="s">
        <v>142</v>
      </c>
      <c r="F602">
        <v>3.79</v>
      </c>
      <c r="G602">
        <v>564425.18799999997</v>
      </c>
      <c r="H602">
        <v>17941832</v>
      </c>
      <c r="J602">
        <v>564425.18799999997</v>
      </c>
      <c r="K602">
        <v>100</v>
      </c>
      <c r="L602">
        <v>435.9</v>
      </c>
      <c r="M602">
        <v>335.9</v>
      </c>
      <c r="N602" t="s">
        <v>19</v>
      </c>
      <c r="O602" s="1">
        <v>45329</v>
      </c>
    </row>
    <row r="603" spans="1:15" x14ac:dyDescent="0.35">
      <c r="A603">
        <v>131</v>
      </c>
      <c r="B603">
        <v>131</v>
      </c>
      <c r="C603" t="s">
        <v>209</v>
      </c>
      <c r="D603" t="s">
        <v>18</v>
      </c>
      <c r="E603" t="s">
        <v>18</v>
      </c>
      <c r="F603">
        <v>3.78</v>
      </c>
      <c r="G603">
        <v>9.2309999999999999</v>
      </c>
      <c r="H603">
        <v>356</v>
      </c>
      <c r="J603">
        <v>9.2309999999999999</v>
      </c>
      <c r="K603">
        <v>100</v>
      </c>
      <c r="L603">
        <v>0.01</v>
      </c>
      <c r="M603">
        <v>-100</v>
      </c>
      <c r="N603" t="s">
        <v>19</v>
      </c>
      <c r="O603" s="1">
        <v>45329</v>
      </c>
    </row>
    <row r="604" spans="1:15" x14ac:dyDescent="0.35">
      <c r="A604">
        <v>132</v>
      </c>
      <c r="B604">
        <v>132</v>
      </c>
      <c r="C604" t="s">
        <v>210</v>
      </c>
      <c r="D604" t="s">
        <v>52</v>
      </c>
      <c r="E604" t="s">
        <v>29</v>
      </c>
      <c r="F604">
        <v>3.78</v>
      </c>
      <c r="G604">
        <v>125093.54700000001</v>
      </c>
      <c r="H604">
        <v>4092294</v>
      </c>
      <c r="J604">
        <v>125093.54700000001</v>
      </c>
      <c r="K604">
        <v>100</v>
      </c>
      <c r="L604">
        <v>96.61</v>
      </c>
      <c r="M604">
        <v>-3.4</v>
      </c>
      <c r="N604" t="s">
        <v>19</v>
      </c>
      <c r="O604" s="1">
        <v>45329</v>
      </c>
    </row>
    <row r="605" spans="1:15" x14ac:dyDescent="0.35">
      <c r="A605">
        <v>133</v>
      </c>
      <c r="B605">
        <v>133</v>
      </c>
      <c r="C605" t="s">
        <v>211</v>
      </c>
      <c r="D605" t="s">
        <v>18</v>
      </c>
      <c r="E605" t="s">
        <v>18</v>
      </c>
      <c r="F605">
        <v>3.86</v>
      </c>
      <c r="G605">
        <v>101.07299999999999</v>
      </c>
      <c r="H605">
        <v>831</v>
      </c>
      <c r="J605">
        <v>101.07299999999999</v>
      </c>
      <c r="K605">
        <v>100</v>
      </c>
      <c r="L605">
        <v>0.08</v>
      </c>
      <c r="M605">
        <v>-99.9</v>
      </c>
      <c r="N605" t="s">
        <v>19</v>
      </c>
      <c r="O605" s="1">
        <v>45329</v>
      </c>
    </row>
    <row r="606" spans="1:15" x14ac:dyDescent="0.35">
      <c r="A606">
        <v>134</v>
      </c>
      <c r="B606">
        <v>134</v>
      </c>
      <c r="C606" t="s">
        <v>212</v>
      </c>
      <c r="D606" t="s">
        <v>213</v>
      </c>
      <c r="E606" t="s">
        <v>142</v>
      </c>
      <c r="F606">
        <v>3.79</v>
      </c>
      <c r="G606">
        <v>646892.625</v>
      </c>
      <c r="H606">
        <v>21053214</v>
      </c>
      <c r="J606">
        <v>646892.625</v>
      </c>
      <c r="K606">
        <v>100</v>
      </c>
      <c r="L606">
        <v>499.59</v>
      </c>
      <c r="M606">
        <v>399.6</v>
      </c>
      <c r="N606" t="s">
        <v>19</v>
      </c>
      <c r="O606" s="1">
        <v>45329</v>
      </c>
    </row>
    <row r="607" spans="1:15" x14ac:dyDescent="0.35">
      <c r="A607">
        <v>135</v>
      </c>
      <c r="B607">
        <v>135</v>
      </c>
      <c r="C607" t="s">
        <v>214</v>
      </c>
      <c r="D607" t="s">
        <v>215</v>
      </c>
      <c r="E607" t="s">
        <v>142</v>
      </c>
      <c r="F607">
        <v>3.78</v>
      </c>
      <c r="G607">
        <v>527762.875</v>
      </c>
      <c r="H607">
        <v>16439441</v>
      </c>
      <c r="J607">
        <v>527762.875</v>
      </c>
      <c r="K607">
        <v>100</v>
      </c>
      <c r="L607">
        <v>407.58</v>
      </c>
      <c r="M607">
        <v>307.60000000000002</v>
      </c>
      <c r="N607" t="s">
        <v>19</v>
      </c>
      <c r="O607" s="1">
        <v>45329</v>
      </c>
    </row>
    <row r="608" spans="1:15" x14ac:dyDescent="0.35">
      <c r="A608">
        <v>136</v>
      </c>
      <c r="B608">
        <v>136</v>
      </c>
      <c r="C608" t="s">
        <v>216</v>
      </c>
      <c r="D608" t="s">
        <v>217</v>
      </c>
      <c r="E608" t="s">
        <v>142</v>
      </c>
      <c r="F608">
        <v>3.79</v>
      </c>
      <c r="G608">
        <v>616629.18799999997</v>
      </c>
      <c r="H608">
        <v>19846670</v>
      </c>
      <c r="J608">
        <v>616629.18799999997</v>
      </c>
      <c r="K608">
        <v>100</v>
      </c>
      <c r="L608">
        <v>476.22</v>
      </c>
      <c r="M608">
        <v>376.2</v>
      </c>
      <c r="N608" t="s">
        <v>19</v>
      </c>
      <c r="O608" s="1">
        <v>45329</v>
      </c>
    </row>
    <row r="609" spans="1:15" x14ac:dyDescent="0.35">
      <c r="A609">
        <v>137</v>
      </c>
      <c r="B609">
        <v>137</v>
      </c>
      <c r="C609" t="s">
        <v>218</v>
      </c>
      <c r="D609" t="s">
        <v>219</v>
      </c>
      <c r="E609" t="s">
        <v>142</v>
      </c>
      <c r="F609">
        <v>3.79</v>
      </c>
      <c r="G609">
        <v>554051.31299999997</v>
      </c>
      <c r="H609">
        <v>17937966</v>
      </c>
      <c r="J609">
        <v>554051.31299999997</v>
      </c>
      <c r="K609">
        <v>100</v>
      </c>
      <c r="L609">
        <v>427.89</v>
      </c>
      <c r="M609">
        <v>327.9</v>
      </c>
      <c r="N609" t="s">
        <v>19</v>
      </c>
      <c r="O609" s="1">
        <v>45329</v>
      </c>
    </row>
    <row r="610" spans="1:15" x14ac:dyDescent="0.35">
      <c r="A610">
        <v>138</v>
      </c>
      <c r="B610">
        <v>138</v>
      </c>
      <c r="C610" t="s">
        <v>220</v>
      </c>
      <c r="D610" t="s">
        <v>221</v>
      </c>
      <c r="E610" t="s">
        <v>142</v>
      </c>
      <c r="F610">
        <v>3.78</v>
      </c>
      <c r="G610">
        <v>507204.15600000002</v>
      </c>
      <c r="H610">
        <v>16314303</v>
      </c>
      <c r="J610">
        <v>507204.15600000002</v>
      </c>
      <c r="K610">
        <v>100</v>
      </c>
      <c r="L610">
        <v>391.71</v>
      </c>
      <c r="M610">
        <v>291.7</v>
      </c>
      <c r="N610" t="s">
        <v>19</v>
      </c>
      <c r="O610" s="1">
        <v>45329</v>
      </c>
    </row>
    <row r="611" spans="1:15" x14ac:dyDescent="0.35">
      <c r="A611">
        <v>139</v>
      </c>
      <c r="B611">
        <v>139</v>
      </c>
      <c r="C611" t="s">
        <v>222</v>
      </c>
      <c r="D611" t="s">
        <v>223</v>
      </c>
      <c r="E611" t="s">
        <v>142</v>
      </c>
      <c r="F611">
        <v>3.78</v>
      </c>
      <c r="G611">
        <v>631669</v>
      </c>
      <c r="H611">
        <v>20682628</v>
      </c>
      <c r="J611">
        <v>631669</v>
      </c>
      <c r="K611">
        <v>100</v>
      </c>
      <c r="L611">
        <v>487.83</v>
      </c>
      <c r="M611">
        <v>387.8</v>
      </c>
      <c r="N611" t="s">
        <v>19</v>
      </c>
      <c r="O611" s="1">
        <v>45329</v>
      </c>
    </row>
    <row r="612" spans="1:15" x14ac:dyDescent="0.35">
      <c r="A612">
        <v>140</v>
      </c>
      <c r="B612">
        <v>140</v>
      </c>
      <c r="C612" t="s">
        <v>224</v>
      </c>
      <c r="D612" t="s">
        <v>18</v>
      </c>
      <c r="E612" t="s">
        <v>18</v>
      </c>
      <c r="F612">
        <v>3.86</v>
      </c>
      <c r="G612">
        <v>16.475999999999999</v>
      </c>
      <c r="H612">
        <v>597</v>
      </c>
      <c r="J612">
        <v>16.475999999999999</v>
      </c>
      <c r="K612">
        <v>100</v>
      </c>
      <c r="L612">
        <v>0.01</v>
      </c>
      <c r="M612">
        <v>-100</v>
      </c>
      <c r="N612" t="s">
        <v>19</v>
      </c>
      <c r="O612" s="1">
        <v>45329</v>
      </c>
    </row>
    <row r="613" spans="1:15" x14ac:dyDescent="0.35">
      <c r="A613">
        <v>141</v>
      </c>
      <c r="B613">
        <v>141</v>
      </c>
      <c r="C613" t="s">
        <v>225</v>
      </c>
      <c r="D613" t="s">
        <v>52</v>
      </c>
      <c r="E613" t="s">
        <v>29</v>
      </c>
      <c r="F613">
        <v>3.79</v>
      </c>
      <c r="G613">
        <v>142639.484</v>
      </c>
      <c r="H613">
        <v>4738849</v>
      </c>
      <c r="J613">
        <v>142639.484</v>
      </c>
      <c r="K613">
        <v>100</v>
      </c>
      <c r="L613">
        <v>110.16</v>
      </c>
      <c r="M613">
        <v>10.199999999999999</v>
      </c>
      <c r="N613" t="s">
        <v>19</v>
      </c>
      <c r="O613" s="1">
        <v>45329</v>
      </c>
    </row>
    <row r="614" spans="1:15" x14ac:dyDescent="0.35">
      <c r="A614">
        <v>142</v>
      </c>
      <c r="B614">
        <v>142</v>
      </c>
      <c r="C614" t="s">
        <v>226</v>
      </c>
      <c r="D614" t="s">
        <v>18</v>
      </c>
      <c r="E614" t="s">
        <v>18</v>
      </c>
      <c r="F614">
        <v>3.81</v>
      </c>
      <c r="G614">
        <v>99.921999999999997</v>
      </c>
      <c r="H614">
        <v>601</v>
      </c>
      <c r="J614">
        <v>99.921999999999997</v>
      </c>
      <c r="K614">
        <v>100</v>
      </c>
      <c r="L614">
        <v>0.08</v>
      </c>
      <c r="M614">
        <v>-99.9</v>
      </c>
      <c r="N614" t="s">
        <v>19</v>
      </c>
      <c r="O614" s="1">
        <v>45329</v>
      </c>
    </row>
    <row r="615" spans="1:15" x14ac:dyDescent="0.35">
      <c r="A615">
        <v>143</v>
      </c>
      <c r="B615">
        <v>143</v>
      </c>
      <c r="C615" t="s">
        <v>227</v>
      </c>
      <c r="D615" t="s">
        <v>228</v>
      </c>
      <c r="E615" t="s">
        <v>142</v>
      </c>
      <c r="F615">
        <v>3.78</v>
      </c>
      <c r="G615">
        <v>525006.81299999997</v>
      </c>
      <c r="H615">
        <v>16898870</v>
      </c>
      <c r="J615">
        <v>525006.81299999997</v>
      </c>
      <c r="K615">
        <v>100</v>
      </c>
      <c r="L615">
        <v>405.46</v>
      </c>
      <c r="M615">
        <v>305.5</v>
      </c>
      <c r="N615" t="s">
        <v>19</v>
      </c>
      <c r="O615" s="1">
        <v>45329</v>
      </c>
    </row>
    <row r="616" spans="1:15" x14ac:dyDescent="0.35">
      <c r="A616">
        <v>144</v>
      </c>
      <c r="B616">
        <v>144</v>
      </c>
      <c r="C616" t="s">
        <v>229</v>
      </c>
      <c r="D616" t="s">
        <v>230</v>
      </c>
      <c r="E616" t="s">
        <v>142</v>
      </c>
      <c r="F616">
        <v>3.79</v>
      </c>
      <c r="G616">
        <v>551036.875</v>
      </c>
      <c r="H616">
        <v>18172490</v>
      </c>
      <c r="J616">
        <v>551036.875</v>
      </c>
      <c r="K616">
        <v>100</v>
      </c>
      <c r="L616">
        <v>425.56</v>
      </c>
      <c r="M616">
        <v>325.60000000000002</v>
      </c>
      <c r="N616" t="s">
        <v>19</v>
      </c>
      <c r="O616" s="1">
        <v>45329</v>
      </c>
    </row>
    <row r="617" spans="1:15" x14ac:dyDescent="0.35">
      <c r="A617">
        <v>145</v>
      </c>
      <c r="B617">
        <v>145</v>
      </c>
      <c r="C617" t="s">
        <v>231</v>
      </c>
      <c r="D617" t="s">
        <v>232</v>
      </c>
      <c r="E617" t="s">
        <v>142</v>
      </c>
      <c r="F617">
        <v>3.79</v>
      </c>
      <c r="G617">
        <v>475163.78100000002</v>
      </c>
      <c r="H617">
        <v>15171547</v>
      </c>
      <c r="J617">
        <v>475163.78100000002</v>
      </c>
      <c r="K617">
        <v>100</v>
      </c>
      <c r="L617">
        <v>366.96</v>
      </c>
      <c r="M617">
        <v>267</v>
      </c>
      <c r="N617" t="s">
        <v>19</v>
      </c>
      <c r="O617" s="1">
        <v>45329</v>
      </c>
    </row>
    <row r="618" spans="1:15" x14ac:dyDescent="0.35">
      <c r="A618">
        <v>146</v>
      </c>
      <c r="B618">
        <v>146</v>
      </c>
      <c r="C618" t="s">
        <v>233</v>
      </c>
      <c r="D618" t="s">
        <v>234</v>
      </c>
      <c r="E618" t="s">
        <v>142</v>
      </c>
      <c r="F618">
        <v>3.79</v>
      </c>
      <c r="G618">
        <v>448450.65600000002</v>
      </c>
      <c r="H618">
        <v>14187672</v>
      </c>
      <c r="J618">
        <v>448450.65600000002</v>
      </c>
      <c r="K618">
        <v>100</v>
      </c>
      <c r="L618">
        <v>346.33</v>
      </c>
      <c r="M618">
        <v>246.3</v>
      </c>
      <c r="N618" t="s">
        <v>19</v>
      </c>
      <c r="O618" s="1">
        <v>45329</v>
      </c>
    </row>
    <row r="619" spans="1:15" x14ac:dyDescent="0.35">
      <c r="A619">
        <v>147</v>
      </c>
      <c r="B619">
        <v>147</v>
      </c>
      <c r="C619" t="s">
        <v>235</v>
      </c>
      <c r="D619" t="s">
        <v>236</v>
      </c>
      <c r="E619" t="s">
        <v>142</v>
      </c>
      <c r="F619">
        <v>3.79</v>
      </c>
      <c r="G619">
        <v>490642.68800000002</v>
      </c>
      <c r="H619">
        <v>15946417</v>
      </c>
      <c r="J619">
        <v>490642.68800000002</v>
      </c>
      <c r="K619">
        <v>100</v>
      </c>
      <c r="L619">
        <v>378.92</v>
      </c>
      <c r="M619">
        <v>278.89999999999998</v>
      </c>
      <c r="N619" t="s">
        <v>19</v>
      </c>
      <c r="O619" s="1">
        <v>45329</v>
      </c>
    </row>
    <row r="620" spans="1:15" x14ac:dyDescent="0.35">
      <c r="A620">
        <v>148</v>
      </c>
      <c r="B620">
        <v>148</v>
      </c>
      <c r="C620" t="s">
        <v>237</v>
      </c>
      <c r="D620" t="s">
        <v>238</v>
      </c>
      <c r="E620" t="s">
        <v>142</v>
      </c>
      <c r="F620">
        <v>3.79</v>
      </c>
      <c r="G620">
        <v>618428.68799999997</v>
      </c>
      <c r="H620">
        <v>20617388</v>
      </c>
      <c r="J620">
        <v>618428.68799999997</v>
      </c>
      <c r="K620">
        <v>100</v>
      </c>
      <c r="L620">
        <v>477.61</v>
      </c>
      <c r="M620">
        <v>377.6</v>
      </c>
      <c r="N620" t="s">
        <v>19</v>
      </c>
      <c r="O620" s="1">
        <v>45329</v>
      </c>
    </row>
    <row r="621" spans="1:15" x14ac:dyDescent="0.35">
      <c r="A621">
        <v>149</v>
      </c>
      <c r="B621">
        <v>149</v>
      </c>
      <c r="C621" t="s">
        <v>239</v>
      </c>
      <c r="D621" t="s">
        <v>18</v>
      </c>
      <c r="E621" t="s">
        <v>18</v>
      </c>
      <c r="F621">
        <v>3.84</v>
      </c>
      <c r="G621">
        <v>104.15600000000001</v>
      </c>
      <c r="H621">
        <v>560</v>
      </c>
      <c r="J621">
        <v>104.15600000000001</v>
      </c>
      <c r="K621">
        <v>100</v>
      </c>
      <c r="L621">
        <v>0.08</v>
      </c>
      <c r="M621">
        <v>-99.9</v>
      </c>
      <c r="N621" t="s">
        <v>19</v>
      </c>
      <c r="O621" s="1">
        <v>45329</v>
      </c>
    </row>
    <row r="622" spans="1:15" x14ac:dyDescent="0.35">
      <c r="A622">
        <v>150</v>
      </c>
      <c r="B622">
        <v>150</v>
      </c>
      <c r="C622" t="s">
        <v>240</v>
      </c>
      <c r="D622" t="s">
        <v>18</v>
      </c>
      <c r="E622" t="s">
        <v>18</v>
      </c>
      <c r="F622">
        <v>3.78</v>
      </c>
      <c r="G622">
        <v>107.154</v>
      </c>
      <c r="H622">
        <v>666</v>
      </c>
      <c r="J622">
        <v>107.154</v>
      </c>
      <c r="K622">
        <v>100</v>
      </c>
      <c r="L622">
        <v>0.08</v>
      </c>
      <c r="M622">
        <v>-99.9</v>
      </c>
      <c r="N622" t="s">
        <v>19</v>
      </c>
      <c r="O622" s="1">
        <v>45329</v>
      </c>
    </row>
    <row r="623" spans="1:15" x14ac:dyDescent="0.35">
      <c r="A623">
        <v>151</v>
      </c>
      <c r="B623">
        <v>151</v>
      </c>
      <c r="C623" t="s">
        <v>241</v>
      </c>
      <c r="D623" t="s">
        <v>18</v>
      </c>
      <c r="E623" t="s">
        <v>18</v>
      </c>
      <c r="F623">
        <v>3.87</v>
      </c>
      <c r="G623">
        <v>108.747</v>
      </c>
      <c r="H623">
        <v>553</v>
      </c>
      <c r="J623">
        <v>108.747</v>
      </c>
      <c r="K623">
        <v>100</v>
      </c>
      <c r="L623">
        <v>0.08</v>
      </c>
      <c r="M623">
        <v>-99.9</v>
      </c>
      <c r="N623" t="s">
        <v>19</v>
      </c>
      <c r="O623" s="1">
        <v>45329</v>
      </c>
    </row>
    <row r="626" spans="1:15" x14ac:dyDescent="0.35">
      <c r="F626" t="s">
        <v>245</v>
      </c>
    </row>
    <row r="627" spans="1:15" x14ac:dyDescent="0.35">
      <c r="B627" t="s">
        <v>3</v>
      </c>
      <c r="C627" t="s">
        <v>4</v>
      </c>
      <c r="D627" t="s">
        <v>5</v>
      </c>
      <c r="E627" t="s">
        <v>6</v>
      </c>
      <c r="F627" t="s">
        <v>7</v>
      </c>
      <c r="G627" t="s">
        <v>8</v>
      </c>
      <c r="H627" t="s">
        <v>9</v>
      </c>
      <c r="I627" t="s">
        <v>10</v>
      </c>
      <c r="J627" t="s">
        <v>11</v>
      </c>
      <c r="K627" t="s">
        <v>12</v>
      </c>
      <c r="L627" t="s">
        <v>13</v>
      </c>
      <c r="M627" t="s">
        <v>14</v>
      </c>
      <c r="N627" t="s">
        <v>15</v>
      </c>
      <c r="O627" t="s">
        <v>16</v>
      </c>
    </row>
    <row r="628" spans="1:15" x14ac:dyDescent="0.35">
      <c r="A628">
        <v>1</v>
      </c>
      <c r="B628">
        <v>1</v>
      </c>
      <c r="C628" t="s">
        <v>17</v>
      </c>
      <c r="D628" t="s">
        <v>18</v>
      </c>
      <c r="E628" t="s">
        <v>18</v>
      </c>
      <c r="F628">
        <v>5.17</v>
      </c>
      <c r="G628">
        <v>109.911</v>
      </c>
      <c r="H628">
        <v>1041</v>
      </c>
      <c r="I628">
        <v>42.896000000000001</v>
      </c>
      <c r="J628">
        <v>256.22699999999998</v>
      </c>
      <c r="L628">
        <v>24.98</v>
      </c>
      <c r="N628" t="s">
        <v>19</v>
      </c>
      <c r="O628" s="1">
        <v>45328</v>
      </c>
    </row>
    <row r="629" spans="1:15" x14ac:dyDescent="0.35">
      <c r="A629">
        <v>2</v>
      </c>
      <c r="B629">
        <v>2</v>
      </c>
      <c r="C629" t="s">
        <v>20</v>
      </c>
      <c r="D629" t="s">
        <v>18</v>
      </c>
      <c r="E629" t="s">
        <v>18</v>
      </c>
      <c r="F629">
        <v>5.16</v>
      </c>
      <c r="G629">
        <v>24.497</v>
      </c>
      <c r="H629">
        <v>556</v>
      </c>
      <c r="I629">
        <v>17.555</v>
      </c>
      <c r="J629">
        <v>139.54400000000001</v>
      </c>
      <c r="L629">
        <v>13.54</v>
      </c>
      <c r="N629" t="s">
        <v>19</v>
      </c>
      <c r="O629" s="1">
        <v>45328</v>
      </c>
    </row>
    <row r="630" spans="1:15" x14ac:dyDescent="0.35">
      <c r="A630">
        <v>3</v>
      </c>
      <c r="B630">
        <v>3</v>
      </c>
      <c r="C630" t="s">
        <v>21</v>
      </c>
      <c r="D630" t="s">
        <v>22</v>
      </c>
      <c r="E630" t="s">
        <v>18</v>
      </c>
      <c r="I630">
        <v>16.108000000000001</v>
      </c>
      <c r="N630" t="s">
        <v>19</v>
      </c>
      <c r="O630" s="1">
        <v>45328</v>
      </c>
    </row>
    <row r="631" spans="1:15" x14ac:dyDescent="0.35">
      <c r="A631">
        <v>4</v>
      </c>
      <c r="B631">
        <v>4</v>
      </c>
      <c r="C631" t="s">
        <v>23</v>
      </c>
      <c r="D631" t="s">
        <v>24</v>
      </c>
      <c r="E631" t="s">
        <v>18</v>
      </c>
      <c r="F631">
        <v>5.17</v>
      </c>
      <c r="G631">
        <v>64.09</v>
      </c>
      <c r="H631">
        <v>314</v>
      </c>
      <c r="I631">
        <v>25.148</v>
      </c>
      <c r="J631">
        <v>254.851</v>
      </c>
      <c r="L631">
        <v>24.84</v>
      </c>
      <c r="N631" t="s">
        <v>19</v>
      </c>
      <c r="O631" s="1">
        <v>45328</v>
      </c>
    </row>
    <row r="632" spans="1:15" x14ac:dyDescent="0.35">
      <c r="A632">
        <v>5</v>
      </c>
      <c r="B632">
        <v>5</v>
      </c>
      <c r="C632" t="s">
        <v>25</v>
      </c>
      <c r="D632" t="s">
        <v>18</v>
      </c>
      <c r="E632" t="s">
        <v>18</v>
      </c>
      <c r="F632">
        <v>5.34</v>
      </c>
      <c r="G632">
        <v>20.382000000000001</v>
      </c>
      <c r="H632">
        <v>174</v>
      </c>
      <c r="I632">
        <v>5.2460000000000004</v>
      </c>
      <c r="J632">
        <v>388.52499999999998</v>
      </c>
      <c r="L632">
        <v>37.950000000000003</v>
      </c>
      <c r="N632" t="s">
        <v>19</v>
      </c>
      <c r="O632" s="1">
        <v>45328</v>
      </c>
    </row>
    <row r="633" spans="1:15" x14ac:dyDescent="0.35">
      <c r="A633">
        <v>6</v>
      </c>
      <c r="B633">
        <v>6</v>
      </c>
      <c r="C633" t="s">
        <v>26</v>
      </c>
      <c r="D633" t="s">
        <v>18</v>
      </c>
      <c r="E633" t="s">
        <v>18</v>
      </c>
      <c r="F633">
        <v>5.05</v>
      </c>
      <c r="G633">
        <v>3.7320000000000002</v>
      </c>
      <c r="H633">
        <v>137</v>
      </c>
      <c r="I633">
        <v>4.0819999999999999</v>
      </c>
      <c r="J633">
        <v>91.426000000000002</v>
      </c>
      <c r="L633">
        <v>8.82</v>
      </c>
      <c r="N633" t="s">
        <v>19</v>
      </c>
      <c r="O633" s="1">
        <v>45328</v>
      </c>
    </row>
    <row r="634" spans="1:15" x14ac:dyDescent="0.35">
      <c r="A634">
        <v>7</v>
      </c>
      <c r="B634">
        <v>7</v>
      </c>
      <c r="C634" t="s">
        <v>27</v>
      </c>
      <c r="D634" t="s">
        <v>28</v>
      </c>
      <c r="E634" t="s">
        <v>29</v>
      </c>
      <c r="F634">
        <v>5.16</v>
      </c>
      <c r="G634">
        <v>1261.8530000000001</v>
      </c>
      <c r="H634">
        <v>31157</v>
      </c>
      <c r="I634">
        <v>28015.162</v>
      </c>
      <c r="J634">
        <v>4.5039999999999996</v>
      </c>
      <c r="K634">
        <v>0.17499999999999999</v>
      </c>
      <c r="L634">
        <v>0.3</v>
      </c>
      <c r="M634">
        <v>72.099999999999994</v>
      </c>
      <c r="N634" t="s">
        <v>19</v>
      </c>
      <c r="O634" s="1">
        <v>45328</v>
      </c>
    </row>
    <row r="635" spans="1:15" x14ac:dyDescent="0.35">
      <c r="A635">
        <v>8</v>
      </c>
      <c r="B635">
        <v>8</v>
      </c>
      <c r="C635" t="s">
        <v>30</v>
      </c>
      <c r="D635" t="s">
        <v>31</v>
      </c>
      <c r="E635" t="s">
        <v>29</v>
      </c>
      <c r="F635">
        <v>5.16</v>
      </c>
      <c r="G635">
        <v>1216.3240000000001</v>
      </c>
      <c r="H635">
        <v>29260</v>
      </c>
      <c r="I635">
        <v>29313.949000000001</v>
      </c>
      <c r="J635">
        <v>4.149</v>
      </c>
      <c r="K635">
        <v>0.28100000000000003</v>
      </c>
      <c r="L635">
        <v>0.27</v>
      </c>
      <c r="M635">
        <v>-5.3</v>
      </c>
      <c r="N635" t="s">
        <v>19</v>
      </c>
      <c r="O635" s="1">
        <v>45328</v>
      </c>
    </row>
    <row r="636" spans="1:15" x14ac:dyDescent="0.35">
      <c r="A636">
        <v>9</v>
      </c>
      <c r="B636">
        <v>9</v>
      </c>
      <c r="C636" t="s">
        <v>32</v>
      </c>
      <c r="D636" t="s">
        <v>33</v>
      </c>
      <c r="E636" t="s">
        <v>29</v>
      </c>
      <c r="F636">
        <v>5.17</v>
      </c>
      <c r="G636">
        <v>1417.6379999999999</v>
      </c>
      <c r="H636">
        <v>35882</v>
      </c>
      <c r="I636">
        <v>29950.835999999999</v>
      </c>
      <c r="J636">
        <v>4.7329999999999997</v>
      </c>
      <c r="K636">
        <v>0.44400000000000001</v>
      </c>
      <c r="L636">
        <v>0.32</v>
      </c>
      <c r="M636">
        <v>-27.1</v>
      </c>
      <c r="N636" t="s">
        <v>19</v>
      </c>
      <c r="O636" s="1">
        <v>45328</v>
      </c>
    </row>
    <row r="637" spans="1:15" x14ac:dyDescent="0.35">
      <c r="A637">
        <v>10</v>
      </c>
      <c r="B637">
        <v>10</v>
      </c>
      <c r="C637" t="s">
        <v>34</v>
      </c>
      <c r="D637" t="s">
        <v>35</v>
      </c>
      <c r="E637" t="s">
        <v>29</v>
      </c>
      <c r="F637">
        <v>5.17</v>
      </c>
      <c r="G637">
        <v>2318.2710000000002</v>
      </c>
      <c r="H637">
        <v>56932</v>
      </c>
      <c r="I637">
        <v>28339.805</v>
      </c>
      <c r="J637">
        <v>8.18</v>
      </c>
      <c r="K637">
        <v>0.71299999999999997</v>
      </c>
      <c r="L637">
        <v>0.66</v>
      </c>
      <c r="M637">
        <v>-7.1</v>
      </c>
      <c r="N637" t="s">
        <v>19</v>
      </c>
      <c r="O637" s="1">
        <v>45328</v>
      </c>
    </row>
    <row r="638" spans="1:15" x14ac:dyDescent="0.35">
      <c r="A638">
        <v>11</v>
      </c>
      <c r="B638">
        <v>11</v>
      </c>
      <c r="C638" t="s">
        <v>36</v>
      </c>
      <c r="D638" t="s">
        <v>37</v>
      </c>
      <c r="E638" t="s">
        <v>29</v>
      </c>
      <c r="F638">
        <v>5.17</v>
      </c>
      <c r="G638">
        <v>3038.386</v>
      </c>
      <c r="H638">
        <v>74959</v>
      </c>
      <c r="I638">
        <v>25832.488000000001</v>
      </c>
      <c r="J638">
        <v>11.762</v>
      </c>
      <c r="K638">
        <v>1.1379999999999999</v>
      </c>
      <c r="L638">
        <v>1.01</v>
      </c>
      <c r="M638">
        <v>-11</v>
      </c>
      <c r="N638" t="s">
        <v>19</v>
      </c>
      <c r="O638" s="1">
        <v>45328</v>
      </c>
    </row>
    <row r="639" spans="1:15" x14ac:dyDescent="0.35">
      <c r="A639">
        <v>12</v>
      </c>
      <c r="B639">
        <v>12</v>
      </c>
      <c r="C639" t="s">
        <v>38</v>
      </c>
      <c r="D639" t="s">
        <v>39</v>
      </c>
      <c r="E639" t="s">
        <v>29</v>
      </c>
      <c r="F639">
        <v>5.17</v>
      </c>
      <c r="G639">
        <v>5194.8739999999998</v>
      </c>
      <c r="H639">
        <v>130056</v>
      </c>
      <c r="I639">
        <v>26238.695</v>
      </c>
      <c r="J639">
        <v>19.798999999999999</v>
      </c>
      <c r="K639">
        <v>1.825</v>
      </c>
      <c r="L639">
        <v>1.8</v>
      </c>
      <c r="M639">
        <v>-1.3</v>
      </c>
      <c r="N639" t="s">
        <v>19</v>
      </c>
      <c r="O639" s="1">
        <v>45328</v>
      </c>
    </row>
    <row r="640" spans="1:15" x14ac:dyDescent="0.35">
      <c r="A640">
        <v>13</v>
      </c>
      <c r="B640">
        <v>13</v>
      </c>
      <c r="C640" t="s">
        <v>40</v>
      </c>
      <c r="D640" t="s">
        <v>18</v>
      </c>
      <c r="E640" t="s">
        <v>18</v>
      </c>
      <c r="F640">
        <v>5.19</v>
      </c>
      <c r="G640">
        <v>15.856999999999999</v>
      </c>
      <c r="H640">
        <v>175</v>
      </c>
      <c r="I640">
        <v>17.190000000000001</v>
      </c>
      <c r="J640">
        <v>92.245000000000005</v>
      </c>
      <c r="L640">
        <v>8.9</v>
      </c>
      <c r="N640" t="s">
        <v>19</v>
      </c>
      <c r="O640" s="1">
        <v>45328</v>
      </c>
    </row>
    <row r="641" spans="1:15" x14ac:dyDescent="0.35">
      <c r="A641">
        <v>14</v>
      </c>
      <c r="B641">
        <v>14</v>
      </c>
      <c r="C641" t="s">
        <v>41</v>
      </c>
      <c r="D641" t="s">
        <v>42</v>
      </c>
      <c r="E641" t="s">
        <v>29</v>
      </c>
      <c r="F641">
        <v>5.17</v>
      </c>
      <c r="G641">
        <v>7565.6459999999997</v>
      </c>
      <c r="H641">
        <v>184579</v>
      </c>
      <c r="I641">
        <v>27822.641</v>
      </c>
      <c r="J641">
        <v>27.192</v>
      </c>
      <c r="K641">
        <v>2.919</v>
      </c>
      <c r="L641">
        <v>2.5299999999999998</v>
      </c>
      <c r="M641">
        <v>-13.5</v>
      </c>
      <c r="N641" t="s">
        <v>19</v>
      </c>
      <c r="O641" s="1">
        <v>45328</v>
      </c>
    </row>
    <row r="642" spans="1:15" x14ac:dyDescent="0.35">
      <c r="A642">
        <v>15</v>
      </c>
      <c r="B642">
        <v>15</v>
      </c>
      <c r="C642" t="s">
        <v>43</v>
      </c>
      <c r="D642" t="s">
        <v>44</v>
      </c>
      <c r="E642" t="s">
        <v>29</v>
      </c>
      <c r="F642">
        <v>5.17</v>
      </c>
      <c r="G642">
        <v>12126.696</v>
      </c>
      <c r="H642">
        <v>291778</v>
      </c>
      <c r="I642">
        <v>27143.525000000001</v>
      </c>
      <c r="J642">
        <v>44.676000000000002</v>
      </c>
      <c r="K642">
        <v>4.6689999999999996</v>
      </c>
      <c r="L642">
        <v>4.24</v>
      </c>
      <c r="M642">
        <v>-9.1999999999999993</v>
      </c>
      <c r="N642" t="s">
        <v>19</v>
      </c>
      <c r="O642" s="1">
        <v>45328</v>
      </c>
    </row>
    <row r="643" spans="1:15" x14ac:dyDescent="0.35">
      <c r="A643">
        <v>16</v>
      </c>
      <c r="B643">
        <v>16</v>
      </c>
      <c r="C643" t="s">
        <v>45</v>
      </c>
      <c r="D643" t="s">
        <v>46</v>
      </c>
      <c r="E643" t="s">
        <v>29</v>
      </c>
      <c r="F643">
        <v>5.17</v>
      </c>
      <c r="G643">
        <v>13285.316000000001</v>
      </c>
      <c r="H643">
        <v>318537</v>
      </c>
      <c r="I643">
        <v>17637.495999999999</v>
      </c>
      <c r="J643">
        <v>75.323999999999998</v>
      </c>
      <c r="K643">
        <v>7.45</v>
      </c>
      <c r="L643">
        <v>7.24</v>
      </c>
      <c r="M643">
        <v>-2.8</v>
      </c>
      <c r="N643" t="s">
        <v>19</v>
      </c>
      <c r="O643" s="1">
        <v>45328</v>
      </c>
    </row>
    <row r="644" spans="1:15" x14ac:dyDescent="0.35">
      <c r="A644">
        <v>17</v>
      </c>
      <c r="B644">
        <v>17</v>
      </c>
      <c r="C644" t="s">
        <v>47</v>
      </c>
      <c r="D644" t="s">
        <v>48</v>
      </c>
      <c r="E644" t="s">
        <v>29</v>
      </c>
      <c r="F644">
        <v>5.17</v>
      </c>
      <c r="G644">
        <v>32425.984</v>
      </c>
      <c r="H644">
        <v>802510</v>
      </c>
      <c r="I644">
        <v>26663.059000000001</v>
      </c>
      <c r="J644">
        <v>121.614</v>
      </c>
      <c r="K644">
        <v>11.875</v>
      </c>
      <c r="L644">
        <v>11.78</v>
      </c>
      <c r="M644">
        <v>-0.8</v>
      </c>
      <c r="N644" t="s">
        <v>19</v>
      </c>
      <c r="O644" s="1">
        <v>45328</v>
      </c>
    </row>
    <row r="645" spans="1:15" x14ac:dyDescent="0.35">
      <c r="A645">
        <v>18</v>
      </c>
      <c r="B645">
        <v>18</v>
      </c>
      <c r="C645" t="s">
        <v>49</v>
      </c>
      <c r="D645" t="s">
        <v>50</v>
      </c>
      <c r="E645" t="s">
        <v>29</v>
      </c>
      <c r="F645">
        <v>5.17</v>
      </c>
      <c r="G645">
        <v>61522.891000000003</v>
      </c>
      <c r="H645">
        <v>1515608</v>
      </c>
      <c r="I645">
        <v>27305.921999999999</v>
      </c>
      <c r="J645">
        <v>225.31</v>
      </c>
      <c r="K645">
        <v>19.125</v>
      </c>
      <c r="L645">
        <v>21.95</v>
      </c>
      <c r="M645">
        <v>14.8</v>
      </c>
      <c r="N645" t="s">
        <v>19</v>
      </c>
      <c r="O645" s="1">
        <v>45328</v>
      </c>
    </row>
    <row r="646" spans="1:15" x14ac:dyDescent="0.35">
      <c r="A646">
        <v>19</v>
      </c>
      <c r="B646">
        <v>19</v>
      </c>
      <c r="C646" t="s">
        <v>51</v>
      </c>
      <c r="D646" t="s">
        <v>52</v>
      </c>
      <c r="E646" t="s">
        <v>29</v>
      </c>
      <c r="F646">
        <v>5.17</v>
      </c>
      <c r="G646">
        <v>87626.531000000003</v>
      </c>
      <c r="H646">
        <v>2146827</v>
      </c>
      <c r="I646">
        <v>27131.458999999999</v>
      </c>
      <c r="J646">
        <v>322.97000000000003</v>
      </c>
      <c r="K646">
        <v>30.5</v>
      </c>
      <c r="L646">
        <v>31.52</v>
      </c>
      <c r="M646">
        <v>3.4</v>
      </c>
      <c r="N646" t="s">
        <v>19</v>
      </c>
      <c r="O646" s="1">
        <v>45328</v>
      </c>
    </row>
    <row r="647" spans="1:15" x14ac:dyDescent="0.35">
      <c r="A647">
        <v>20</v>
      </c>
      <c r="B647">
        <v>20</v>
      </c>
      <c r="C647" t="s">
        <v>53</v>
      </c>
      <c r="D647" t="s">
        <v>18</v>
      </c>
      <c r="E647" t="s">
        <v>18</v>
      </c>
      <c r="F647">
        <v>5.17</v>
      </c>
      <c r="G647">
        <v>23.177</v>
      </c>
      <c r="H647">
        <v>373</v>
      </c>
      <c r="I647">
        <v>7.5250000000000004</v>
      </c>
      <c r="J647">
        <v>308</v>
      </c>
      <c r="L647">
        <v>30.05</v>
      </c>
      <c r="N647" t="s">
        <v>19</v>
      </c>
      <c r="O647" s="1">
        <v>45328</v>
      </c>
    </row>
    <row r="648" spans="1:15" x14ac:dyDescent="0.35">
      <c r="A648">
        <v>21</v>
      </c>
      <c r="B648">
        <v>21</v>
      </c>
      <c r="C648" t="s">
        <v>54</v>
      </c>
      <c r="D648" t="s">
        <v>55</v>
      </c>
      <c r="E648" t="s">
        <v>29</v>
      </c>
      <c r="F648">
        <v>5.16</v>
      </c>
      <c r="G648">
        <v>141763.81299999999</v>
      </c>
      <c r="H648">
        <v>3414605</v>
      </c>
      <c r="I648">
        <v>27395.945</v>
      </c>
      <c r="J648">
        <v>517.46299999999997</v>
      </c>
      <c r="K648">
        <v>48.75</v>
      </c>
      <c r="L648">
        <v>50.59</v>
      </c>
      <c r="M648">
        <v>3.8</v>
      </c>
      <c r="N648" t="s">
        <v>19</v>
      </c>
      <c r="O648" s="1">
        <v>45328</v>
      </c>
    </row>
    <row r="649" spans="1:15" x14ac:dyDescent="0.35">
      <c r="A649">
        <v>22</v>
      </c>
      <c r="B649">
        <v>22</v>
      </c>
      <c r="C649" t="s">
        <v>56</v>
      </c>
      <c r="D649" t="s">
        <v>57</v>
      </c>
      <c r="E649" t="s">
        <v>29</v>
      </c>
      <c r="F649">
        <v>5.17</v>
      </c>
      <c r="G649">
        <v>205663.42199999999</v>
      </c>
      <c r="H649">
        <v>4891867</v>
      </c>
      <c r="I649">
        <v>26067.559000000001</v>
      </c>
      <c r="J649">
        <v>788.96299999999997</v>
      </c>
      <c r="K649">
        <v>78.125</v>
      </c>
      <c r="L649">
        <v>77.209999999999994</v>
      </c>
      <c r="M649">
        <v>-1.2</v>
      </c>
      <c r="N649" t="s">
        <v>19</v>
      </c>
      <c r="O649" s="1">
        <v>45328</v>
      </c>
    </row>
    <row r="650" spans="1:15" x14ac:dyDescent="0.35">
      <c r="A650">
        <v>23</v>
      </c>
      <c r="B650">
        <v>23</v>
      </c>
      <c r="C650" t="s">
        <v>58</v>
      </c>
      <c r="D650" t="s">
        <v>59</v>
      </c>
      <c r="E650" t="s">
        <v>29</v>
      </c>
      <c r="F650">
        <v>5.16</v>
      </c>
      <c r="G650">
        <v>309681.5</v>
      </c>
      <c r="H650">
        <v>7288266</v>
      </c>
      <c r="I650">
        <v>23888.445</v>
      </c>
      <c r="J650">
        <v>1296.365</v>
      </c>
      <c r="K650">
        <v>125</v>
      </c>
      <c r="L650">
        <v>126.95</v>
      </c>
      <c r="M650">
        <v>1.6</v>
      </c>
      <c r="N650" t="s">
        <v>19</v>
      </c>
      <c r="O650" s="1">
        <v>45328</v>
      </c>
    </row>
    <row r="651" spans="1:15" x14ac:dyDescent="0.35">
      <c r="A651">
        <v>24</v>
      </c>
      <c r="B651">
        <v>24</v>
      </c>
      <c r="C651" t="s">
        <v>60</v>
      </c>
      <c r="D651" t="s">
        <v>61</v>
      </c>
      <c r="E651" t="s">
        <v>29</v>
      </c>
      <c r="F651">
        <v>5.16</v>
      </c>
      <c r="G651">
        <v>749450.375</v>
      </c>
      <c r="H651">
        <v>18072108</v>
      </c>
      <c r="I651">
        <v>45147.976999999999</v>
      </c>
      <c r="J651">
        <v>1659.9870000000001</v>
      </c>
      <c r="K651">
        <v>200</v>
      </c>
      <c r="L651">
        <v>162.6</v>
      </c>
      <c r="M651">
        <v>-18.7</v>
      </c>
      <c r="N651" t="s">
        <v>19</v>
      </c>
      <c r="O651" s="1">
        <v>45328</v>
      </c>
    </row>
    <row r="652" spans="1:15" x14ac:dyDescent="0.35">
      <c r="A652">
        <v>25</v>
      </c>
      <c r="B652">
        <v>25</v>
      </c>
      <c r="C652" t="s">
        <v>62</v>
      </c>
      <c r="D652" t="s">
        <v>63</v>
      </c>
      <c r="E652" t="s">
        <v>29</v>
      </c>
      <c r="F652">
        <v>5.17</v>
      </c>
      <c r="G652">
        <v>1270558.75</v>
      </c>
      <c r="H652">
        <v>29727522</v>
      </c>
      <c r="I652">
        <v>35427.226999999999</v>
      </c>
      <c r="J652">
        <v>3586.3910000000001</v>
      </c>
      <c r="K652">
        <v>325.625</v>
      </c>
      <c r="L652">
        <v>351.46</v>
      </c>
      <c r="M652">
        <v>7.9</v>
      </c>
      <c r="N652" t="s">
        <v>19</v>
      </c>
      <c r="O652" s="1">
        <v>45328</v>
      </c>
    </row>
    <row r="653" spans="1:15" x14ac:dyDescent="0.35">
      <c r="A653">
        <v>26</v>
      </c>
      <c r="B653">
        <v>26</v>
      </c>
      <c r="C653" t="s">
        <v>64</v>
      </c>
      <c r="D653" t="s">
        <v>18</v>
      </c>
      <c r="E653" t="s">
        <v>18</v>
      </c>
      <c r="F653">
        <v>5.16</v>
      </c>
      <c r="G653">
        <v>246.71799999999999</v>
      </c>
      <c r="H653">
        <v>3720</v>
      </c>
      <c r="I653">
        <v>6.3129999999999997</v>
      </c>
      <c r="J653">
        <v>3908.0940000000001</v>
      </c>
      <c r="L653">
        <v>383</v>
      </c>
      <c r="N653" t="s">
        <v>19</v>
      </c>
      <c r="O653" s="1">
        <v>45328</v>
      </c>
    </row>
    <row r="654" spans="1:15" x14ac:dyDescent="0.35">
      <c r="A654">
        <v>27</v>
      </c>
      <c r="B654">
        <v>27</v>
      </c>
      <c r="C654" t="s">
        <v>65</v>
      </c>
      <c r="D654" t="s">
        <v>18</v>
      </c>
      <c r="E654" t="s">
        <v>18</v>
      </c>
      <c r="F654">
        <v>5.16</v>
      </c>
      <c r="G654">
        <v>106.462</v>
      </c>
      <c r="H654">
        <v>944</v>
      </c>
      <c r="I654">
        <v>36.603000000000002</v>
      </c>
      <c r="J654">
        <v>290.85599999999999</v>
      </c>
      <c r="L654">
        <v>28.37</v>
      </c>
      <c r="N654" t="s">
        <v>19</v>
      </c>
      <c r="O654" s="1">
        <v>45328</v>
      </c>
    </row>
    <row r="655" spans="1:15" x14ac:dyDescent="0.35">
      <c r="A655">
        <v>28</v>
      </c>
      <c r="B655">
        <v>28</v>
      </c>
      <c r="C655" t="s">
        <v>66</v>
      </c>
      <c r="D655" t="s">
        <v>67</v>
      </c>
      <c r="E655" t="s">
        <v>68</v>
      </c>
      <c r="F655">
        <v>5.17</v>
      </c>
      <c r="G655">
        <v>3432.701</v>
      </c>
      <c r="H655">
        <v>82059</v>
      </c>
      <c r="I655">
        <v>37207.656000000003</v>
      </c>
      <c r="J655">
        <v>9.2260000000000009</v>
      </c>
      <c r="K655">
        <v>0.625</v>
      </c>
      <c r="L655">
        <v>0.76</v>
      </c>
      <c r="M655">
        <v>22.3</v>
      </c>
      <c r="N655" t="s">
        <v>19</v>
      </c>
      <c r="O655" s="1">
        <v>45328</v>
      </c>
    </row>
    <row r="656" spans="1:15" x14ac:dyDescent="0.35">
      <c r="A656">
        <v>29</v>
      </c>
      <c r="B656">
        <v>29</v>
      </c>
      <c r="C656" t="s">
        <v>69</v>
      </c>
      <c r="D656" t="s">
        <v>70</v>
      </c>
      <c r="E656" t="s">
        <v>68</v>
      </c>
      <c r="F656">
        <v>5.16</v>
      </c>
      <c r="G656">
        <v>11178.361000000001</v>
      </c>
      <c r="H656">
        <v>261624</v>
      </c>
      <c r="I656">
        <v>34276.101999999999</v>
      </c>
      <c r="J656">
        <v>32.613</v>
      </c>
      <c r="K656">
        <v>2.5059999999999998</v>
      </c>
      <c r="L656">
        <v>3.06</v>
      </c>
      <c r="M656">
        <v>22</v>
      </c>
      <c r="N656" t="s">
        <v>19</v>
      </c>
      <c r="O656" s="1">
        <v>45328</v>
      </c>
    </row>
    <row r="657" spans="1:15" x14ac:dyDescent="0.35">
      <c r="A657">
        <v>30</v>
      </c>
      <c r="B657">
        <v>30</v>
      </c>
      <c r="C657" t="s">
        <v>71</v>
      </c>
      <c r="D657" t="s">
        <v>72</v>
      </c>
      <c r="E657" t="s">
        <v>68</v>
      </c>
      <c r="F657">
        <v>5.16</v>
      </c>
      <c r="G657">
        <v>21085.359</v>
      </c>
      <c r="H657">
        <v>512127</v>
      </c>
      <c r="I657">
        <v>27290.953000000001</v>
      </c>
      <c r="J657">
        <v>77.260999999999996</v>
      </c>
      <c r="K657">
        <v>6.2690000000000001</v>
      </c>
      <c r="L657">
        <v>7.43</v>
      </c>
      <c r="M657">
        <v>18.600000000000001</v>
      </c>
      <c r="N657" t="s">
        <v>19</v>
      </c>
      <c r="O657" s="1">
        <v>45328</v>
      </c>
    </row>
    <row r="658" spans="1:15" x14ac:dyDescent="0.35">
      <c r="A658">
        <v>31</v>
      </c>
      <c r="B658">
        <v>31</v>
      </c>
      <c r="C658" t="s">
        <v>73</v>
      </c>
      <c r="D658" t="s">
        <v>74</v>
      </c>
      <c r="E658" t="s">
        <v>68</v>
      </c>
      <c r="F658">
        <v>5.17</v>
      </c>
      <c r="G658">
        <v>130586.773</v>
      </c>
      <c r="H658">
        <v>3169813</v>
      </c>
      <c r="I658">
        <v>38428.233999999997</v>
      </c>
      <c r="J658">
        <v>339.82</v>
      </c>
      <c r="K658">
        <v>25</v>
      </c>
      <c r="L658">
        <v>33.17</v>
      </c>
      <c r="M658">
        <v>32.700000000000003</v>
      </c>
      <c r="N658" t="s">
        <v>19</v>
      </c>
      <c r="O658" s="1">
        <v>45328</v>
      </c>
    </row>
    <row r="659" spans="1:15" x14ac:dyDescent="0.35">
      <c r="A659">
        <v>32</v>
      </c>
      <c r="B659">
        <v>32</v>
      </c>
      <c r="C659" t="s">
        <v>75</v>
      </c>
      <c r="D659" t="s">
        <v>18</v>
      </c>
      <c r="E659" t="s">
        <v>18</v>
      </c>
      <c r="F659">
        <v>5.16</v>
      </c>
      <c r="G659">
        <v>21.902999999999999</v>
      </c>
      <c r="H659">
        <v>545</v>
      </c>
      <c r="I659">
        <v>10.67</v>
      </c>
      <c r="J659">
        <v>205.27600000000001</v>
      </c>
      <c r="L659">
        <v>19.98</v>
      </c>
      <c r="N659" t="s">
        <v>19</v>
      </c>
      <c r="O659" s="1">
        <v>45328</v>
      </c>
    </row>
    <row r="660" spans="1:15" x14ac:dyDescent="0.35">
      <c r="A660">
        <v>33</v>
      </c>
      <c r="B660">
        <v>33</v>
      </c>
      <c r="C660" t="s">
        <v>76</v>
      </c>
      <c r="D660" t="s">
        <v>18</v>
      </c>
      <c r="E660" t="s">
        <v>18</v>
      </c>
      <c r="F660">
        <v>5.16</v>
      </c>
      <c r="G660">
        <v>66.152000000000001</v>
      </c>
      <c r="H660">
        <v>425</v>
      </c>
      <c r="I660">
        <v>14.221</v>
      </c>
      <c r="J660">
        <v>465.17099999999999</v>
      </c>
      <c r="L660">
        <v>45.46</v>
      </c>
      <c r="N660" t="s">
        <v>19</v>
      </c>
      <c r="O660" s="1">
        <v>45328</v>
      </c>
    </row>
    <row r="661" spans="1:15" x14ac:dyDescent="0.35">
      <c r="A661">
        <v>34</v>
      </c>
      <c r="B661">
        <v>34</v>
      </c>
      <c r="C661" t="s">
        <v>77</v>
      </c>
      <c r="D661" t="s">
        <v>35</v>
      </c>
      <c r="E661" t="s">
        <v>29</v>
      </c>
      <c r="F661">
        <v>5.16</v>
      </c>
      <c r="G661">
        <v>2133.6379999999999</v>
      </c>
      <c r="H661">
        <v>50852</v>
      </c>
      <c r="I661">
        <v>24535.77</v>
      </c>
      <c r="J661">
        <v>8.6959999999999997</v>
      </c>
      <c r="K661">
        <v>0.71299999999999997</v>
      </c>
      <c r="L661">
        <v>0.71</v>
      </c>
      <c r="M661">
        <v>0</v>
      </c>
      <c r="N661" t="s">
        <v>19</v>
      </c>
      <c r="O661" s="1">
        <v>45328</v>
      </c>
    </row>
    <row r="662" spans="1:15" x14ac:dyDescent="0.35">
      <c r="A662">
        <v>35</v>
      </c>
      <c r="B662">
        <v>35</v>
      </c>
      <c r="C662" t="s">
        <v>78</v>
      </c>
      <c r="D662" t="s">
        <v>37</v>
      </c>
      <c r="E662" t="s">
        <v>29</v>
      </c>
      <c r="F662">
        <v>5.16</v>
      </c>
      <c r="G662">
        <v>2891.4360000000001</v>
      </c>
      <c r="H662">
        <v>68256</v>
      </c>
      <c r="I662">
        <v>23397</v>
      </c>
      <c r="J662">
        <v>12.358000000000001</v>
      </c>
      <c r="K662">
        <v>1.1379999999999999</v>
      </c>
      <c r="L662">
        <v>1.07</v>
      </c>
      <c r="M662">
        <v>-5.8</v>
      </c>
      <c r="N662" t="s">
        <v>19</v>
      </c>
      <c r="O662" s="1">
        <v>45328</v>
      </c>
    </row>
    <row r="663" spans="1:15" x14ac:dyDescent="0.35">
      <c r="A663">
        <v>36</v>
      </c>
      <c r="B663">
        <v>36</v>
      </c>
      <c r="C663" t="s">
        <v>79</v>
      </c>
      <c r="D663" t="s">
        <v>39</v>
      </c>
      <c r="E663" t="s">
        <v>29</v>
      </c>
      <c r="F663">
        <v>5.16</v>
      </c>
      <c r="G663">
        <v>4643.1189999999997</v>
      </c>
      <c r="H663">
        <v>112331</v>
      </c>
      <c r="I663">
        <v>23039.303</v>
      </c>
      <c r="J663">
        <v>20.152999999999999</v>
      </c>
      <c r="K663">
        <v>1.825</v>
      </c>
      <c r="L663">
        <v>1.84</v>
      </c>
      <c r="M663">
        <v>0.6</v>
      </c>
      <c r="N663" t="s">
        <v>19</v>
      </c>
      <c r="O663" s="1">
        <v>45328</v>
      </c>
    </row>
    <row r="664" spans="1:15" x14ac:dyDescent="0.35">
      <c r="A664">
        <v>37</v>
      </c>
      <c r="B664">
        <v>37</v>
      </c>
      <c r="C664" t="s">
        <v>80</v>
      </c>
      <c r="D664" t="s">
        <v>55</v>
      </c>
      <c r="E664" t="s">
        <v>29</v>
      </c>
      <c r="F664">
        <v>5.16</v>
      </c>
      <c r="G664">
        <v>133907.734</v>
      </c>
      <c r="H664">
        <v>3295336</v>
      </c>
      <c r="I664">
        <v>26302.416000000001</v>
      </c>
      <c r="J664">
        <v>509.108</v>
      </c>
      <c r="K664">
        <v>48.75</v>
      </c>
      <c r="L664">
        <v>49.77</v>
      </c>
      <c r="M664">
        <v>2.1</v>
      </c>
      <c r="N664" t="s">
        <v>19</v>
      </c>
      <c r="O664" s="1">
        <v>45328</v>
      </c>
    </row>
    <row r="665" spans="1:15" x14ac:dyDescent="0.35">
      <c r="A665">
        <v>38</v>
      </c>
      <c r="B665">
        <v>38</v>
      </c>
      <c r="C665" t="s">
        <v>81</v>
      </c>
      <c r="D665" t="s">
        <v>18</v>
      </c>
      <c r="E665" t="s">
        <v>18</v>
      </c>
      <c r="F665">
        <v>5.16</v>
      </c>
      <c r="G665">
        <v>56.02</v>
      </c>
      <c r="H665">
        <v>487</v>
      </c>
      <c r="I665">
        <v>14.407999999999999</v>
      </c>
      <c r="J665">
        <v>388.81200000000001</v>
      </c>
      <c r="L665">
        <v>37.979999999999997</v>
      </c>
      <c r="N665" t="s">
        <v>19</v>
      </c>
      <c r="O665" s="1">
        <v>45328</v>
      </c>
    </row>
    <row r="666" spans="1:15" x14ac:dyDescent="0.35">
      <c r="A666">
        <v>39</v>
      </c>
      <c r="B666">
        <v>39</v>
      </c>
      <c r="C666" t="s">
        <v>82</v>
      </c>
      <c r="D666" t="s">
        <v>35</v>
      </c>
      <c r="E666" t="s">
        <v>29</v>
      </c>
      <c r="F666">
        <v>5.16</v>
      </c>
      <c r="G666">
        <v>2245.1640000000002</v>
      </c>
      <c r="H666">
        <v>54945</v>
      </c>
      <c r="I666">
        <v>26556.42</v>
      </c>
      <c r="J666">
        <v>8.4540000000000006</v>
      </c>
      <c r="K666">
        <v>0.71299999999999997</v>
      </c>
      <c r="L666">
        <v>0.69</v>
      </c>
      <c r="M666">
        <v>-3.4</v>
      </c>
      <c r="N666" t="s">
        <v>19</v>
      </c>
      <c r="O666" s="1">
        <v>45328</v>
      </c>
    </row>
    <row r="667" spans="1:15" x14ac:dyDescent="0.35">
      <c r="A667">
        <v>40</v>
      </c>
      <c r="B667">
        <v>40</v>
      </c>
      <c r="C667" t="s">
        <v>83</v>
      </c>
      <c r="D667" t="s">
        <v>37</v>
      </c>
      <c r="E667" t="s">
        <v>29</v>
      </c>
      <c r="F667">
        <v>5.16</v>
      </c>
      <c r="G667">
        <v>2739.3470000000002</v>
      </c>
      <c r="H667">
        <v>66732</v>
      </c>
      <c r="I667">
        <v>23445.710999999999</v>
      </c>
      <c r="J667">
        <v>11.683999999999999</v>
      </c>
      <c r="K667">
        <v>1.1379999999999999</v>
      </c>
      <c r="L667">
        <v>1.01</v>
      </c>
      <c r="M667">
        <v>-11.6</v>
      </c>
      <c r="N667" t="s">
        <v>19</v>
      </c>
      <c r="O667" s="1">
        <v>45328</v>
      </c>
    </row>
    <row r="668" spans="1:15" x14ac:dyDescent="0.35">
      <c r="A668">
        <v>41</v>
      </c>
      <c r="B668">
        <v>41</v>
      </c>
      <c r="C668" t="s">
        <v>84</v>
      </c>
      <c r="D668" t="s">
        <v>39</v>
      </c>
      <c r="E668" t="s">
        <v>29</v>
      </c>
      <c r="F668">
        <v>5.16</v>
      </c>
      <c r="G668">
        <v>4788.4549999999999</v>
      </c>
      <c r="H668">
        <v>119334</v>
      </c>
      <c r="I668">
        <v>24264.488000000001</v>
      </c>
      <c r="J668">
        <v>19.734000000000002</v>
      </c>
      <c r="K668">
        <v>1.825</v>
      </c>
      <c r="L668">
        <v>1.79</v>
      </c>
      <c r="M668">
        <v>-1.7</v>
      </c>
      <c r="N668" t="s">
        <v>19</v>
      </c>
      <c r="O668" s="1">
        <v>45328</v>
      </c>
    </row>
    <row r="669" spans="1:15" x14ac:dyDescent="0.35">
      <c r="A669">
        <v>42</v>
      </c>
      <c r="B669">
        <v>42</v>
      </c>
      <c r="C669" t="s">
        <v>85</v>
      </c>
      <c r="D669" t="s">
        <v>55</v>
      </c>
      <c r="E669" t="s">
        <v>29</v>
      </c>
      <c r="F669">
        <v>5.16</v>
      </c>
      <c r="G669">
        <v>134816.46900000001</v>
      </c>
      <c r="H669">
        <v>3379367</v>
      </c>
      <c r="I669">
        <v>25713.629000000001</v>
      </c>
      <c r="J669">
        <v>524.29999999999995</v>
      </c>
      <c r="K669">
        <v>48.75</v>
      </c>
      <c r="L669">
        <v>51.26</v>
      </c>
      <c r="M669">
        <v>5.0999999999999996</v>
      </c>
      <c r="N669" t="s">
        <v>19</v>
      </c>
      <c r="O669" s="1">
        <v>45328</v>
      </c>
    </row>
    <row r="670" spans="1:15" x14ac:dyDescent="0.35">
      <c r="A670">
        <v>43</v>
      </c>
      <c r="B670">
        <v>43</v>
      </c>
      <c r="C670" t="s">
        <v>86</v>
      </c>
      <c r="D670" t="s">
        <v>18</v>
      </c>
      <c r="E670" t="s">
        <v>18</v>
      </c>
      <c r="F670">
        <v>5.16</v>
      </c>
      <c r="G670">
        <v>28.789000000000001</v>
      </c>
      <c r="H670">
        <v>384</v>
      </c>
      <c r="I670">
        <v>11.28</v>
      </c>
      <c r="J670">
        <v>255.22200000000001</v>
      </c>
      <c r="L670">
        <v>24.88</v>
      </c>
      <c r="N670" t="s">
        <v>19</v>
      </c>
      <c r="O670" s="1">
        <v>45328</v>
      </c>
    </row>
    <row r="671" spans="1:15" x14ac:dyDescent="0.35">
      <c r="A671">
        <v>44</v>
      </c>
      <c r="B671">
        <v>44</v>
      </c>
      <c r="C671" t="s">
        <v>87</v>
      </c>
      <c r="D671" t="s">
        <v>35</v>
      </c>
      <c r="E671" t="s">
        <v>29</v>
      </c>
      <c r="F671">
        <v>5.16</v>
      </c>
      <c r="G671">
        <v>2043.82</v>
      </c>
      <c r="H671">
        <v>51768</v>
      </c>
      <c r="I671">
        <v>25185.447</v>
      </c>
      <c r="J671">
        <v>8.1150000000000002</v>
      </c>
      <c r="K671">
        <v>0.71299999999999997</v>
      </c>
      <c r="L671">
        <v>0.66</v>
      </c>
      <c r="M671">
        <v>-8</v>
      </c>
      <c r="N671" t="s">
        <v>19</v>
      </c>
      <c r="O671" s="1">
        <v>45328</v>
      </c>
    </row>
    <row r="672" spans="1:15" x14ac:dyDescent="0.35">
      <c r="A672">
        <v>45</v>
      </c>
      <c r="B672">
        <v>45</v>
      </c>
      <c r="C672" t="s">
        <v>88</v>
      </c>
      <c r="D672" t="s">
        <v>37</v>
      </c>
      <c r="E672" t="s">
        <v>29</v>
      </c>
      <c r="F672">
        <v>5.16</v>
      </c>
      <c r="G672">
        <v>2716.9650000000001</v>
      </c>
      <c r="H672">
        <v>65917</v>
      </c>
      <c r="I672">
        <v>22468.701000000001</v>
      </c>
      <c r="J672">
        <v>12.092000000000001</v>
      </c>
      <c r="K672">
        <v>1.1379999999999999</v>
      </c>
      <c r="L672">
        <v>1.05</v>
      </c>
      <c r="M672">
        <v>-8.1</v>
      </c>
      <c r="N672" t="s">
        <v>19</v>
      </c>
      <c r="O672" s="1">
        <v>45329</v>
      </c>
    </row>
    <row r="673" spans="1:15" x14ac:dyDescent="0.35">
      <c r="A673">
        <v>46</v>
      </c>
      <c r="B673">
        <v>46</v>
      </c>
      <c r="C673" t="s">
        <v>89</v>
      </c>
      <c r="D673" t="s">
        <v>39</v>
      </c>
      <c r="E673" t="s">
        <v>29</v>
      </c>
      <c r="F673">
        <v>5.16</v>
      </c>
      <c r="G673">
        <v>4706.0879999999997</v>
      </c>
      <c r="H673">
        <v>116252</v>
      </c>
      <c r="I673">
        <v>22817.016</v>
      </c>
      <c r="J673">
        <v>20.625</v>
      </c>
      <c r="K673">
        <v>1.825</v>
      </c>
      <c r="L673">
        <v>1.88</v>
      </c>
      <c r="M673">
        <v>3.1</v>
      </c>
      <c r="N673" t="s">
        <v>19</v>
      </c>
      <c r="O673" s="1">
        <v>45329</v>
      </c>
    </row>
    <row r="674" spans="1:15" x14ac:dyDescent="0.35">
      <c r="A674">
        <v>47</v>
      </c>
      <c r="B674">
        <v>47</v>
      </c>
      <c r="C674" t="s">
        <v>90</v>
      </c>
      <c r="D674" t="s">
        <v>55</v>
      </c>
      <c r="E674" t="s">
        <v>29</v>
      </c>
      <c r="F674">
        <v>5.17</v>
      </c>
      <c r="G674">
        <v>126875.133</v>
      </c>
      <c r="H674">
        <v>3033352</v>
      </c>
      <c r="I674">
        <v>24279.835999999999</v>
      </c>
      <c r="J674">
        <v>522.55399999999997</v>
      </c>
      <c r="K674">
        <v>48.75</v>
      </c>
      <c r="L674">
        <v>51.09</v>
      </c>
      <c r="M674">
        <v>4.8</v>
      </c>
      <c r="N674" t="s">
        <v>19</v>
      </c>
      <c r="O674" s="1">
        <v>45329</v>
      </c>
    </row>
    <row r="675" spans="1:15" x14ac:dyDescent="0.35">
      <c r="A675">
        <v>48</v>
      </c>
      <c r="B675">
        <v>48</v>
      </c>
      <c r="C675" t="s">
        <v>91</v>
      </c>
      <c r="D675" t="s">
        <v>18</v>
      </c>
      <c r="E675" t="s">
        <v>18</v>
      </c>
      <c r="F675">
        <v>5.16</v>
      </c>
      <c r="G675">
        <v>14.72</v>
      </c>
      <c r="H675">
        <v>369</v>
      </c>
      <c r="I675">
        <v>12.853</v>
      </c>
      <c r="J675">
        <v>114.526</v>
      </c>
      <c r="L675">
        <v>11.09</v>
      </c>
      <c r="N675" t="s">
        <v>19</v>
      </c>
      <c r="O675" s="1">
        <v>45329</v>
      </c>
    </row>
    <row r="676" spans="1:15" x14ac:dyDescent="0.35">
      <c r="A676">
        <v>49</v>
      </c>
      <c r="B676">
        <v>49</v>
      </c>
      <c r="C676" t="s">
        <v>92</v>
      </c>
      <c r="D676" t="s">
        <v>18</v>
      </c>
      <c r="E676" t="s">
        <v>18</v>
      </c>
      <c r="F676">
        <v>5.09</v>
      </c>
      <c r="G676">
        <v>5.4889999999999999</v>
      </c>
      <c r="H676">
        <v>174</v>
      </c>
      <c r="I676">
        <v>2.1509999999999998</v>
      </c>
      <c r="J676">
        <v>255.184</v>
      </c>
      <c r="L676">
        <v>24.88</v>
      </c>
      <c r="N676" t="s">
        <v>19</v>
      </c>
      <c r="O676" s="1">
        <v>45329</v>
      </c>
    </row>
    <row r="677" spans="1:15" x14ac:dyDescent="0.35">
      <c r="A677">
        <v>50</v>
      </c>
      <c r="B677">
        <v>50</v>
      </c>
      <c r="C677" t="s">
        <v>93</v>
      </c>
      <c r="D677" t="s">
        <v>28</v>
      </c>
      <c r="E677" t="s">
        <v>29</v>
      </c>
      <c r="F677">
        <v>5.17</v>
      </c>
      <c r="G677">
        <v>1132.1400000000001</v>
      </c>
      <c r="H677">
        <v>28317</v>
      </c>
      <c r="I677">
        <v>24507.627</v>
      </c>
      <c r="J677">
        <v>4.62</v>
      </c>
      <c r="K677">
        <v>0.17499999999999999</v>
      </c>
      <c r="L677">
        <v>0.31</v>
      </c>
      <c r="M677">
        <v>78.599999999999994</v>
      </c>
      <c r="N677" t="s">
        <v>19</v>
      </c>
      <c r="O677" s="1">
        <v>45329</v>
      </c>
    </row>
    <row r="678" spans="1:15" x14ac:dyDescent="0.35">
      <c r="A678">
        <v>51</v>
      </c>
      <c r="B678">
        <v>51</v>
      </c>
      <c r="C678" t="s">
        <v>94</v>
      </c>
      <c r="D678" t="s">
        <v>31</v>
      </c>
      <c r="E678" t="s">
        <v>29</v>
      </c>
      <c r="F678">
        <v>5.17</v>
      </c>
      <c r="G678">
        <v>989.43299999999999</v>
      </c>
      <c r="H678">
        <v>24612</v>
      </c>
      <c r="I678">
        <v>23632.778999999999</v>
      </c>
      <c r="J678">
        <v>4.1870000000000003</v>
      </c>
      <c r="K678">
        <v>0.28100000000000003</v>
      </c>
      <c r="L678">
        <v>0.27</v>
      </c>
      <c r="M678">
        <v>-4</v>
      </c>
      <c r="N678" t="s">
        <v>19</v>
      </c>
      <c r="O678" s="1">
        <v>45329</v>
      </c>
    </row>
    <row r="679" spans="1:15" x14ac:dyDescent="0.35">
      <c r="A679">
        <v>52</v>
      </c>
      <c r="B679">
        <v>52</v>
      </c>
      <c r="C679" t="s">
        <v>95</v>
      </c>
      <c r="D679" t="s">
        <v>33</v>
      </c>
      <c r="E679" t="s">
        <v>29</v>
      </c>
      <c r="F679">
        <v>5.17</v>
      </c>
      <c r="G679">
        <v>1100.143</v>
      </c>
      <c r="H679">
        <v>26431</v>
      </c>
      <c r="I679">
        <v>23528.35</v>
      </c>
      <c r="J679">
        <v>4.6760000000000002</v>
      </c>
      <c r="K679">
        <v>0.44400000000000001</v>
      </c>
      <c r="L679">
        <v>0.32</v>
      </c>
      <c r="M679">
        <v>-28.3</v>
      </c>
      <c r="N679" t="s">
        <v>19</v>
      </c>
      <c r="O679" s="1">
        <v>45329</v>
      </c>
    </row>
    <row r="680" spans="1:15" x14ac:dyDescent="0.35">
      <c r="A680">
        <v>53</v>
      </c>
      <c r="B680">
        <v>53</v>
      </c>
      <c r="C680" t="s">
        <v>96</v>
      </c>
      <c r="D680" t="s">
        <v>35</v>
      </c>
      <c r="E680" t="s">
        <v>29</v>
      </c>
      <c r="F680">
        <v>5.17</v>
      </c>
      <c r="G680">
        <v>1953.5650000000001</v>
      </c>
      <c r="H680">
        <v>45869</v>
      </c>
      <c r="I680">
        <v>23608.605</v>
      </c>
      <c r="J680">
        <v>8.2750000000000004</v>
      </c>
      <c r="K680">
        <v>0.71299999999999997</v>
      </c>
      <c r="L680">
        <v>0.67</v>
      </c>
      <c r="M680">
        <v>-5.8</v>
      </c>
      <c r="N680" t="s">
        <v>19</v>
      </c>
      <c r="O680" s="1">
        <v>45329</v>
      </c>
    </row>
    <row r="681" spans="1:15" x14ac:dyDescent="0.35">
      <c r="A681">
        <v>54</v>
      </c>
      <c r="B681">
        <v>54</v>
      </c>
      <c r="C681" t="s">
        <v>97</v>
      </c>
      <c r="D681" t="s">
        <v>37</v>
      </c>
      <c r="E681" t="s">
        <v>29</v>
      </c>
      <c r="F681">
        <v>5.17</v>
      </c>
      <c r="G681">
        <v>2599.1489999999999</v>
      </c>
      <c r="H681">
        <v>62042</v>
      </c>
      <c r="I681">
        <v>22096.361000000001</v>
      </c>
      <c r="J681">
        <v>11.763</v>
      </c>
      <c r="K681">
        <v>1.1379999999999999</v>
      </c>
      <c r="L681">
        <v>1.01</v>
      </c>
      <c r="M681">
        <v>-11</v>
      </c>
      <c r="N681" t="s">
        <v>19</v>
      </c>
      <c r="O681" s="1">
        <v>45329</v>
      </c>
    </row>
    <row r="682" spans="1:15" x14ac:dyDescent="0.35">
      <c r="A682">
        <v>55</v>
      </c>
      <c r="B682">
        <v>55</v>
      </c>
      <c r="C682" t="s">
        <v>98</v>
      </c>
      <c r="D682" t="s">
        <v>39</v>
      </c>
      <c r="E682" t="s">
        <v>29</v>
      </c>
      <c r="F682">
        <v>5.17</v>
      </c>
      <c r="G682">
        <v>4287.8540000000003</v>
      </c>
      <c r="H682">
        <v>104165</v>
      </c>
      <c r="I682">
        <v>21123.363000000001</v>
      </c>
      <c r="J682">
        <v>20.298999999999999</v>
      </c>
      <c r="K682">
        <v>1.825</v>
      </c>
      <c r="L682">
        <v>1.85</v>
      </c>
      <c r="M682">
        <v>1.4</v>
      </c>
      <c r="N682" t="s">
        <v>19</v>
      </c>
      <c r="O682" s="1">
        <v>45329</v>
      </c>
    </row>
    <row r="683" spans="1:15" x14ac:dyDescent="0.35">
      <c r="A683">
        <v>56</v>
      </c>
      <c r="B683">
        <v>56</v>
      </c>
      <c r="C683" t="s">
        <v>99</v>
      </c>
      <c r="D683" t="s">
        <v>18</v>
      </c>
      <c r="E683" t="s">
        <v>18</v>
      </c>
      <c r="F683">
        <v>5.18</v>
      </c>
      <c r="G683">
        <v>9.4350000000000005</v>
      </c>
      <c r="H683">
        <v>176</v>
      </c>
      <c r="I683">
        <v>22.687999999999999</v>
      </c>
      <c r="J683">
        <v>41.585999999999999</v>
      </c>
      <c r="L683">
        <v>3.94</v>
      </c>
      <c r="N683" t="s">
        <v>19</v>
      </c>
      <c r="O683" s="1">
        <v>45329</v>
      </c>
    </row>
    <row r="684" spans="1:15" x14ac:dyDescent="0.35">
      <c r="A684">
        <v>57</v>
      </c>
      <c r="B684">
        <v>57</v>
      </c>
      <c r="C684" t="s">
        <v>100</v>
      </c>
      <c r="D684" t="s">
        <v>42</v>
      </c>
      <c r="E684" t="s">
        <v>29</v>
      </c>
      <c r="F684">
        <v>5.17</v>
      </c>
      <c r="G684">
        <v>5888.268</v>
      </c>
      <c r="H684">
        <v>141624</v>
      </c>
      <c r="I684">
        <v>22068.023000000001</v>
      </c>
      <c r="J684">
        <v>26.681999999999999</v>
      </c>
      <c r="K684">
        <v>2.919</v>
      </c>
      <c r="L684">
        <v>2.48</v>
      </c>
      <c r="M684">
        <v>-15.2</v>
      </c>
      <c r="N684" t="s">
        <v>19</v>
      </c>
      <c r="O684" s="1">
        <v>45329</v>
      </c>
    </row>
    <row r="685" spans="1:15" x14ac:dyDescent="0.35">
      <c r="A685">
        <v>58</v>
      </c>
      <c r="B685">
        <v>58</v>
      </c>
      <c r="C685" t="s">
        <v>101</v>
      </c>
      <c r="D685" t="s">
        <v>44</v>
      </c>
      <c r="E685" t="s">
        <v>29</v>
      </c>
      <c r="F685">
        <v>5.17</v>
      </c>
      <c r="G685">
        <v>9765.7829999999994</v>
      </c>
      <c r="H685">
        <v>237113</v>
      </c>
      <c r="I685">
        <v>22590.502</v>
      </c>
      <c r="J685">
        <v>43.23</v>
      </c>
      <c r="K685">
        <v>4.6689999999999996</v>
      </c>
      <c r="L685">
        <v>4.0999999999999996</v>
      </c>
      <c r="M685">
        <v>-12.2</v>
      </c>
      <c r="N685" t="s">
        <v>19</v>
      </c>
      <c r="O685" s="1">
        <v>45329</v>
      </c>
    </row>
    <row r="686" spans="1:15" x14ac:dyDescent="0.35">
      <c r="A686">
        <v>59</v>
      </c>
      <c r="B686">
        <v>59</v>
      </c>
      <c r="C686" t="s">
        <v>102</v>
      </c>
      <c r="D686" t="s">
        <v>46</v>
      </c>
      <c r="E686" t="s">
        <v>29</v>
      </c>
      <c r="F686">
        <v>5.17</v>
      </c>
      <c r="G686">
        <v>10607.894</v>
      </c>
      <c r="H686">
        <v>255942</v>
      </c>
      <c r="I686">
        <v>14474.795</v>
      </c>
      <c r="J686">
        <v>73.284999999999997</v>
      </c>
      <c r="K686">
        <v>7.45</v>
      </c>
      <c r="L686">
        <v>7.04</v>
      </c>
      <c r="M686">
        <v>-5.4</v>
      </c>
      <c r="N686" t="s">
        <v>19</v>
      </c>
      <c r="O686" s="1">
        <v>45329</v>
      </c>
    </row>
    <row r="687" spans="1:15" x14ac:dyDescent="0.35">
      <c r="A687">
        <v>60</v>
      </c>
      <c r="B687">
        <v>60</v>
      </c>
      <c r="C687" t="s">
        <v>103</v>
      </c>
      <c r="D687" t="s">
        <v>48</v>
      </c>
      <c r="E687" t="s">
        <v>29</v>
      </c>
      <c r="F687">
        <v>5.17</v>
      </c>
      <c r="G687">
        <v>27365.682000000001</v>
      </c>
      <c r="H687">
        <v>683191</v>
      </c>
      <c r="I687">
        <v>21487.776999999998</v>
      </c>
      <c r="J687">
        <v>127.355</v>
      </c>
      <c r="K687">
        <v>11.875</v>
      </c>
      <c r="L687">
        <v>12.35</v>
      </c>
      <c r="M687">
        <v>4</v>
      </c>
      <c r="N687" t="s">
        <v>19</v>
      </c>
      <c r="O687" s="1">
        <v>45329</v>
      </c>
    </row>
    <row r="688" spans="1:15" x14ac:dyDescent="0.35">
      <c r="A688">
        <v>61</v>
      </c>
      <c r="B688">
        <v>61</v>
      </c>
      <c r="C688" t="s">
        <v>104</v>
      </c>
      <c r="D688" t="s">
        <v>50</v>
      </c>
      <c r="E688" t="s">
        <v>29</v>
      </c>
      <c r="F688">
        <v>5.17</v>
      </c>
      <c r="G688">
        <v>52900.586000000003</v>
      </c>
      <c r="H688">
        <v>1319640</v>
      </c>
      <c r="I688">
        <v>22796.053</v>
      </c>
      <c r="J688">
        <v>232.06</v>
      </c>
      <c r="K688">
        <v>19.125</v>
      </c>
      <c r="L688">
        <v>22.61</v>
      </c>
      <c r="M688">
        <v>18.2</v>
      </c>
      <c r="N688" t="s">
        <v>19</v>
      </c>
      <c r="O688" s="1">
        <v>45329</v>
      </c>
    </row>
    <row r="689" spans="1:15" x14ac:dyDescent="0.35">
      <c r="A689">
        <v>62</v>
      </c>
      <c r="B689">
        <v>62</v>
      </c>
      <c r="C689" t="s">
        <v>105</v>
      </c>
      <c r="D689" t="s">
        <v>52</v>
      </c>
      <c r="E689" t="s">
        <v>29</v>
      </c>
      <c r="F689">
        <v>5.18</v>
      </c>
      <c r="G689">
        <v>67234.351999999999</v>
      </c>
      <c r="H689">
        <v>1651028</v>
      </c>
      <c r="I689">
        <v>20643.157999999999</v>
      </c>
      <c r="J689">
        <v>325.69799999999998</v>
      </c>
      <c r="K689">
        <v>30.5</v>
      </c>
      <c r="L689">
        <v>31.79</v>
      </c>
      <c r="M689">
        <v>4.2</v>
      </c>
      <c r="N689" t="s">
        <v>19</v>
      </c>
      <c r="O689" s="1">
        <v>45329</v>
      </c>
    </row>
    <row r="690" spans="1:15" x14ac:dyDescent="0.35">
      <c r="A690">
        <v>63</v>
      </c>
      <c r="B690">
        <v>63</v>
      </c>
      <c r="C690" t="s">
        <v>106</v>
      </c>
      <c r="D690" t="s">
        <v>18</v>
      </c>
      <c r="E690" t="s">
        <v>18</v>
      </c>
      <c r="F690">
        <v>5.18</v>
      </c>
      <c r="G690">
        <v>16.734000000000002</v>
      </c>
      <c r="H690">
        <v>442</v>
      </c>
      <c r="I690">
        <v>0.246</v>
      </c>
      <c r="J690">
        <v>6802.4390000000003</v>
      </c>
      <c r="L690">
        <v>666.75</v>
      </c>
      <c r="N690" t="s">
        <v>19</v>
      </c>
      <c r="O690" s="1">
        <v>45329</v>
      </c>
    </row>
    <row r="691" spans="1:15" x14ac:dyDescent="0.35">
      <c r="A691">
        <v>64</v>
      </c>
      <c r="B691">
        <v>64</v>
      </c>
      <c r="C691" t="s">
        <v>107</v>
      </c>
      <c r="D691" t="s">
        <v>55</v>
      </c>
      <c r="E691" t="s">
        <v>29</v>
      </c>
      <c r="F691">
        <v>5.18</v>
      </c>
      <c r="G691">
        <v>116863.461</v>
      </c>
      <c r="H691">
        <v>2871577</v>
      </c>
      <c r="I691">
        <v>21099.599999999999</v>
      </c>
      <c r="J691">
        <v>553.86599999999999</v>
      </c>
      <c r="K691">
        <v>48.75</v>
      </c>
      <c r="L691">
        <v>54.16</v>
      </c>
      <c r="M691">
        <v>11.1</v>
      </c>
      <c r="N691" t="s">
        <v>19</v>
      </c>
      <c r="O691" s="1">
        <v>45329</v>
      </c>
    </row>
    <row r="692" spans="1:15" x14ac:dyDescent="0.35">
      <c r="A692">
        <v>65</v>
      </c>
      <c r="B692">
        <v>65</v>
      </c>
      <c r="C692" t="s">
        <v>108</v>
      </c>
      <c r="D692" t="s">
        <v>57</v>
      </c>
      <c r="E692" t="s">
        <v>29</v>
      </c>
      <c r="F692">
        <v>5.18</v>
      </c>
      <c r="G692">
        <v>160091.45300000001</v>
      </c>
      <c r="H692">
        <v>3896586</v>
      </c>
      <c r="I692">
        <v>19912.988000000001</v>
      </c>
      <c r="J692">
        <v>803.95500000000004</v>
      </c>
      <c r="K692">
        <v>78.125</v>
      </c>
      <c r="L692">
        <v>78.680000000000007</v>
      </c>
      <c r="M692">
        <v>0.7</v>
      </c>
      <c r="N692" t="s">
        <v>19</v>
      </c>
      <c r="O692" s="1">
        <v>45329</v>
      </c>
    </row>
    <row r="693" spans="1:15" x14ac:dyDescent="0.35">
      <c r="A693">
        <v>66</v>
      </c>
      <c r="B693">
        <v>66</v>
      </c>
      <c r="C693" t="s">
        <v>109</v>
      </c>
      <c r="D693" t="s">
        <v>59</v>
      </c>
      <c r="E693" t="s">
        <v>29</v>
      </c>
      <c r="F693">
        <v>5.18</v>
      </c>
      <c r="G693">
        <v>236571.45300000001</v>
      </c>
      <c r="H693">
        <v>5677405</v>
      </c>
      <c r="I693">
        <v>18836.155999999999</v>
      </c>
      <c r="J693">
        <v>1255.943</v>
      </c>
      <c r="K693">
        <v>125</v>
      </c>
      <c r="L693">
        <v>122.99</v>
      </c>
      <c r="M693">
        <v>-1.6</v>
      </c>
      <c r="N693" t="s">
        <v>19</v>
      </c>
      <c r="O693" s="1">
        <v>45329</v>
      </c>
    </row>
    <row r="694" spans="1:15" x14ac:dyDescent="0.35">
      <c r="A694">
        <v>67</v>
      </c>
      <c r="B694">
        <v>67</v>
      </c>
      <c r="C694" t="s">
        <v>110</v>
      </c>
      <c r="D694" t="s">
        <v>61</v>
      </c>
      <c r="E694" t="s">
        <v>29</v>
      </c>
      <c r="F694">
        <v>5.18</v>
      </c>
      <c r="G694">
        <v>634856.06299999997</v>
      </c>
      <c r="H694">
        <v>14937564</v>
      </c>
      <c r="I694">
        <v>37734.230000000003</v>
      </c>
      <c r="J694">
        <v>1682.441</v>
      </c>
      <c r="K694">
        <v>200</v>
      </c>
      <c r="L694">
        <v>164.8</v>
      </c>
      <c r="M694">
        <v>-17.600000000000001</v>
      </c>
      <c r="N694" t="s">
        <v>19</v>
      </c>
      <c r="O694" s="1">
        <v>45329</v>
      </c>
    </row>
    <row r="695" spans="1:15" x14ac:dyDescent="0.35">
      <c r="A695">
        <v>68</v>
      </c>
      <c r="B695">
        <v>68</v>
      </c>
      <c r="C695" t="s">
        <v>111</v>
      </c>
      <c r="D695" t="s">
        <v>63</v>
      </c>
      <c r="E695" t="s">
        <v>29</v>
      </c>
      <c r="F695">
        <v>5.18</v>
      </c>
      <c r="G695">
        <v>1065313.625</v>
      </c>
      <c r="H695">
        <v>25544994</v>
      </c>
      <c r="I695">
        <v>31416.877</v>
      </c>
      <c r="J695">
        <v>3390.8960000000002</v>
      </c>
      <c r="K695">
        <v>325.625</v>
      </c>
      <c r="L695">
        <v>332.29</v>
      </c>
      <c r="M695">
        <v>2</v>
      </c>
      <c r="N695" t="s">
        <v>19</v>
      </c>
      <c r="O695" s="1">
        <v>45329</v>
      </c>
    </row>
    <row r="696" spans="1:15" x14ac:dyDescent="0.35">
      <c r="A696">
        <v>69</v>
      </c>
      <c r="B696">
        <v>69</v>
      </c>
      <c r="C696" t="s">
        <v>112</v>
      </c>
      <c r="D696" t="s">
        <v>18</v>
      </c>
      <c r="E696" t="s">
        <v>18</v>
      </c>
      <c r="F696">
        <v>5.18</v>
      </c>
      <c r="G696">
        <v>180.023</v>
      </c>
      <c r="H696">
        <v>3059</v>
      </c>
      <c r="I696">
        <v>41.587000000000003</v>
      </c>
      <c r="J696">
        <v>432.88299999999998</v>
      </c>
      <c r="L696">
        <v>42.3</v>
      </c>
      <c r="N696" t="s">
        <v>19</v>
      </c>
      <c r="O696" s="1">
        <v>45329</v>
      </c>
    </row>
    <row r="697" spans="1:15" x14ac:dyDescent="0.35">
      <c r="A697">
        <v>70</v>
      </c>
      <c r="B697">
        <v>70</v>
      </c>
      <c r="C697" t="s">
        <v>113</v>
      </c>
      <c r="D697" t="s">
        <v>18</v>
      </c>
      <c r="E697" t="s">
        <v>18</v>
      </c>
      <c r="F697">
        <v>5.18</v>
      </c>
      <c r="G697">
        <v>118.17400000000001</v>
      </c>
      <c r="H697">
        <v>1030</v>
      </c>
      <c r="I697">
        <v>18.370999999999999</v>
      </c>
      <c r="J697">
        <v>643.26400000000001</v>
      </c>
      <c r="L697">
        <v>62.92</v>
      </c>
      <c r="N697" t="s">
        <v>19</v>
      </c>
      <c r="O697" s="1">
        <v>45329</v>
      </c>
    </row>
    <row r="698" spans="1:15" x14ac:dyDescent="0.35">
      <c r="A698">
        <v>71</v>
      </c>
      <c r="B698">
        <v>71</v>
      </c>
      <c r="C698" t="s">
        <v>114</v>
      </c>
      <c r="D698" t="s">
        <v>115</v>
      </c>
      <c r="E698" t="s">
        <v>68</v>
      </c>
      <c r="F698">
        <v>5.18</v>
      </c>
      <c r="G698">
        <v>2971.2669999999998</v>
      </c>
      <c r="H698">
        <v>73145</v>
      </c>
      <c r="I698">
        <v>32357.793000000001</v>
      </c>
      <c r="J698">
        <v>9.1829999999999998</v>
      </c>
      <c r="K698">
        <v>0.625</v>
      </c>
      <c r="L698">
        <v>0.76</v>
      </c>
      <c r="M698">
        <v>21.6</v>
      </c>
      <c r="N698" t="s">
        <v>19</v>
      </c>
      <c r="O698" s="1">
        <v>45329</v>
      </c>
    </row>
    <row r="699" spans="1:15" x14ac:dyDescent="0.35">
      <c r="A699">
        <v>72</v>
      </c>
      <c r="B699">
        <v>72</v>
      </c>
      <c r="C699" t="s">
        <v>116</v>
      </c>
      <c r="D699" t="s">
        <v>117</v>
      </c>
      <c r="E699" t="s">
        <v>68</v>
      </c>
      <c r="F699">
        <v>5.18</v>
      </c>
      <c r="G699">
        <v>9997.1049999999996</v>
      </c>
      <c r="H699">
        <v>241535</v>
      </c>
      <c r="I699">
        <v>30769.188999999998</v>
      </c>
      <c r="J699">
        <v>32.491</v>
      </c>
      <c r="K699">
        <v>2.5059999999999998</v>
      </c>
      <c r="L699">
        <v>3.04</v>
      </c>
      <c r="M699">
        <v>21.5</v>
      </c>
      <c r="N699" t="s">
        <v>19</v>
      </c>
      <c r="O699" s="1">
        <v>45329</v>
      </c>
    </row>
    <row r="700" spans="1:15" x14ac:dyDescent="0.35">
      <c r="A700">
        <v>73</v>
      </c>
      <c r="B700">
        <v>73</v>
      </c>
      <c r="C700" t="s">
        <v>118</v>
      </c>
      <c r="D700" t="s">
        <v>119</v>
      </c>
      <c r="E700" t="s">
        <v>68</v>
      </c>
      <c r="F700">
        <v>5.18</v>
      </c>
      <c r="G700">
        <v>15434.472</v>
      </c>
      <c r="H700">
        <v>363637</v>
      </c>
      <c r="I700">
        <v>18361.692999999999</v>
      </c>
      <c r="J700">
        <v>84.058000000000007</v>
      </c>
      <c r="K700">
        <v>6.2690000000000001</v>
      </c>
      <c r="L700">
        <v>8.1</v>
      </c>
      <c r="M700">
        <v>29.2</v>
      </c>
      <c r="N700" t="s">
        <v>19</v>
      </c>
      <c r="O700" s="1">
        <v>45329</v>
      </c>
    </row>
    <row r="701" spans="1:15" x14ac:dyDescent="0.35">
      <c r="A701">
        <v>74</v>
      </c>
      <c r="B701">
        <v>74</v>
      </c>
      <c r="C701" t="s">
        <v>120</v>
      </c>
      <c r="D701" t="s">
        <v>121</v>
      </c>
      <c r="E701" t="s">
        <v>68</v>
      </c>
      <c r="F701">
        <v>5.18</v>
      </c>
      <c r="G701">
        <v>113470.266</v>
      </c>
      <c r="H701">
        <v>2831497</v>
      </c>
      <c r="I701">
        <v>33615.019999999997</v>
      </c>
      <c r="J701">
        <v>337.55799999999999</v>
      </c>
      <c r="K701">
        <v>25</v>
      </c>
      <c r="L701">
        <v>32.950000000000003</v>
      </c>
      <c r="M701">
        <v>31.8</v>
      </c>
      <c r="N701" t="s">
        <v>19</v>
      </c>
      <c r="O701" s="1">
        <v>45329</v>
      </c>
    </row>
    <row r="702" spans="1:15" x14ac:dyDescent="0.35">
      <c r="A702">
        <v>75</v>
      </c>
      <c r="B702">
        <v>75</v>
      </c>
      <c r="C702" t="s">
        <v>122</v>
      </c>
      <c r="D702" t="s">
        <v>18</v>
      </c>
      <c r="E702" t="s">
        <v>18</v>
      </c>
      <c r="F702">
        <v>5.19</v>
      </c>
      <c r="G702">
        <v>9.891</v>
      </c>
      <c r="H702">
        <v>317</v>
      </c>
      <c r="I702">
        <v>11.861000000000001</v>
      </c>
      <c r="J702">
        <v>83.391000000000005</v>
      </c>
      <c r="L702">
        <v>8.0299999999999994</v>
      </c>
      <c r="N702" t="s">
        <v>19</v>
      </c>
      <c r="O702" s="1">
        <v>45329</v>
      </c>
    </row>
    <row r="703" spans="1:15" x14ac:dyDescent="0.35">
      <c r="A703">
        <v>76</v>
      </c>
      <c r="B703">
        <v>76</v>
      </c>
      <c r="C703" t="s">
        <v>123</v>
      </c>
      <c r="D703" t="s">
        <v>18</v>
      </c>
      <c r="E703" t="s">
        <v>18</v>
      </c>
      <c r="F703">
        <v>5.17</v>
      </c>
      <c r="G703">
        <v>32.667000000000002</v>
      </c>
      <c r="H703">
        <v>298</v>
      </c>
      <c r="I703">
        <v>12.105</v>
      </c>
      <c r="J703">
        <v>269.86399999999998</v>
      </c>
      <c r="L703">
        <v>26.32</v>
      </c>
      <c r="N703" t="s">
        <v>19</v>
      </c>
      <c r="O703" s="1">
        <v>45329</v>
      </c>
    </row>
    <row r="704" spans="1:15" x14ac:dyDescent="0.35">
      <c r="A704">
        <v>77</v>
      </c>
      <c r="B704">
        <v>77</v>
      </c>
      <c r="C704" t="s">
        <v>124</v>
      </c>
      <c r="D704" t="s">
        <v>35</v>
      </c>
      <c r="E704" t="s">
        <v>29</v>
      </c>
      <c r="F704">
        <v>5.18</v>
      </c>
      <c r="G704">
        <v>1691.6949999999999</v>
      </c>
      <c r="H704">
        <v>39901</v>
      </c>
      <c r="I704">
        <v>20045.84</v>
      </c>
      <c r="J704">
        <v>8.4390000000000001</v>
      </c>
      <c r="K704">
        <v>0.71299999999999997</v>
      </c>
      <c r="L704">
        <v>0.69</v>
      </c>
      <c r="M704">
        <v>-3.6</v>
      </c>
      <c r="N704" t="s">
        <v>19</v>
      </c>
      <c r="O704" s="1">
        <v>45329</v>
      </c>
    </row>
    <row r="705" spans="1:15" x14ac:dyDescent="0.35">
      <c r="A705">
        <v>78</v>
      </c>
      <c r="B705">
        <v>78</v>
      </c>
      <c r="C705" t="s">
        <v>125</v>
      </c>
      <c r="D705" t="s">
        <v>37</v>
      </c>
      <c r="E705" t="s">
        <v>29</v>
      </c>
      <c r="F705">
        <v>5.18</v>
      </c>
      <c r="G705">
        <v>2125.962</v>
      </c>
      <c r="H705">
        <v>50142</v>
      </c>
      <c r="I705">
        <v>17964.745999999999</v>
      </c>
      <c r="J705">
        <v>11.834</v>
      </c>
      <c r="K705">
        <v>1.1379999999999999</v>
      </c>
      <c r="L705">
        <v>1.02</v>
      </c>
      <c r="M705">
        <v>-10.3</v>
      </c>
      <c r="N705" t="s">
        <v>19</v>
      </c>
      <c r="O705" s="1">
        <v>45329</v>
      </c>
    </row>
    <row r="706" spans="1:15" x14ac:dyDescent="0.35">
      <c r="A706">
        <v>79</v>
      </c>
      <c r="B706">
        <v>79</v>
      </c>
      <c r="C706" t="s">
        <v>126</v>
      </c>
      <c r="D706" t="s">
        <v>39</v>
      </c>
      <c r="E706" t="s">
        <v>29</v>
      </c>
      <c r="F706">
        <v>5.19</v>
      </c>
      <c r="G706">
        <v>3641.6750000000002</v>
      </c>
      <c r="H706">
        <v>90102</v>
      </c>
      <c r="I706">
        <v>18868.226999999999</v>
      </c>
      <c r="J706">
        <v>19.300999999999998</v>
      </c>
      <c r="K706">
        <v>1.825</v>
      </c>
      <c r="L706">
        <v>1.75</v>
      </c>
      <c r="M706">
        <v>-4</v>
      </c>
      <c r="N706" t="s">
        <v>19</v>
      </c>
      <c r="O706" s="1">
        <v>45329</v>
      </c>
    </row>
    <row r="707" spans="1:15" x14ac:dyDescent="0.35">
      <c r="A707">
        <v>80</v>
      </c>
      <c r="B707">
        <v>80</v>
      </c>
      <c r="C707" t="s">
        <v>127</v>
      </c>
      <c r="D707" t="s">
        <v>55</v>
      </c>
      <c r="E707" t="s">
        <v>29</v>
      </c>
      <c r="F707">
        <v>5.19</v>
      </c>
      <c r="G707">
        <v>104348.242</v>
      </c>
      <c r="H707">
        <v>2556895</v>
      </c>
      <c r="I707">
        <v>17471.68</v>
      </c>
      <c r="J707">
        <v>597.24199999999996</v>
      </c>
      <c r="K707">
        <v>48.75</v>
      </c>
      <c r="L707">
        <v>58.41</v>
      </c>
      <c r="M707">
        <v>19.8</v>
      </c>
      <c r="N707" t="s">
        <v>19</v>
      </c>
      <c r="O707" s="1">
        <v>45329</v>
      </c>
    </row>
    <row r="708" spans="1:15" x14ac:dyDescent="0.35">
      <c r="A708">
        <v>81</v>
      </c>
      <c r="B708">
        <v>81</v>
      </c>
      <c r="C708" t="s">
        <v>128</v>
      </c>
      <c r="D708" t="s">
        <v>18</v>
      </c>
      <c r="E708" t="s">
        <v>18</v>
      </c>
      <c r="F708">
        <v>5.19</v>
      </c>
      <c r="G708">
        <v>16.401</v>
      </c>
      <c r="H708">
        <v>424</v>
      </c>
      <c r="I708">
        <v>23.058</v>
      </c>
      <c r="J708">
        <v>71.129000000000005</v>
      </c>
      <c r="L708">
        <v>6.83</v>
      </c>
      <c r="N708" t="s">
        <v>19</v>
      </c>
      <c r="O708" s="1">
        <v>45329</v>
      </c>
    </row>
    <row r="709" spans="1:15" x14ac:dyDescent="0.35">
      <c r="A709">
        <v>82</v>
      </c>
      <c r="B709">
        <v>82</v>
      </c>
      <c r="C709" t="s">
        <v>129</v>
      </c>
      <c r="D709" t="s">
        <v>35</v>
      </c>
      <c r="E709" t="s">
        <v>29</v>
      </c>
      <c r="F709">
        <v>5.19</v>
      </c>
      <c r="G709">
        <v>1678.866</v>
      </c>
      <c r="H709">
        <v>41565</v>
      </c>
      <c r="I709">
        <v>20375.537</v>
      </c>
      <c r="J709">
        <v>8.24</v>
      </c>
      <c r="K709">
        <v>0.71299999999999997</v>
      </c>
      <c r="L709">
        <v>0.67</v>
      </c>
      <c r="M709">
        <v>-6.3</v>
      </c>
      <c r="N709" t="s">
        <v>19</v>
      </c>
      <c r="O709" s="1">
        <v>45329</v>
      </c>
    </row>
    <row r="710" spans="1:15" x14ac:dyDescent="0.35">
      <c r="A710">
        <v>83</v>
      </c>
      <c r="B710">
        <v>83</v>
      </c>
      <c r="C710" t="s">
        <v>130</v>
      </c>
      <c r="D710" t="s">
        <v>37</v>
      </c>
      <c r="E710" t="s">
        <v>29</v>
      </c>
      <c r="F710">
        <v>5.19</v>
      </c>
      <c r="G710">
        <v>1908.9290000000001</v>
      </c>
      <c r="H710">
        <v>45048</v>
      </c>
      <c r="I710">
        <v>16582.210999999999</v>
      </c>
      <c r="J710">
        <v>11.512</v>
      </c>
      <c r="K710">
        <v>1.1379999999999999</v>
      </c>
      <c r="L710">
        <v>0.99</v>
      </c>
      <c r="M710">
        <v>-13.1</v>
      </c>
      <c r="N710" t="s">
        <v>19</v>
      </c>
      <c r="O710" s="1">
        <v>45329</v>
      </c>
    </row>
    <row r="711" spans="1:15" x14ac:dyDescent="0.35">
      <c r="A711">
        <v>84</v>
      </c>
      <c r="B711">
        <v>84</v>
      </c>
      <c r="C711" t="s">
        <v>131</v>
      </c>
      <c r="D711" t="s">
        <v>39</v>
      </c>
      <c r="E711" t="s">
        <v>29</v>
      </c>
      <c r="F711">
        <v>5.19</v>
      </c>
      <c r="G711">
        <v>3367.3719999999998</v>
      </c>
      <c r="H711">
        <v>79964</v>
      </c>
      <c r="I711">
        <v>16807.938999999998</v>
      </c>
      <c r="J711">
        <v>20.033999999999999</v>
      </c>
      <c r="K711">
        <v>1.825</v>
      </c>
      <c r="L711">
        <v>1.82</v>
      </c>
      <c r="M711">
        <v>-0.1</v>
      </c>
      <c r="N711" t="s">
        <v>19</v>
      </c>
      <c r="O711" s="1">
        <v>45329</v>
      </c>
    </row>
    <row r="712" spans="1:15" x14ac:dyDescent="0.35">
      <c r="A712">
        <v>85</v>
      </c>
      <c r="B712">
        <v>85</v>
      </c>
      <c r="C712" t="s">
        <v>132</v>
      </c>
      <c r="D712" t="s">
        <v>55</v>
      </c>
      <c r="E712" t="s">
        <v>29</v>
      </c>
      <c r="F712">
        <v>5.19</v>
      </c>
      <c r="G712">
        <v>97814.875</v>
      </c>
      <c r="H712">
        <v>2321435</v>
      </c>
      <c r="I712">
        <v>19143.831999999999</v>
      </c>
      <c r="J712">
        <v>510.947</v>
      </c>
      <c r="K712">
        <v>48.75</v>
      </c>
      <c r="L712">
        <v>49.95</v>
      </c>
      <c r="M712">
        <v>2.5</v>
      </c>
      <c r="N712" t="s">
        <v>19</v>
      </c>
      <c r="O712" s="1">
        <v>45329</v>
      </c>
    </row>
    <row r="713" spans="1:15" x14ac:dyDescent="0.35">
      <c r="A713">
        <v>86</v>
      </c>
      <c r="B713">
        <v>86</v>
      </c>
      <c r="C713" t="s">
        <v>133</v>
      </c>
      <c r="D713" t="s">
        <v>18</v>
      </c>
      <c r="E713" t="s">
        <v>18</v>
      </c>
      <c r="F713">
        <v>5.19</v>
      </c>
      <c r="G713">
        <v>56.057000000000002</v>
      </c>
      <c r="H713">
        <v>655</v>
      </c>
      <c r="I713">
        <v>6.6120000000000001</v>
      </c>
      <c r="J713">
        <v>847.80700000000002</v>
      </c>
      <c r="L713">
        <v>82.98</v>
      </c>
      <c r="N713" t="s">
        <v>19</v>
      </c>
      <c r="O713" s="1">
        <v>45329</v>
      </c>
    </row>
    <row r="714" spans="1:15" x14ac:dyDescent="0.35">
      <c r="A714">
        <v>87</v>
      </c>
      <c r="B714">
        <v>87</v>
      </c>
      <c r="C714" t="s">
        <v>134</v>
      </c>
      <c r="D714" t="s">
        <v>35</v>
      </c>
      <c r="E714" t="s">
        <v>29</v>
      </c>
      <c r="F714">
        <v>5.19</v>
      </c>
      <c r="G714">
        <v>1601.046</v>
      </c>
      <c r="H714">
        <v>38244</v>
      </c>
      <c r="I714">
        <v>19531.541000000001</v>
      </c>
      <c r="J714">
        <v>8.1969999999999992</v>
      </c>
      <c r="K714">
        <v>0.71299999999999997</v>
      </c>
      <c r="L714">
        <v>0.66</v>
      </c>
      <c r="M714">
        <v>-6.9</v>
      </c>
      <c r="N714" t="s">
        <v>19</v>
      </c>
      <c r="O714" s="1">
        <v>45329</v>
      </c>
    </row>
    <row r="715" spans="1:15" x14ac:dyDescent="0.35">
      <c r="A715">
        <v>88</v>
      </c>
      <c r="B715">
        <v>88</v>
      </c>
      <c r="C715" t="s">
        <v>135</v>
      </c>
      <c r="D715" t="s">
        <v>37</v>
      </c>
      <c r="E715" t="s">
        <v>29</v>
      </c>
      <c r="F715">
        <v>5.2</v>
      </c>
      <c r="G715">
        <v>2017.5309999999999</v>
      </c>
      <c r="H715">
        <v>48224</v>
      </c>
      <c r="I715">
        <v>17208.271000000001</v>
      </c>
      <c r="J715">
        <v>11.724</v>
      </c>
      <c r="K715">
        <v>1.1379999999999999</v>
      </c>
      <c r="L715">
        <v>1.01</v>
      </c>
      <c r="M715">
        <v>-11.3</v>
      </c>
      <c r="N715" t="s">
        <v>19</v>
      </c>
      <c r="O715" s="1">
        <v>45329</v>
      </c>
    </row>
    <row r="716" spans="1:15" x14ac:dyDescent="0.35">
      <c r="A716">
        <v>89</v>
      </c>
      <c r="B716">
        <v>89</v>
      </c>
      <c r="C716" t="s">
        <v>136</v>
      </c>
      <c r="D716" t="s">
        <v>39</v>
      </c>
      <c r="E716" t="s">
        <v>29</v>
      </c>
      <c r="F716">
        <v>5.2</v>
      </c>
      <c r="G716">
        <v>3380.7089999999998</v>
      </c>
      <c r="H716">
        <v>82340</v>
      </c>
      <c r="I716">
        <v>16733.023000000001</v>
      </c>
      <c r="J716">
        <v>20.204000000000001</v>
      </c>
      <c r="K716">
        <v>1.825</v>
      </c>
      <c r="L716">
        <v>1.84</v>
      </c>
      <c r="M716">
        <v>0.8</v>
      </c>
      <c r="N716" t="s">
        <v>19</v>
      </c>
      <c r="O716" s="1">
        <v>45329</v>
      </c>
    </row>
    <row r="717" spans="1:15" x14ac:dyDescent="0.35">
      <c r="A717">
        <v>90</v>
      </c>
      <c r="B717">
        <v>90</v>
      </c>
      <c r="C717" t="s">
        <v>137</v>
      </c>
      <c r="D717" t="s">
        <v>55</v>
      </c>
      <c r="E717" t="s">
        <v>29</v>
      </c>
      <c r="F717">
        <v>5.2</v>
      </c>
      <c r="G717">
        <v>95417.172000000006</v>
      </c>
      <c r="H717">
        <v>2251454</v>
      </c>
      <c r="I717">
        <v>17418.449000000001</v>
      </c>
      <c r="J717">
        <v>547.79399999999998</v>
      </c>
      <c r="K717">
        <v>48.75</v>
      </c>
      <c r="L717">
        <v>53.56</v>
      </c>
      <c r="M717">
        <v>9.9</v>
      </c>
      <c r="N717" t="s">
        <v>19</v>
      </c>
      <c r="O717" s="1">
        <v>45329</v>
      </c>
    </row>
    <row r="718" spans="1:15" x14ac:dyDescent="0.35">
      <c r="A718">
        <v>91</v>
      </c>
      <c r="B718">
        <v>91</v>
      </c>
      <c r="C718" t="s">
        <v>138</v>
      </c>
      <c r="D718" t="s">
        <v>18</v>
      </c>
      <c r="E718" t="s">
        <v>18</v>
      </c>
      <c r="F718">
        <v>5.2</v>
      </c>
      <c r="G718">
        <v>60.384999999999998</v>
      </c>
      <c r="H718">
        <v>584</v>
      </c>
      <c r="I718">
        <v>33.975000000000001</v>
      </c>
      <c r="J718">
        <v>177.73400000000001</v>
      </c>
      <c r="L718">
        <v>17.28</v>
      </c>
      <c r="N718" t="s">
        <v>19</v>
      </c>
      <c r="O718" s="1">
        <v>45329</v>
      </c>
    </row>
    <row r="719" spans="1:15" x14ac:dyDescent="0.35">
      <c r="A719">
        <v>92</v>
      </c>
      <c r="B719">
        <v>92</v>
      </c>
      <c r="C719" t="s">
        <v>139</v>
      </c>
      <c r="D719" t="s">
        <v>18</v>
      </c>
      <c r="E719" t="s">
        <v>18</v>
      </c>
      <c r="F719">
        <v>5.2</v>
      </c>
      <c r="G719">
        <v>4.5670000000000002</v>
      </c>
      <c r="H719">
        <v>152</v>
      </c>
      <c r="I719">
        <v>27.48</v>
      </c>
      <c r="J719">
        <v>16.619</v>
      </c>
      <c r="L719">
        <v>1.49</v>
      </c>
      <c r="N719" t="s">
        <v>19</v>
      </c>
      <c r="O719" s="1">
        <v>45329</v>
      </c>
    </row>
    <row r="720" spans="1:15" x14ac:dyDescent="0.35">
      <c r="A720">
        <v>93</v>
      </c>
      <c r="B720">
        <v>93</v>
      </c>
      <c r="C720" t="s">
        <v>140</v>
      </c>
      <c r="D720" t="s">
        <v>141</v>
      </c>
      <c r="E720" t="s">
        <v>142</v>
      </c>
      <c r="F720">
        <v>5.2</v>
      </c>
      <c r="G720">
        <v>422083.375</v>
      </c>
      <c r="H720">
        <v>10185595</v>
      </c>
      <c r="I720">
        <v>76879.266000000003</v>
      </c>
      <c r="J720">
        <v>549.02099999999996</v>
      </c>
      <c r="L720">
        <v>53.68</v>
      </c>
      <c r="N720" t="s">
        <v>19</v>
      </c>
      <c r="O720" s="1">
        <v>45329</v>
      </c>
    </row>
    <row r="721" spans="1:15" x14ac:dyDescent="0.35">
      <c r="A721">
        <v>94</v>
      </c>
      <c r="B721">
        <v>94</v>
      </c>
      <c r="C721" t="s">
        <v>143</v>
      </c>
      <c r="D721" t="s">
        <v>144</v>
      </c>
      <c r="E721" t="s">
        <v>142</v>
      </c>
      <c r="F721">
        <v>5.2</v>
      </c>
      <c r="G721">
        <v>440704.28100000002</v>
      </c>
      <c r="H721">
        <v>10793917</v>
      </c>
      <c r="I721">
        <v>74541.351999999999</v>
      </c>
      <c r="J721">
        <v>591.221</v>
      </c>
      <c r="L721">
        <v>57.82</v>
      </c>
      <c r="N721" t="s">
        <v>19</v>
      </c>
      <c r="O721" s="1">
        <v>45329</v>
      </c>
    </row>
    <row r="722" spans="1:15" x14ac:dyDescent="0.35">
      <c r="A722">
        <v>95</v>
      </c>
      <c r="B722">
        <v>95</v>
      </c>
      <c r="C722" t="s">
        <v>145</v>
      </c>
      <c r="D722" t="s">
        <v>146</v>
      </c>
      <c r="E722" t="s">
        <v>142</v>
      </c>
      <c r="F722">
        <v>5.2</v>
      </c>
      <c r="G722">
        <v>380902.75</v>
      </c>
      <c r="H722">
        <v>9238476</v>
      </c>
      <c r="I722">
        <v>73446.241999999998</v>
      </c>
      <c r="J722">
        <v>518.61400000000003</v>
      </c>
      <c r="L722">
        <v>50.7</v>
      </c>
      <c r="N722" t="s">
        <v>19</v>
      </c>
      <c r="O722" s="1">
        <v>45329</v>
      </c>
    </row>
    <row r="723" spans="1:15" x14ac:dyDescent="0.35">
      <c r="A723">
        <v>96</v>
      </c>
      <c r="B723">
        <v>96</v>
      </c>
      <c r="C723" t="s">
        <v>147</v>
      </c>
      <c r="D723" t="s">
        <v>148</v>
      </c>
      <c r="E723" t="s">
        <v>142</v>
      </c>
      <c r="F723">
        <v>5.2</v>
      </c>
      <c r="G723">
        <v>341947.65600000002</v>
      </c>
      <c r="H723">
        <v>8135609</v>
      </c>
      <c r="I723">
        <v>71795.5</v>
      </c>
      <c r="J723">
        <v>476.28</v>
      </c>
      <c r="L723">
        <v>46.55</v>
      </c>
      <c r="N723" t="s">
        <v>19</v>
      </c>
      <c r="O723" s="1">
        <v>45329</v>
      </c>
    </row>
    <row r="724" spans="1:15" x14ac:dyDescent="0.35">
      <c r="A724">
        <v>97</v>
      </c>
      <c r="B724">
        <v>97</v>
      </c>
      <c r="C724" t="s">
        <v>149</v>
      </c>
      <c r="D724" t="s">
        <v>150</v>
      </c>
      <c r="E724" t="s">
        <v>142</v>
      </c>
      <c r="F724">
        <v>5.2</v>
      </c>
      <c r="G724">
        <v>323529.90600000002</v>
      </c>
      <c r="H724">
        <v>7916220</v>
      </c>
      <c r="I724">
        <v>67235.516000000003</v>
      </c>
      <c r="J724">
        <v>481.18900000000002</v>
      </c>
      <c r="L724">
        <v>47.03</v>
      </c>
      <c r="N724" t="s">
        <v>19</v>
      </c>
      <c r="O724" s="1">
        <v>45329</v>
      </c>
    </row>
    <row r="725" spans="1:15" x14ac:dyDescent="0.35">
      <c r="A725">
        <v>98</v>
      </c>
      <c r="B725">
        <v>98</v>
      </c>
      <c r="C725" t="s">
        <v>151</v>
      </c>
      <c r="D725" t="s">
        <v>152</v>
      </c>
      <c r="E725" t="s">
        <v>142</v>
      </c>
      <c r="F725">
        <v>5.2</v>
      </c>
      <c r="G725">
        <v>307835.53100000002</v>
      </c>
      <c r="H725">
        <v>7611555</v>
      </c>
      <c r="I725">
        <v>59377.093999999997</v>
      </c>
      <c r="J725">
        <v>518.44200000000001</v>
      </c>
      <c r="L725">
        <v>50.69</v>
      </c>
      <c r="N725" t="s">
        <v>19</v>
      </c>
      <c r="O725" s="1">
        <v>45329</v>
      </c>
    </row>
    <row r="726" spans="1:15" x14ac:dyDescent="0.35">
      <c r="A726">
        <v>99</v>
      </c>
      <c r="B726">
        <v>99</v>
      </c>
      <c r="C726" t="s">
        <v>153</v>
      </c>
      <c r="D726" t="s">
        <v>18</v>
      </c>
      <c r="E726" t="s">
        <v>18</v>
      </c>
      <c r="F726">
        <v>5.2</v>
      </c>
      <c r="G726">
        <v>64.882999999999996</v>
      </c>
      <c r="H726">
        <v>768</v>
      </c>
      <c r="I726">
        <v>11.866</v>
      </c>
      <c r="J726">
        <v>546.798</v>
      </c>
      <c r="L726">
        <v>53.47</v>
      </c>
      <c r="N726" t="s">
        <v>19</v>
      </c>
      <c r="O726" s="1">
        <v>45329</v>
      </c>
    </row>
    <row r="727" spans="1:15" x14ac:dyDescent="0.35">
      <c r="A727">
        <v>100</v>
      </c>
      <c r="B727">
        <v>100</v>
      </c>
      <c r="C727" t="s">
        <v>154</v>
      </c>
      <c r="D727" t="s">
        <v>155</v>
      </c>
      <c r="E727" t="s">
        <v>142</v>
      </c>
      <c r="F727">
        <v>5.2</v>
      </c>
      <c r="G727">
        <v>296008.06300000002</v>
      </c>
      <c r="H727">
        <v>7315709</v>
      </c>
      <c r="I727">
        <v>59786.222999999998</v>
      </c>
      <c r="J727">
        <v>495.11099999999999</v>
      </c>
      <c r="L727">
        <v>48.4</v>
      </c>
      <c r="N727" t="s">
        <v>19</v>
      </c>
      <c r="O727" s="1">
        <v>45329</v>
      </c>
    </row>
    <row r="728" spans="1:15" x14ac:dyDescent="0.35">
      <c r="A728">
        <v>101</v>
      </c>
      <c r="B728">
        <v>101</v>
      </c>
      <c r="C728" t="s">
        <v>156</v>
      </c>
      <c r="D728" t="s">
        <v>157</v>
      </c>
      <c r="E728" t="s">
        <v>142</v>
      </c>
      <c r="F728">
        <v>5.2</v>
      </c>
      <c r="G728">
        <v>257113.06299999999</v>
      </c>
      <c r="H728">
        <v>6303558</v>
      </c>
      <c r="I728">
        <v>60600.288999999997</v>
      </c>
      <c r="J728">
        <v>424.27699999999999</v>
      </c>
      <c r="L728">
        <v>41.45</v>
      </c>
      <c r="N728" t="s">
        <v>19</v>
      </c>
      <c r="O728" s="1">
        <v>45329</v>
      </c>
    </row>
    <row r="729" spans="1:15" x14ac:dyDescent="0.35">
      <c r="A729">
        <v>102</v>
      </c>
      <c r="B729">
        <v>102</v>
      </c>
      <c r="C729" t="s">
        <v>158</v>
      </c>
      <c r="D729" t="s">
        <v>159</v>
      </c>
      <c r="E729" t="s">
        <v>142</v>
      </c>
      <c r="F729">
        <v>5.2</v>
      </c>
      <c r="G729">
        <v>250668</v>
      </c>
      <c r="H729">
        <v>6286585</v>
      </c>
      <c r="I729">
        <v>64703.050999999999</v>
      </c>
      <c r="J729">
        <v>387.41300000000001</v>
      </c>
      <c r="L729">
        <v>37.840000000000003</v>
      </c>
      <c r="N729" t="s">
        <v>19</v>
      </c>
      <c r="O729" s="1">
        <v>45329</v>
      </c>
    </row>
    <row r="730" spans="1:15" x14ac:dyDescent="0.35">
      <c r="A730">
        <v>103</v>
      </c>
      <c r="B730">
        <v>103</v>
      </c>
      <c r="C730" t="s">
        <v>160</v>
      </c>
      <c r="D730" t="s">
        <v>161</v>
      </c>
      <c r="E730" t="s">
        <v>142</v>
      </c>
      <c r="F730">
        <v>5.2</v>
      </c>
      <c r="G730">
        <v>270694.68800000002</v>
      </c>
      <c r="H730">
        <v>6658858</v>
      </c>
      <c r="I730">
        <v>71666.101999999999</v>
      </c>
      <c r="J730">
        <v>377.71600000000001</v>
      </c>
      <c r="L730">
        <v>36.89</v>
      </c>
      <c r="N730" t="s">
        <v>19</v>
      </c>
      <c r="O730" s="1">
        <v>45329</v>
      </c>
    </row>
    <row r="731" spans="1:15" x14ac:dyDescent="0.35">
      <c r="A731">
        <v>104</v>
      </c>
      <c r="B731">
        <v>104</v>
      </c>
      <c r="C731" t="s">
        <v>162</v>
      </c>
      <c r="D731" t="s">
        <v>163</v>
      </c>
      <c r="E731" t="s">
        <v>142</v>
      </c>
      <c r="F731">
        <v>5.2</v>
      </c>
      <c r="G731">
        <v>272790.06300000002</v>
      </c>
      <c r="H731">
        <v>6748657</v>
      </c>
      <c r="I731">
        <v>68193.616999999998</v>
      </c>
      <c r="J731">
        <v>400.02300000000002</v>
      </c>
      <c r="L731">
        <v>39.08</v>
      </c>
      <c r="N731" t="s">
        <v>19</v>
      </c>
      <c r="O731" s="1">
        <v>45329</v>
      </c>
    </row>
    <row r="732" spans="1:15" x14ac:dyDescent="0.35">
      <c r="A732">
        <v>105</v>
      </c>
      <c r="B732">
        <v>105</v>
      </c>
      <c r="C732" t="s">
        <v>164</v>
      </c>
      <c r="D732" t="s">
        <v>165</v>
      </c>
      <c r="E732" t="s">
        <v>142</v>
      </c>
      <c r="F732">
        <v>5.2</v>
      </c>
      <c r="G732">
        <v>268667.21899999998</v>
      </c>
      <c r="H732">
        <v>6495771</v>
      </c>
      <c r="I732">
        <v>66932.391000000003</v>
      </c>
      <c r="J732">
        <v>401.40100000000001</v>
      </c>
      <c r="L732">
        <v>39.21</v>
      </c>
      <c r="N732" t="s">
        <v>19</v>
      </c>
      <c r="O732" s="1">
        <v>45329</v>
      </c>
    </row>
    <row r="733" spans="1:15" x14ac:dyDescent="0.35">
      <c r="A733">
        <v>106</v>
      </c>
      <c r="B733">
        <v>106</v>
      </c>
      <c r="C733" t="s">
        <v>166</v>
      </c>
      <c r="D733" t="s">
        <v>18</v>
      </c>
      <c r="E733" t="s">
        <v>18</v>
      </c>
      <c r="F733">
        <v>5.2</v>
      </c>
      <c r="G733">
        <v>63.298000000000002</v>
      </c>
      <c r="H733">
        <v>885</v>
      </c>
      <c r="I733">
        <v>14.916</v>
      </c>
      <c r="J733">
        <v>424.363</v>
      </c>
      <c r="L733">
        <v>41.46</v>
      </c>
      <c r="N733" t="s">
        <v>19</v>
      </c>
      <c r="O733" s="1">
        <v>45329</v>
      </c>
    </row>
    <row r="734" spans="1:15" x14ac:dyDescent="0.35">
      <c r="A734">
        <v>107</v>
      </c>
      <c r="B734">
        <v>107</v>
      </c>
      <c r="C734" t="s">
        <v>167</v>
      </c>
      <c r="D734" t="s">
        <v>52</v>
      </c>
      <c r="E734" t="s">
        <v>29</v>
      </c>
      <c r="F734">
        <v>5.2</v>
      </c>
      <c r="G734">
        <v>45782.332000000002</v>
      </c>
      <c r="H734">
        <v>1091899</v>
      </c>
      <c r="I734">
        <v>14109.446</v>
      </c>
      <c r="J734">
        <v>324.48</v>
      </c>
      <c r="K734">
        <v>30.5</v>
      </c>
      <c r="L734">
        <v>31.67</v>
      </c>
      <c r="M734">
        <v>3.8</v>
      </c>
      <c r="N734" t="s">
        <v>19</v>
      </c>
      <c r="O734" s="1">
        <v>45329</v>
      </c>
    </row>
    <row r="735" spans="1:15" x14ac:dyDescent="0.35">
      <c r="A735">
        <v>108</v>
      </c>
      <c r="B735">
        <v>108</v>
      </c>
      <c r="C735" t="s">
        <v>168</v>
      </c>
      <c r="D735" t="s">
        <v>18</v>
      </c>
      <c r="E735" t="s">
        <v>18</v>
      </c>
      <c r="F735">
        <v>5.19</v>
      </c>
      <c r="G735">
        <v>34.506</v>
      </c>
      <c r="H735">
        <v>428</v>
      </c>
      <c r="I735">
        <v>24.082999999999998</v>
      </c>
      <c r="J735">
        <v>143.279</v>
      </c>
      <c r="L735">
        <v>13.91</v>
      </c>
      <c r="N735" t="s">
        <v>19</v>
      </c>
      <c r="O735" s="1">
        <v>45329</v>
      </c>
    </row>
    <row r="736" spans="1:15" x14ac:dyDescent="0.35">
      <c r="A736">
        <v>109</v>
      </c>
      <c r="B736">
        <v>109</v>
      </c>
      <c r="C736" t="s">
        <v>169</v>
      </c>
      <c r="D736" t="s">
        <v>170</v>
      </c>
      <c r="E736" t="s">
        <v>142</v>
      </c>
      <c r="F736">
        <v>5.2</v>
      </c>
      <c r="G736">
        <v>211335.28099999999</v>
      </c>
      <c r="H736">
        <v>7100464</v>
      </c>
      <c r="I736">
        <v>67789.539000000004</v>
      </c>
      <c r="J736">
        <v>311.75200000000001</v>
      </c>
      <c r="L736">
        <v>30.42</v>
      </c>
      <c r="N736" t="s">
        <v>19</v>
      </c>
      <c r="O736" s="1">
        <v>45329</v>
      </c>
    </row>
    <row r="737" spans="1:15" x14ac:dyDescent="0.35">
      <c r="A737">
        <v>110</v>
      </c>
      <c r="B737">
        <v>110</v>
      </c>
      <c r="C737" t="s">
        <v>171</v>
      </c>
      <c r="D737" t="s">
        <v>172</v>
      </c>
      <c r="E737" t="s">
        <v>142</v>
      </c>
      <c r="F737">
        <v>5.2</v>
      </c>
      <c r="G737">
        <v>213620.984</v>
      </c>
      <c r="H737">
        <v>6756371</v>
      </c>
      <c r="I737">
        <v>70369.023000000001</v>
      </c>
      <c r="J737">
        <v>303.572</v>
      </c>
      <c r="L737">
        <v>29.62</v>
      </c>
      <c r="N737" t="s">
        <v>19</v>
      </c>
      <c r="O737" s="1">
        <v>45329</v>
      </c>
    </row>
    <row r="738" spans="1:15" x14ac:dyDescent="0.35">
      <c r="A738">
        <v>111</v>
      </c>
      <c r="B738">
        <v>111</v>
      </c>
      <c r="C738" t="s">
        <v>173</v>
      </c>
      <c r="D738" t="s">
        <v>174</v>
      </c>
      <c r="E738" t="s">
        <v>142</v>
      </c>
      <c r="F738">
        <v>5.2</v>
      </c>
      <c r="G738">
        <v>221547.641</v>
      </c>
      <c r="H738">
        <v>6922652</v>
      </c>
      <c r="I738">
        <v>72949.460999999996</v>
      </c>
      <c r="J738">
        <v>303.7</v>
      </c>
      <c r="L738">
        <v>29.63</v>
      </c>
      <c r="N738" t="s">
        <v>19</v>
      </c>
      <c r="O738" s="1">
        <v>45329</v>
      </c>
    </row>
    <row r="739" spans="1:15" x14ac:dyDescent="0.35">
      <c r="A739">
        <v>112</v>
      </c>
      <c r="B739">
        <v>112</v>
      </c>
      <c r="C739" t="s">
        <v>175</v>
      </c>
      <c r="D739" t="s">
        <v>176</v>
      </c>
      <c r="E739" t="s">
        <v>142</v>
      </c>
      <c r="F739">
        <v>5.2</v>
      </c>
      <c r="G739">
        <v>124771.94500000001</v>
      </c>
      <c r="H739">
        <v>5112219</v>
      </c>
      <c r="I739">
        <v>69046.656000000003</v>
      </c>
      <c r="J739">
        <v>180.70699999999999</v>
      </c>
      <c r="L739">
        <v>17.579999999999998</v>
      </c>
      <c r="N739" t="s">
        <v>19</v>
      </c>
      <c r="O739" s="1">
        <v>45329</v>
      </c>
    </row>
    <row r="740" spans="1:15" x14ac:dyDescent="0.35">
      <c r="A740">
        <v>113</v>
      </c>
      <c r="B740">
        <v>113</v>
      </c>
      <c r="C740" t="s">
        <v>177</v>
      </c>
      <c r="D740" t="s">
        <v>178</v>
      </c>
      <c r="E740" t="s">
        <v>142</v>
      </c>
      <c r="F740">
        <v>5.2</v>
      </c>
      <c r="G740">
        <v>116021.54700000001</v>
      </c>
      <c r="H740">
        <v>4662540</v>
      </c>
      <c r="I740">
        <v>69858.797000000006</v>
      </c>
      <c r="J740">
        <v>166.08</v>
      </c>
      <c r="L740">
        <v>16.14</v>
      </c>
      <c r="N740" t="s">
        <v>19</v>
      </c>
      <c r="O740" s="1">
        <v>45329</v>
      </c>
    </row>
    <row r="741" spans="1:15" x14ac:dyDescent="0.35">
      <c r="A741">
        <v>114</v>
      </c>
      <c r="B741">
        <v>114</v>
      </c>
      <c r="C741" t="s">
        <v>179</v>
      </c>
      <c r="D741" t="s">
        <v>180</v>
      </c>
      <c r="E741" t="s">
        <v>142</v>
      </c>
      <c r="F741">
        <v>5.2</v>
      </c>
      <c r="G741">
        <v>146123.84400000001</v>
      </c>
      <c r="H741">
        <v>5632798</v>
      </c>
      <c r="I741">
        <v>72495.445000000007</v>
      </c>
      <c r="J741">
        <v>201.56299999999999</v>
      </c>
      <c r="L741">
        <v>19.62</v>
      </c>
      <c r="N741" t="s">
        <v>19</v>
      </c>
      <c r="O741" s="1">
        <v>45329</v>
      </c>
    </row>
    <row r="742" spans="1:15" x14ac:dyDescent="0.35">
      <c r="A742">
        <v>115</v>
      </c>
      <c r="B742">
        <v>115</v>
      </c>
      <c r="C742" t="s">
        <v>181</v>
      </c>
      <c r="D742" t="s">
        <v>18</v>
      </c>
      <c r="E742" t="s">
        <v>18</v>
      </c>
      <c r="F742">
        <v>5.2</v>
      </c>
      <c r="G742">
        <v>54.095999999999997</v>
      </c>
      <c r="H742">
        <v>305</v>
      </c>
      <c r="I742">
        <v>8.2149999999999999</v>
      </c>
      <c r="J742">
        <v>658.50300000000004</v>
      </c>
      <c r="L742">
        <v>64.42</v>
      </c>
      <c r="N742" t="s">
        <v>19</v>
      </c>
      <c r="O742" s="1">
        <v>45329</v>
      </c>
    </row>
    <row r="743" spans="1:15" x14ac:dyDescent="0.35">
      <c r="A743">
        <v>116</v>
      </c>
      <c r="B743">
        <v>116</v>
      </c>
      <c r="C743" t="s">
        <v>182</v>
      </c>
      <c r="D743" t="s">
        <v>52</v>
      </c>
      <c r="E743" t="s">
        <v>29</v>
      </c>
      <c r="F743">
        <v>5.2</v>
      </c>
      <c r="G743">
        <v>40330.491999999998</v>
      </c>
      <c r="H743">
        <v>982018</v>
      </c>
      <c r="I743">
        <v>12328.883</v>
      </c>
      <c r="J743">
        <v>327.12200000000001</v>
      </c>
      <c r="K743">
        <v>30.5</v>
      </c>
      <c r="L743">
        <v>31.93</v>
      </c>
      <c r="M743">
        <v>4.7</v>
      </c>
      <c r="N743" t="s">
        <v>19</v>
      </c>
      <c r="O743" s="1">
        <v>45329</v>
      </c>
    </row>
    <row r="744" spans="1:15" x14ac:dyDescent="0.35">
      <c r="A744">
        <v>117</v>
      </c>
      <c r="B744">
        <v>117</v>
      </c>
      <c r="C744" t="s">
        <v>183</v>
      </c>
      <c r="D744" t="s">
        <v>18</v>
      </c>
      <c r="E744" t="s">
        <v>18</v>
      </c>
      <c r="F744">
        <v>5.2</v>
      </c>
      <c r="G744">
        <v>35.661000000000001</v>
      </c>
      <c r="H744">
        <v>504</v>
      </c>
      <c r="I744">
        <v>6.2329999999999997</v>
      </c>
      <c r="J744">
        <v>572.13199999999995</v>
      </c>
      <c r="L744">
        <v>55.95</v>
      </c>
      <c r="N744" t="s">
        <v>19</v>
      </c>
      <c r="O744" s="1">
        <v>45329</v>
      </c>
    </row>
    <row r="745" spans="1:15" x14ac:dyDescent="0.35">
      <c r="A745">
        <v>118</v>
      </c>
      <c r="B745">
        <v>118</v>
      </c>
      <c r="C745" t="s">
        <v>184</v>
      </c>
      <c r="D745" t="s">
        <v>185</v>
      </c>
      <c r="E745" t="s">
        <v>142</v>
      </c>
      <c r="F745">
        <v>5.2</v>
      </c>
      <c r="G745">
        <v>338138.125</v>
      </c>
      <c r="H745">
        <v>8250365</v>
      </c>
      <c r="I745">
        <v>62798.77</v>
      </c>
      <c r="J745">
        <v>538.447</v>
      </c>
      <c r="L745">
        <v>52.65</v>
      </c>
      <c r="N745" t="s">
        <v>19</v>
      </c>
      <c r="O745" s="1">
        <v>45329</v>
      </c>
    </row>
    <row r="746" spans="1:15" x14ac:dyDescent="0.35">
      <c r="A746">
        <v>119</v>
      </c>
      <c r="B746">
        <v>119</v>
      </c>
      <c r="C746" t="s">
        <v>186</v>
      </c>
      <c r="D746" t="s">
        <v>187</v>
      </c>
      <c r="E746" t="s">
        <v>142</v>
      </c>
      <c r="F746">
        <v>5.2</v>
      </c>
      <c r="G746">
        <v>322311.65600000002</v>
      </c>
      <c r="H746">
        <v>7793794</v>
      </c>
      <c r="I746">
        <v>60950.218999999997</v>
      </c>
      <c r="J746">
        <v>528.81100000000004</v>
      </c>
      <c r="L746">
        <v>51.7</v>
      </c>
      <c r="N746" t="s">
        <v>19</v>
      </c>
      <c r="O746" s="1">
        <v>45329</v>
      </c>
    </row>
    <row r="747" spans="1:15" x14ac:dyDescent="0.35">
      <c r="A747">
        <v>120</v>
      </c>
      <c r="B747">
        <v>120</v>
      </c>
      <c r="C747" t="s">
        <v>188</v>
      </c>
      <c r="D747" t="s">
        <v>189</v>
      </c>
      <c r="E747" t="s">
        <v>142</v>
      </c>
      <c r="F747">
        <v>5.2</v>
      </c>
      <c r="G747">
        <v>336100.875</v>
      </c>
      <c r="H747">
        <v>8085665</v>
      </c>
      <c r="I747">
        <v>61018.313000000002</v>
      </c>
      <c r="J747">
        <v>550.82000000000005</v>
      </c>
      <c r="L747">
        <v>53.86</v>
      </c>
      <c r="N747" t="s">
        <v>19</v>
      </c>
      <c r="O747" s="1">
        <v>45329</v>
      </c>
    </row>
    <row r="748" spans="1:15" x14ac:dyDescent="0.35">
      <c r="A748">
        <v>121</v>
      </c>
      <c r="B748">
        <v>121</v>
      </c>
      <c r="C748" t="s">
        <v>190</v>
      </c>
      <c r="D748" t="s">
        <v>191</v>
      </c>
      <c r="E748" t="s">
        <v>142</v>
      </c>
      <c r="F748">
        <v>5.21</v>
      </c>
      <c r="G748">
        <v>357696.78100000002</v>
      </c>
      <c r="H748">
        <v>8728060</v>
      </c>
      <c r="I748">
        <v>53439.042999999998</v>
      </c>
      <c r="J748">
        <v>669.35500000000002</v>
      </c>
      <c r="L748">
        <v>65.48</v>
      </c>
      <c r="N748" t="s">
        <v>19</v>
      </c>
      <c r="O748" s="1">
        <v>45329</v>
      </c>
    </row>
    <row r="749" spans="1:15" x14ac:dyDescent="0.35">
      <c r="A749">
        <v>122</v>
      </c>
      <c r="B749">
        <v>122</v>
      </c>
      <c r="C749" t="s">
        <v>192</v>
      </c>
      <c r="D749" t="s">
        <v>193</v>
      </c>
      <c r="E749" t="s">
        <v>142</v>
      </c>
      <c r="F749">
        <v>5.21</v>
      </c>
      <c r="G749">
        <v>331523.15600000002</v>
      </c>
      <c r="H749">
        <v>8058599</v>
      </c>
      <c r="I749">
        <v>55735.616999999998</v>
      </c>
      <c r="J749">
        <v>594.81399999999996</v>
      </c>
      <c r="L749">
        <v>58.17</v>
      </c>
      <c r="N749" t="s">
        <v>19</v>
      </c>
      <c r="O749" s="1">
        <v>45329</v>
      </c>
    </row>
    <row r="750" spans="1:15" x14ac:dyDescent="0.35">
      <c r="A750">
        <v>123</v>
      </c>
      <c r="B750">
        <v>123</v>
      </c>
      <c r="C750" t="s">
        <v>194</v>
      </c>
      <c r="D750" t="s">
        <v>195</v>
      </c>
      <c r="E750" t="s">
        <v>142</v>
      </c>
      <c r="F750">
        <v>5.21</v>
      </c>
      <c r="G750">
        <v>245906.29699999999</v>
      </c>
      <c r="H750">
        <v>5946874</v>
      </c>
      <c r="I750">
        <v>58680.23</v>
      </c>
      <c r="J750">
        <v>419.06200000000001</v>
      </c>
      <c r="L750">
        <v>40.94</v>
      </c>
      <c r="N750" t="s">
        <v>19</v>
      </c>
      <c r="O750" s="1">
        <v>45329</v>
      </c>
    </row>
    <row r="751" spans="1:15" x14ac:dyDescent="0.35">
      <c r="A751">
        <v>124</v>
      </c>
      <c r="B751">
        <v>124</v>
      </c>
      <c r="C751" t="s">
        <v>196</v>
      </c>
      <c r="D751" t="s">
        <v>18</v>
      </c>
      <c r="E751" t="s">
        <v>18</v>
      </c>
      <c r="F751">
        <v>5.21</v>
      </c>
      <c r="G751">
        <v>96.891000000000005</v>
      </c>
      <c r="H751">
        <v>1086</v>
      </c>
      <c r="I751">
        <v>39.24</v>
      </c>
      <c r="J751">
        <v>246.91900000000001</v>
      </c>
      <c r="L751">
        <v>24.07</v>
      </c>
      <c r="N751" t="s">
        <v>19</v>
      </c>
      <c r="O751" s="1">
        <v>45329</v>
      </c>
    </row>
    <row r="752" spans="1:15" x14ac:dyDescent="0.35">
      <c r="A752">
        <v>125</v>
      </c>
      <c r="B752">
        <v>125</v>
      </c>
      <c r="C752" t="s">
        <v>197</v>
      </c>
      <c r="D752" t="s">
        <v>198</v>
      </c>
      <c r="E752" t="s">
        <v>142</v>
      </c>
      <c r="F752">
        <v>5.21</v>
      </c>
      <c r="G752">
        <v>193000.90599999999</v>
      </c>
      <c r="H752">
        <v>4462446</v>
      </c>
      <c r="I752">
        <v>48207.898000000001</v>
      </c>
      <c r="J752">
        <v>400.351</v>
      </c>
      <c r="L752">
        <v>39.11</v>
      </c>
      <c r="N752" t="s">
        <v>19</v>
      </c>
      <c r="O752" s="1">
        <v>45329</v>
      </c>
    </row>
    <row r="753" spans="1:15" x14ac:dyDescent="0.35">
      <c r="A753">
        <v>126</v>
      </c>
      <c r="B753">
        <v>126</v>
      </c>
      <c r="C753" t="s">
        <v>199</v>
      </c>
      <c r="D753" t="s">
        <v>200</v>
      </c>
      <c r="E753" t="s">
        <v>142</v>
      </c>
      <c r="F753">
        <v>5.21</v>
      </c>
      <c r="G753">
        <v>188581.766</v>
      </c>
      <c r="H753">
        <v>4653999</v>
      </c>
      <c r="I753">
        <v>54628.370999999999</v>
      </c>
      <c r="J753">
        <v>345.20800000000003</v>
      </c>
      <c r="L753">
        <v>33.700000000000003</v>
      </c>
      <c r="N753" t="s">
        <v>19</v>
      </c>
      <c r="O753" s="1">
        <v>45329</v>
      </c>
    </row>
    <row r="754" spans="1:15" x14ac:dyDescent="0.35">
      <c r="A754">
        <v>127</v>
      </c>
      <c r="B754">
        <v>127</v>
      </c>
      <c r="C754" t="s">
        <v>201</v>
      </c>
      <c r="D754" t="s">
        <v>202</v>
      </c>
      <c r="E754" t="s">
        <v>142</v>
      </c>
      <c r="F754">
        <v>5.21</v>
      </c>
      <c r="G754">
        <v>186013.891</v>
      </c>
      <c r="H754">
        <v>4614897</v>
      </c>
      <c r="I754">
        <v>57590.84</v>
      </c>
      <c r="J754">
        <v>322.99200000000002</v>
      </c>
      <c r="L754">
        <v>31.52</v>
      </c>
      <c r="N754" t="s">
        <v>19</v>
      </c>
      <c r="O754" s="1">
        <v>45329</v>
      </c>
    </row>
    <row r="755" spans="1:15" x14ac:dyDescent="0.35">
      <c r="A755">
        <v>128</v>
      </c>
      <c r="B755">
        <v>128</v>
      </c>
      <c r="C755" t="s">
        <v>203</v>
      </c>
      <c r="D755" t="s">
        <v>204</v>
      </c>
      <c r="E755" t="s">
        <v>142</v>
      </c>
      <c r="F755">
        <v>5.21</v>
      </c>
      <c r="G755">
        <v>342255.78100000002</v>
      </c>
      <c r="H755">
        <v>8209658</v>
      </c>
      <c r="I755">
        <v>62483.847999999998</v>
      </c>
      <c r="J755">
        <v>547.75099999999998</v>
      </c>
      <c r="L755">
        <v>53.56</v>
      </c>
      <c r="N755" t="s">
        <v>19</v>
      </c>
      <c r="O755" s="1">
        <v>45329</v>
      </c>
    </row>
    <row r="756" spans="1:15" x14ac:dyDescent="0.35">
      <c r="A756">
        <v>129</v>
      </c>
      <c r="B756">
        <v>129</v>
      </c>
      <c r="C756" t="s">
        <v>205</v>
      </c>
      <c r="D756" t="s">
        <v>206</v>
      </c>
      <c r="E756" t="s">
        <v>142</v>
      </c>
      <c r="F756">
        <v>5.21</v>
      </c>
      <c r="G756">
        <v>303342.59399999998</v>
      </c>
      <c r="H756">
        <v>7345818</v>
      </c>
      <c r="I756">
        <v>54148.366999999998</v>
      </c>
      <c r="J756">
        <v>560.20600000000002</v>
      </c>
      <c r="L756">
        <v>54.78</v>
      </c>
      <c r="N756" t="s">
        <v>19</v>
      </c>
      <c r="O756" s="1">
        <v>45329</v>
      </c>
    </row>
    <row r="757" spans="1:15" x14ac:dyDescent="0.35">
      <c r="A757">
        <v>130</v>
      </c>
      <c r="B757">
        <v>130</v>
      </c>
      <c r="C757" t="s">
        <v>207</v>
      </c>
      <c r="D757" t="s">
        <v>208</v>
      </c>
      <c r="E757" t="s">
        <v>142</v>
      </c>
      <c r="F757">
        <v>5.21</v>
      </c>
      <c r="G757">
        <v>281791.90600000002</v>
      </c>
      <c r="H757">
        <v>6948520</v>
      </c>
      <c r="I757">
        <v>55963.391000000003</v>
      </c>
      <c r="J757">
        <v>503.529</v>
      </c>
      <c r="L757">
        <v>49.22</v>
      </c>
      <c r="N757" t="s">
        <v>19</v>
      </c>
      <c r="O757" s="1">
        <v>45329</v>
      </c>
    </row>
    <row r="758" spans="1:15" x14ac:dyDescent="0.35">
      <c r="A758">
        <v>131</v>
      </c>
      <c r="B758">
        <v>131</v>
      </c>
      <c r="C758" t="s">
        <v>209</v>
      </c>
      <c r="D758" t="s">
        <v>18</v>
      </c>
      <c r="E758" t="s">
        <v>18</v>
      </c>
      <c r="F758">
        <v>5.22</v>
      </c>
      <c r="G758">
        <v>92.427999999999997</v>
      </c>
      <c r="H758">
        <v>994</v>
      </c>
      <c r="I758">
        <v>30.684999999999999</v>
      </c>
      <c r="J758">
        <v>301.21600000000001</v>
      </c>
      <c r="L758">
        <v>29.39</v>
      </c>
      <c r="N758" t="s">
        <v>19</v>
      </c>
      <c r="O758" s="1">
        <v>45329</v>
      </c>
    </row>
    <row r="759" spans="1:15" x14ac:dyDescent="0.35">
      <c r="A759">
        <v>132</v>
      </c>
      <c r="B759">
        <v>132</v>
      </c>
      <c r="C759" t="s">
        <v>210</v>
      </c>
      <c r="D759" t="s">
        <v>52</v>
      </c>
      <c r="E759" t="s">
        <v>29</v>
      </c>
      <c r="F759">
        <v>5.21</v>
      </c>
      <c r="G759">
        <v>38098.008000000002</v>
      </c>
      <c r="H759">
        <v>909254</v>
      </c>
      <c r="I759">
        <v>11270.036</v>
      </c>
      <c r="J759">
        <v>338.04700000000003</v>
      </c>
      <c r="K759">
        <v>30.5</v>
      </c>
      <c r="L759">
        <v>33</v>
      </c>
      <c r="M759">
        <v>8.1999999999999993</v>
      </c>
      <c r="N759" t="s">
        <v>19</v>
      </c>
      <c r="O759" s="1">
        <v>45329</v>
      </c>
    </row>
    <row r="760" spans="1:15" x14ac:dyDescent="0.35">
      <c r="A760">
        <v>133</v>
      </c>
      <c r="B760">
        <v>133</v>
      </c>
      <c r="C760" t="s">
        <v>211</v>
      </c>
      <c r="D760" t="s">
        <v>18</v>
      </c>
      <c r="E760" t="s">
        <v>18</v>
      </c>
      <c r="F760">
        <v>5.21</v>
      </c>
      <c r="G760">
        <v>16.904</v>
      </c>
      <c r="H760">
        <v>414</v>
      </c>
      <c r="I760">
        <v>4.2489999999999997</v>
      </c>
      <c r="J760">
        <v>397.83499999999998</v>
      </c>
      <c r="L760">
        <v>38.86</v>
      </c>
      <c r="N760" t="s">
        <v>19</v>
      </c>
      <c r="O760" s="1">
        <v>45329</v>
      </c>
    </row>
    <row r="761" spans="1:15" x14ac:dyDescent="0.35">
      <c r="A761">
        <v>134</v>
      </c>
      <c r="B761">
        <v>134</v>
      </c>
      <c r="C761" t="s">
        <v>212</v>
      </c>
      <c r="D761" t="s">
        <v>213</v>
      </c>
      <c r="E761" t="s">
        <v>142</v>
      </c>
      <c r="F761">
        <v>5.21</v>
      </c>
      <c r="G761">
        <v>324197.28100000002</v>
      </c>
      <c r="H761">
        <v>8006442</v>
      </c>
      <c r="I761">
        <v>69880.008000000002</v>
      </c>
      <c r="J761">
        <v>463.93400000000003</v>
      </c>
      <c r="L761">
        <v>45.34</v>
      </c>
      <c r="N761" t="s">
        <v>19</v>
      </c>
      <c r="O761" s="1">
        <v>45329</v>
      </c>
    </row>
    <row r="762" spans="1:15" x14ac:dyDescent="0.35">
      <c r="A762">
        <v>135</v>
      </c>
      <c r="B762">
        <v>135</v>
      </c>
      <c r="C762" t="s">
        <v>214</v>
      </c>
      <c r="D762" t="s">
        <v>215</v>
      </c>
      <c r="E762" t="s">
        <v>142</v>
      </c>
      <c r="F762">
        <v>5.21</v>
      </c>
      <c r="G762">
        <v>308013.71899999998</v>
      </c>
      <c r="H762">
        <v>7359169</v>
      </c>
      <c r="I762">
        <v>67209.851999999999</v>
      </c>
      <c r="J762">
        <v>458.28699999999998</v>
      </c>
      <c r="L762">
        <v>44.79</v>
      </c>
      <c r="N762" t="s">
        <v>19</v>
      </c>
      <c r="O762" s="1">
        <v>45329</v>
      </c>
    </row>
    <row r="763" spans="1:15" x14ac:dyDescent="0.35">
      <c r="A763">
        <v>136</v>
      </c>
      <c r="B763">
        <v>136</v>
      </c>
      <c r="C763" t="s">
        <v>216</v>
      </c>
      <c r="D763" t="s">
        <v>217</v>
      </c>
      <c r="E763" t="s">
        <v>142</v>
      </c>
      <c r="F763">
        <v>5.21</v>
      </c>
      <c r="G763">
        <v>296929.65600000002</v>
      </c>
      <c r="H763">
        <v>7207137</v>
      </c>
      <c r="I763">
        <v>69773.343999999997</v>
      </c>
      <c r="J763">
        <v>425.56299999999999</v>
      </c>
      <c r="L763">
        <v>41.58</v>
      </c>
      <c r="N763" t="s">
        <v>19</v>
      </c>
      <c r="O763" s="1">
        <v>45329</v>
      </c>
    </row>
    <row r="764" spans="1:15" x14ac:dyDescent="0.35">
      <c r="A764">
        <v>137</v>
      </c>
      <c r="B764">
        <v>137</v>
      </c>
      <c r="C764" t="s">
        <v>218</v>
      </c>
      <c r="D764" t="s">
        <v>219</v>
      </c>
      <c r="E764" t="s">
        <v>142</v>
      </c>
      <c r="F764">
        <v>5.22</v>
      </c>
      <c r="G764">
        <v>322356.75</v>
      </c>
      <c r="H764">
        <v>7625099</v>
      </c>
      <c r="I764">
        <v>66457.195000000007</v>
      </c>
      <c r="J764">
        <v>485.05900000000003</v>
      </c>
      <c r="L764">
        <v>47.41</v>
      </c>
      <c r="N764" t="s">
        <v>19</v>
      </c>
      <c r="O764" s="1">
        <v>45329</v>
      </c>
    </row>
    <row r="765" spans="1:15" x14ac:dyDescent="0.35">
      <c r="A765">
        <v>138</v>
      </c>
      <c r="B765">
        <v>138</v>
      </c>
      <c r="C765" t="s">
        <v>220</v>
      </c>
      <c r="D765" t="s">
        <v>221</v>
      </c>
      <c r="E765" t="s">
        <v>142</v>
      </c>
      <c r="F765">
        <v>5.21</v>
      </c>
      <c r="G765">
        <v>305873.18800000002</v>
      </c>
      <c r="H765">
        <v>7348542</v>
      </c>
      <c r="I765">
        <v>61993.866999999998</v>
      </c>
      <c r="J765">
        <v>493.39299999999997</v>
      </c>
      <c r="L765">
        <v>48.23</v>
      </c>
      <c r="N765" t="s">
        <v>19</v>
      </c>
      <c r="O765" s="1">
        <v>45329</v>
      </c>
    </row>
    <row r="766" spans="1:15" x14ac:dyDescent="0.35">
      <c r="A766">
        <v>139</v>
      </c>
      <c r="B766">
        <v>139</v>
      </c>
      <c r="C766" t="s">
        <v>222</v>
      </c>
      <c r="D766" t="s">
        <v>223</v>
      </c>
      <c r="E766" t="s">
        <v>142</v>
      </c>
      <c r="F766">
        <v>5.21</v>
      </c>
      <c r="G766">
        <v>310387.93800000002</v>
      </c>
      <c r="H766">
        <v>7491211</v>
      </c>
      <c r="I766">
        <v>67426.343999999997</v>
      </c>
      <c r="J766">
        <v>460.33600000000001</v>
      </c>
      <c r="L766">
        <v>44.99</v>
      </c>
      <c r="N766" t="s">
        <v>19</v>
      </c>
      <c r="O766" s="1">
        <v>45329</v>
      </c>
    </row>
    <row r="767" spans="1:15" x14ac:dyDescent="0.35">
      <c r="A767">
        <v>140</v>
      </c>
      <c r="B767">
        <v>140</v>
      </c>
      <c r="C767" t="s">
        <v>224</v>
      </c>
      <c r="D767" t="s">
        <v>18</v>
      </c>
      <c r="E767" t="s">
        <v>18</v>
      </c>
      <c r="F767">
        <v>5.22</v>
      </c>
      <c r="G767">
        <v>52.427999999999997</v>
      </c>
      <c r="H767">
        <v>1022</v>
      </c>
      <c r="I767">
        <v>31.17</v>
      </c>
      <c r="J767">
        <v>168.2</v>
      </c>
      <c r="L767">
        <v>16.350000000000001</v>
      </c>
      <c r="N767" t="s">
        <v>19</v>
      </c>
      <c r="O767" s="1">
        <v>45329</v>
      </c>
    </row>
    <row r="768" spans="1:15" x14ac:dyDescent="0.35">
      <c r="A768">
        <v>141</v>
      </c>
      <c r="B768">
        <v>141</v>
      </c>
      <c r="C768" t="s">
        <v>225</v>
      </c>
      <c r="D768" t="s">
        <v>52</v>
      </c>
      <c r="E768" t="s">
        <v>29</v>
      </c>
      <c r="F768">
        <v>5.22</v>
      </c>
      <c r="G768">
        <v>33885.362999999998</v>
      </c>
      <c r="H768">
        <v>798328</v>
      </c>
      <c r="I768">
        <v>10386.876</v>
      </c>
      <c r="J768">
        <v>326.23200000000003</v>
      </c>
      <c r="K768">
        <v>30.5</v>
      </c>
      <c r="L768">
        <v>31.84</v>
      </c>
      <c r="M768">
        <v>4.4000000000000004</v>
      </c>
      <c r="N768" t="s">
        <v>19</v>
      </c>
      <c r="O768" s="1">
        <v>45329</v>
      </c>
    </row>
    <row r="769" spans="1:15" x14ac:dyDescent="0.35">
      <c r="A769">
        <v>142</v>
      </c>
      <c r="B769">
        <v>142</v>
      </c>
      <c r="C769" t="s">
        <v>226</v>
      </c>
      <c r="D769" t="s">
        <v>18</v>
      </c>
      <c r="E769" t="s">
        <v>18</v>
      </c>
      <c r="F769">
        <v>5.2</v>
      </c>
      <c r="G769">
        <v>21.74</v>
      </c>
      <c r="H769">
        <v>410</v>
      </c>
      <c r="I769">
        <v>4.2309999999999999</v>
      </c>
      <c r="J769">
        <v>513.827</v>
      </c>
      <c r="L769">
        <v>50.23</v>
      </c>
      <c r="N769" t="s">
        <v>19</v>
      </c>
      <c r="O769" s="1">
        <v>45329</v>
      </c>
    </row>
    <row r="770" spans="1:15" x14ac:dyDescent="0.35">
      <c r="A770">
        <v>143</v>
      </c>
      <c r="B770">
        <v>143</v>
      </c>
      <c r="C770" t="s">
        <v>227</v>
      </c>
      <c r="D770" t="s">
        <v>228</v>
      </c>
      <c r="E770" t="s">
        <v>142</v>
      </c>
      <c r="F770">
        <v>5.21</v>
      </c>
      <c r="G770">
        <v>342590.84399999998</v>
      </c>
      <c r="H770">
        <v>8160378</v>
      </c>
      <c r="I770">
        <v>76440.156000000003</v>
      </c>
      <c r="J770">
        <v>448.18200000000002</v>
      </c>
      <c r="L770">
        <v>43.8</v>
      </c>
      <c r="N770" t="s">
        <v>19</v>
      </c>
      <c r="O770" s="1">
        <v>45329</v>
      </c>
    </row>
    <row r="771" spans="1:15" x14ac:dyDescent="0.35">
      <c r="A771">
        <v>144</v>
      </c>
      <c r="B771">
        <v>144</v>
      </c>
      <c r="C771" t="s">
        <v>229</v>
      </c>
      <c r="D771" t="s">
        <v>230</v>
      </c>
      <c r="E771" t="s">
        <v>142</v>
      </c>
      <c r="F771">
        <v>5.22</v>
      </c>
      <c r="G771">
        <v>312290.625</v>
      </c>
      <c r="H771">
        <v>7718516</v>
      </c>
      <c r="I771">
        <v>78526.922000000006</v>
      </c>
      <c r="J771">
        <v>397.68599999999998</v>
      </c>
      <c r="L771">
        <v>38.85</v>
      </c>
      <c r="N771" t="s">
        <v>19</v>
      </c>
      <c r="O771" s="1">
        <v>45329</v>
      </c>
    </row>
    <row r="772" spans="1:15" x14ac:dyDescent="0.35">
      <c r="A772">
        <v>145</v>
      </c>
      <c r="B772">
        <v>145</v>
      </c>
      <c r="C772" t="s">
        <v>231</v>
      </c>
      <c r="D772" t="s">
        <v>232</v>
      </c>
      <c r="E772" t="s">
        <v>142</v>
      </c>
      <c r="F772">
        <v>5.22</v>
      </c>
      <c r="G772">
        <v>284597.65600000002</v>
      </c>
      <c r="H772">
        <v>7016211</v>
      </c>
      <c r="I772">
        <v>74402.866999999998</v>
      </c>
      <c r="J772">
        <v>382.50900000000001</v>
      </c>
      <c r="L772">
        <v>37.36</v>
      </c>
      <c r="N772" t="s">
        <v>19</v>
      </c>
      <c r="O772" s="1">
        <v>45329</v>
      </c>
    </row>
    <row r="773" spans="1:15" x14ac:dyDescent="0.35">
      <c r="A773">
        <v>146</v>
      </c>
      <c r="B773">
        <v>146</v>
      </c>
      <c r="C773" t="s">
        <v>233</v>
      </c>
      <c r="D773" t="s">
        <v>234</v>
      </c>
      <c r="E773" t="s">
        <v>142</v>
      </c>
      <c r="F773">
        <v>5.22</v>
      </c>
      <c r="G773">
        <v>267962</v>
      </c>
      <c r="H773">
        <v>6510039</v>
      </c>
      <c r="I773">
        <v>69915.516000000003</v>
      </c>
      <c r="J773">
        <v>383.26499999999999</v>
      </c>
      <c r="L773">
        <v>37.43</v>
      </c>
      <c r="N773" t="s">
        <v>19</v>
      </c>
      <c r="O773" s="1">
        <v>45329</v>
      </c>
    </row>
    <row r="774" spans="1:15" x14ac:dyDescent="0.35">
      <c r="A774">
        <v>147</v>
      </c>
      <c r="B774">
        <v>147</v>
      </c>
      <c r="C774" t="s">
        <v>235</v>
      </c>
      <c r="D774" t="s">
        <v>236</v>
      </c>
      <c r="E774" t="s">
        <v>142</v>
      </c>
      <c r="F774">
        <v>5.22</v>
      </c>
      <c r="G774">
        <v>266627.65600000002</v>
      </c>
      <c r="H774">
        <v>6609631</v>
      </c>
      <c r="I774">
        <v>76102.866999999998</v>
      </c>
      <c r="J774">
        <v>350.35199999999998</v>
      </c>
      <c r="L774">
        <v>34.21</v>
      </c>
      <c r="N774" t="s">
        <v>19</v>
      </c>
      <c r="O774" s="1">
        <v>45329</v>
      </c>
    </row>
    <row r="775" spans="1:15" x14ac:dyDescent="0.35">
      <c r="A775">
        <v>148</v>
      </c>
      <c r="B775">
        <v>148</v>
      </c>
      <c r="C775" t="s">
        <v>237</v>
      </c>
      <c r="D775" t="s">
        <v>238</v>
      </c>
      <c r="E775" t="s">
        <v>142</v>
      </c>
      <c r="F775">
        <v>5.22</v>
      </c>
      <c r="G775">
        <v>237742.609</v>
      </c>
      <c r="H775">
        <v>5822674</v>
      </c>
      <c r="I775">
        <v>72467.320000000007</v>
      </c>
      <c r="J775">
        <v>328.06900000000002</v>
      </c>
      <c r="L775">
        <v>32.020000000000003</v>
      </c>
      <c r="N775" t="s">
        <v>19</v>
      </c>
      <c r="O775" s="1">
        <v>45329</v>
      </c>
    </row>
    <row r="776" spans="1:15" x14ac:dyDescent="0.35">
      <c r="A776">
        <v>149</v>
      </c>
      <c r="B776">
        <v>149</v>
      </c>
      <c r="C776" t="s">
        <v>239</v>
      </c>
      <c r="D776" t="s">
        <v>18</v>
      </c>
      <c r="E776" t="s">
        <v>18</v>
      </c>
      <c r="F776">
        <v>5.21</v>
      </c>
      <c r="G776">
        <v>101.697</v>
      </c>
      <c r="H776">
        <v>1052</v>
      </c>
      <c r="I776">
        <v>12.896000000000001</v>
      </c>
      <c r="J776">
        <v>788.59299999999996</v>
      </c>
      <c r="L776">
        <v>77.17</v>
      </c>
      <c r="N776" t="s">
        <v>19</v>
      </c>
      <c r="O776" s="1">
        <v>45329</v>
      </c>
    </row>
    <row r="777" spans="1:15" x14ac:dyDescent="0.35">
      <c r="A777">
        <v>150</v>
      </c>
      <c r="B777">
        <v>150</v>
      </c>
      <c r="C777" t="s">
        <v>240</v>
      </c>
      <c r="D777" t="s">
        <v>18</v>
      </c>
      <c r="E777" t="s">
        <v>18</v>
      </c>
      <c r="F777">
        <v>5.23</v>
      </c>
      <c r="G777">
        <v>27.966999999999999</v>
      </c>
      <c r="H777">
        <v>472</v>
      </c>
      <c r="I777">
        <v>23.085999999999999</v>
      </c>
      <c r="J777">
        <v>121.143</v>
      </c>
      <c r="L777">
        <v>11.74</v>
      </c>
      <c r="N777" t="s">
        <v>19</v>
      </c>
      <c r="O777" s="1">
        <v>45329</v>
      </c>
    </row>
    <row r="778" spans="1:15" x14ac:dyDescent="0.35">
      <c r="A778">
        <v>151</v>
      </c>
      <c r="B778">
        <v>151</v>
      </c>
      <c r="C778" t="s">
        <v>241</v>
      </c>
      <c r="D778" t="s">
        <v>18</v>
      </c>
      <c r="E778" t="s">
        <v>18</v>
      </c>
      <c r="F778">
        <v>5.16</v>
      </c>
      <c r="G778">
        <v>1.968</v>
      </c>
      <c r="H778">
        <v>118</v>
      </c>
      <c r="I778">
        <v>62.664000000000001</v>
      </c>
      <c r="J778">
        <v>3.141</v>
      </c>
      <c r="L778">
        <v>0.17</v>
      </c>
      <c r="N778" t="s">
        <v>19</v>
      </c>
      <c r="O778" s="1">
        <v>45329</v>
      </c>
    </row>
    <row r="781" spans="1:15" x14ac:dyDescent="0.35">
      <c r="F781" t="s">
        <v>246</v>
      </c>
    </row>
    <row r="782" spans="1:15" x14ac:dyDescent="0.35">
      <c r="B782" t="s">
        <v>3</v>
      </c>
      <c r="C782" t="s">
        <v>4</v>
      </c>
      <c r="D782" t="s">
        <v>5</v>
      </c>
      <c r="E782" t="s">
        <v>6</v>
      </c>
      <c r="F782" t="s">
        <v>7</v>
      </c>
      <c r="G782" t="s">
        <v>8</v>
      </c>
      <c r="H782" t="s">
        <v>9</v>
      </c>
      <c r="I782" t="s">
        <v>10</v>
      </c>
      <c r="J782" t="s">
        <v>11</v>
      </c>
      <c r="K782" t="s">
        <v>12</v>
      </c>
      <c r="L782" t="s">
        <v>13</v>
      </c>
      <c r="M782" t="s">
        <v>14</v>
      </c>
      <c r="N782" t="s">
        <v>15</v>
      </c>
      <c r="O782" t="s">
        <v>16</v>
      </c>
    </row>
    <row r="783" spans="1:15" x14ac:dyDescent="0.35">
      <c r="A783">
        <v>1</v>
      </c>
      <c r="B783">
        <v>1</v>
      </c>
      <c r="C783" t="s">
        <v>17</v>
      </c>
      <c r="D783" t="s">
        <v>18</v>
      </c>
      <c r="E783" t="s">
        <v>18</v>
      </c>
      <c r="F783">
        <v>5.17</v>
      </c>
      <c r="G783">
        <v>42.896000000000001</v>
      </c>
      <c r="H783">
        <v>169</v>
      </c>
      <c r="J783">
        <v>42.896000000000001</v>
      </c>
      <c r="K783">
        <v>100</v>
      </c>
      <c r="L783">
        <v>0.19</v>
      </c>
      <c r="M783">
        <v>-99.8</v>
      </c>
      <c r="N783" t="s">
        <v>19</v>
      </c>
      <c r="O783" s="1">
        <v>45328</v>
      </c>
    </row>
    <row r="784" spans="1:15" x14ac:dyDescent="0.35">
      <c r="A784">
        <v>2</v>
      </c>
      <c r="B784">
        <v>2</v>
      </c>
      <c r="C784" t="s">
        <v>20</v>
      </c>
      <c r="D784" t="s">
        <v>18</v>
      </c>
      <c r="E784" t="s">
        <v>18</v>
      </c>
      <c r="F784">
        <v>5.28</v>
      </c>
      <c r="G784">
        <v>17.555</v>
      </c>
      <c r="H784">
        <v>100</v>
      </c>
      <c r="J784">
        <v>17.555</v>
      </c>
      <c r="K784">
        <v>100</v>
      </c>
      <c r="L784">
        <v>0.08</v>
      </c>
      <c r="M784">
        <v>-99.9</v>
      </c>
      <c r="N784" t="s">
        <v>19</v>
      </c>
      <c r="O784" s="1">
        <v>45328</v>
      </c>
    </row>
    <row r="785" spans="1:15" x14ac:dyDescent="0.35">
      <c r="A785">
        <v>3</v>
      </c>
      <c r="B785">
        <v>3</v>
      </c>
      <c r="C785" t="s">
        <v>21</v>
      </c>
      <c r="D785" t="s">
        <v>22</v>
      </c>
      <c r="E785" t="s">
        <v>18</v>
      </c>
      <c r="F785">
        <v>5.34</v>
      </c>
      <c r="G785">
        <v>16.108000000000001</v>
      </c>
      <c r="H785">
        <v>131</v>
      </c>
      <c r="J785">
        <v>16.108000000000001</v>
      </c>
      <c r="K785">
        <v>100</v>
      </c>
      <c r="L785">
        <v>7.0000000000000007E-2</v>
      </c>
      <c r="M785">
        <v>-99.9</v>
      </c>
      <c r="N785" t="s">
        <v>19</v>
      </c>
      <c r="O785" s="1">
        <v>45328</v>
      </c>
    </row>
    <row r="786" spans="1:15" x14ac:dyDescent="0.35">
      <c r="A786">
        <v>4</v>
      </c>
      <c r="B786">
        <v>4</v>
      </c>
      <c r="C786" t="s">
        <v>23</v>
      </c>
      <c r="D786" t="s">
        <v>24</v>
      </c>
      <c r="E786" t="s">
        <v>18</v>
      </c>
      <c r="F786">
        <v>5.16</v>
      </c>
      <c r="G786">
        <v>25.148</v>
      </c>
      <c r="H786">
        <v>81</v>
      </c>
      <c r="J786">
        <v>25.148</v>
      </c>
      <c r="K786">
        <v>100</v>
      </c>
      <c r="L786">
        <v>0.11</v>
      </c>
      <c r="M786">
        <v>-99.9</v>
      </c>
      <c r="N786" t="s">
        <v>19</v>
      </c>
      <c r="O786" s="1">
        <v>45328</v>
      </c>
    </row>
    <row r="787" spans="1:15" x14ac:dyDescent="0.35">
      <c r="A787">
        <v>5</v>
      </c>
      <c r="B787">
        <v>5</v>
      </c>
      <c r="C787" t="s">
        <v>25</v>
      </c>
      <c r="D787" t="s">
        <v>18</v>
      </c>
      <c r="E787" t="s">
        <v>18</v>
      </c>
      <c r="F787">
        <v>5.16</v>
      </c>
      <c r="G787">
        <v>5.2460000000000004</v>
      </c>
      <c r="H787">
        <v>76</v>
      </c>
      <c r="J787">
        <v>5.2460000000000004</v>
      </c>
      <c r="K787">
        <v>100</v>
      </c>
      <c r="L787">
        <v>0.02</v>
      </c>
      <c r="M787">
        <v>-100</v>
      </c>
      <c r="N787" t="s">
        <v>19</v>
      </c>
      <c r="O787" s="1">
        <v>45328</v>
      </c>
    </row>
    <row r="788" spans="1:15" x14ac:dyDescent="0.35">
      <c r="A788">
        <v>6</v>
      </c>
      <c r="B788">
        <v>6</v>
      </c>
      <c r="C788" t="s">
        <v>26</v>
      </c>
      <c r="D788" t="s">
        <v>18</v>
      </c>
      <c r="E788" t="s">
        <v>18</v>
      </c>
      <c r="F788">
        <v>5.34</v>
      </c>
      <c r="G788">
        <v>4.0819999999999999</v>
      </c>
      <c r="H788">
        <v>87</v>
      </c>
      <c r="J788">
        <v>4.0819999999999999</v>
      </c>
      <c r="K788">
        <v>100</v>
      </c>
      <c r="L788">
        <v>0.02</v>
      </c>
      <c r="M788">
        <v>-100</v>
      </c>
      <c r="N788" t="s">
        <v>19</v>
      </c>
      <c r="O788" s="1">
        <v>45328</v>
      </c>
    </row>
    <row r="789" spans="1:15" x14ac:dyDescent="0.35">
      <c r="A789">
        <v>7</v>
      </c>
      <c r="B789">
        <v>7</v>
      </c>
      <c r="C789" t="s">
        <v>27</v>
      </c>
      <c r="D789" t="s">
        <v>28</v>
      </c>
      <c r="E789" t="s">
        <v>29</v>
      </c>
      <c r="F789">
        <v>5.17</v>
      </c>
      <c r="G789">
        <v>28015.162</v>
      </c>
      <c r="H789">
        <v>764846</v>
      </c>
      <c r="J789">
        <v>28015.162</v>
      </c>
      <c r="K789">
        <v>100</v>
      </c>
      <c r="L789">
        <v>121.54</v>
      </c>
      <c r="M789">
        <v>21.5</v>
      </c>
      <c r="N789" t="s">
        <v>19</v>
      </c>
      <c r="O789" s="1">
        <v>45328</v>
      </c>
    </row>
    <row r="790" spans="1:15" x14ac:dyDescent="0.35">
      <c r="A790">
        <v>8</v>
      </c>
      <c r="B790">
        <v>8</v>
      </c>
      <c r="C790" t="s">
        <v>30</v>
      </c>
      <c r="D790" t="s">
        <v>31</v>
      </c>
      <c r="E790" t="s">
        <v>29</v>
      </c>
      <c r="F790">
        <v>5.17</v>
      </c>
      <c r="G790">
        <v>29313.949000000001</v>
      </c>
      <c r="H790">
        <v>810743</v>
      </c>
      <c r="J790">
        <v>29313.949000000001</v>
      </c>
      <c r="K790">
        <v>100</v>
      </c>
      <c r="L790">
        <v>127.17</v>
      </c>
      <c r="M790">
        <v>27.2</v>
      </c>
      <c r="N790" t="s">
        <v>19</v>
      </c>
      <c r="O790" s="1">
        <v>45328</v>
      </c>
    </row>
    <row r="791" spans="1:15" x14ac:dyDescent="0.35">
      <c r="A791">
        <v>9</v>
      </c>
      <c r="B791">
        <v>9</v>
      </c>
      <c r="C791" t="s">
        <v>32</v>
      </c>
      <c r="D791" t="s">
        <v>33</v>
      </c>
      <c r="E791" t="s">
        <v>29</v>
      </c>
      <c r="F791">
        <v>5.17</v>
      </c>
      <c r="G791">
        <v>29950.835999999999</v>
      </c>
      <c r="H791">
        <v>830589</v>
      </c>
      <c r="J791">
        <v>29950.835999999999</v>
      </c>
      <c r="K791">
        <v>100</v>
      </c>
      <c r="L791">
        <v>129.94</v>
      </c>
      <c r="M791">
        <v>29.9</v>
      </c>
      <c r="N791" t="s">
        <v>19</v>
      </c>
      <c r="O791" s="1">
        <v>45328</v>
      </c>
    </row>
    <row r="792" spans="1:15" x14ac:dyDescent="0.35">
      <c r="A792">
        <v>10</v>
      </c>
      <c r="B792">
        <v>10</v>
      </c>
      <c r="C792" t="s">
        <v>34</v>
      </c>
      <c r="D792" t="s">
        <v>35</v>
      </c>
      <c r="E792" t="s">
        <v>29</v>
      </c>
      <c r="F792">
        <v>5.17</v>
      </c>
      <c r="G792">
        <v>28339.805</v>
      </c>
      <c r="H792">
        <v>775903</v>
      </c>
      <c r="J792">
        <v>28339.805</v>
      </c>
      <c r="K792">
        <v>100</v>
      </c>
      <c r="L792">
        <v>122.95</v>
      </c>
      <c r="M792">
        <v>22.9</v>
      </c>
      <c r="N792" t="s">
        <v>19</v>
      </c>
      <c r="O792" s="1">
        <v>45328</v>
      </c>
    </row>
    <row r="793" spans="1:15" x14ac:dyDescent="0.35">
      <c r="A793">
        <v>11</v>
      </c>
      <c r="B793">
        <v>11</v>
      </c>
      <c r="C793" t="s">
        <v>36</v>
      </c>
      <c r="D793" t="s">
        <v>37</v>
      </c>
      <c r="E793" t="s">
        <v>29</v>
      </c>
      <c r="F793">
        <v>5.17</v>
      </c>
      <c r="G793">
        <v>25832.488000000001</v>
      </c>
      <c r="H793">
        <v>724632</v>
      </c>
      <c r="J793">
        <v>25832.488000000001</v>
      </c>
      <c r="K793">
        <v>100</v>
      </c>
      <c r="L793">
        <v>112.07</v>
      </c>
      <c r="M793">
        <v>12.1</v>
      </c>
      <c r="N793" t="s">
        <v>19</v>
      </c>
      <c r="O793" s="1">
        <v>45328</v>
      </c>
    </row>
    <row r="794" spans="1:15" x14ac:dyDescent="0.35">
      <c r="A794">
        <v>12</v>
      </c>
      <c r="B794">
        <v>12</v>
      </c>
      <c r="C794" t="s">
        <v>38</v>
      </c>
      <c r="D794" t="s">
        <v>39</v>
      </c>
      <c r="E794" t="s">
        <v>29</v>
      </c>
      <c r="F794">
        <v>5.17</v>
      </c>
      <c r="G794">
        <v>26238.695</v>
      </c>
      <c r="H794">
        <v>724166</v>
      </c>
      <c r="J794">
        <v>26238.695</v>
      </c>
      <c r="K794">
        <v>100</v>
      </c>
      <c r="L794">
        <v>113.83</v>
      </c>
      <c r="M794">
        <v>13.8</v>
      </c>
      <c r="N794" t="s">
        <v>19</v>
      </c>
      <c r="O794" s="1">
        <v>45328</v>
      </c>
    </row>
    <row r="795" spans="1:15" x14ac:dyDescent="0.35">
      <c r="A795">
        <v>13</v>
      </c>
      <c r="B795">
        <v>13</v>
      </c>
      <c r="C795" t="s">
        <v>40</v>
      </c>
      <c r="D795" t="s">
        <v>18</v>
      </c>
      <c r="E795" t="s">
        <v>18</v>
      </c>
      <c r="F795">
        <v>5.16</v>
      </c>
      <c r="G795">
        <v>17.190000000000001</v>
      </c>
      <c r="H795">
        <v>145</v>
      </c>
      <c r="J795">
        <v>17.190000000000001</v>
      </c>
      <c r="K795">
        <v>100</v>
      </c>
      <c r="L795">
        <v>7.0000000000000007E-2</v>
      </c>
      <c r="M795">
        <v>-99.9</v>
      </c>
      <c r="N795" t="s">
        <v>19</v>
      </c>
      <c r="O795" s="1">
        <v>45328</v>
      </c>
    </row>
    <row r="796" spans="1:15" x14ac:dyDescent="0.35">
      <c r="A796">
        <v>14</v>
      </c>
      <c r="B796">
        <v>14</v>
      </c>
      <c r="C796" t="s">
        <v>41</v>
      </c>
      <c r="D796" t="s">
        <v>42</v>
      </c>
      <c r="E796" t="s">
        <v>29</v>
      </c>
      <c r="F796">
        <v>5.17</v>
      </c>
      <c r="G796">
        <v>27822.641</v>
      </c>
      <c r="H796">
        <v>750505</v>
      </c>
      <c r="J796">
        <v>27822.641</v>
      </c>
      <c r="K796">
        <v>100</v>
      </c>
      <c r="L796">
        <v>120.7</v>
      </c>
      <c r="M796">
        <v>20.7</v>
      </c>
      <c r="N796" t="s">
        <v>19</v>
      </c>
      <c r="O796" s="1">
        <v>45328</v>
      </c>
    </row>
    <row r="797" spans="1:15" x14ac:dyDescent="0.35">
      <c r="A797">
        <v>15</v>
      </c>
      <c r="B797">
        <v>15</v>
      </c>
      <c r="C797" t="s">
        <v>43</v>
      </c>
      <c r="D797" t="s">
        <v>44</v>
      </c>
      <c r="E797" t="s">
        <v>29</v>
      </c>
      <c r="F797">
        <v>5.17</v>
      </c>
      <c r="G797">
        <v>27143.525000000001</v>
      </c>
      <c r="H797">
        <v>718182</v>
      </c>
      <c r="J797">
        <v>27143.525000000001</v>
      </c>
      <c r="K797">
        <v>100</v>
      </c>
      <c r="L797">
        <v>117.76</v>
      </c>
      <c r="M797">
        <v>17.8</v>
      </c>
      <c r="N797" t="s">
        <v>19</v>
      </c>
      <c r="O797" s="1">
        <v>45328</v>
      </c>
    </row>
    <row r="798" spans="1:15" x14ac:dyDescent="0.35">
      <c r="A798">
        <v>16</v>
      </c>
      <c r="B798">
        <v>16</v>
      </c>
      <c r="C798" t="s">
        <v>45</v>
      </c>
      <c r="D798" t="s">
        <v>46</v>
      </c>
      <c r="E798" t="s">
        <v>29</v>
      </c>
      <c r="F798">
        <v>5.17</v>
      </c>
      <c r="G798">
        <v>17637.495999999999</v>
      </c>
      <c r="H798">
        <v>472292</v>
      </c>
      <c r="J798">
        <v>17637.495999999999</v>
      </c>
      <c r="K798">
        <v>100</v>
      </c>
      <c r="L798">
        <v>76.52</v>
      </c>
      <c r="M798">
        <v>-23.5</v>
      </c>
      <c r="N798" t="s">
        <v>19</v>
      </c>
      <c r="O798" s="1">
        <v>45328</v>
      </c>
    </row>
    <row r="799" spans="1:15" x14ac:dyDescent="0.35">
      <c r="A799">
        <v>17</v>
      </c>
      <c r="B799">
        <v>17</v>
      </c>
      <c r="C799" t="s">
        <v>47</v>
      </c>
      <c r="D799" t="s">
        <v>48</v>
      </c>
      <c r="E799" t="s">
        <v>29</v>
      </c>
      <c r="F799">
        <v>5.17</v>
      </c>
      <c r="G799">
        <v>26663.059000000001</v>
      </c>
      <c r="H799">
        <v>733176</v>
      </c>
      <c r="J799">
        <v>26663.059000000001</v>
      </c>
      <c r="K799">
        <v>100</v>
      </c>
      <c r="L799">
        <v>115.67</v>
      </c>
      <c r="M799">
        <v>15.7</v>
      </c>
      <c r="N799" t="s">
        <v>19</v>
      </c>
      <c r="O799" s="1">
        <v>45328</v>
      </c>
    </row>
    <row r="800" spans="1:15" x14ac:dyDescent="0.35">
      <c r="A800">
        <v>18</v>
      </c>
      <c r="B800">
        <v>18</v>
      </c>
      <c r="C800" t="s">
        <v>49</v>
      </c>
      <c r="D800" t="s">
        <v>50</v>
      </c>
      <c r="E800" t="s">
        <v>29</v>
      </c>
      <c r="F800">
        <v>5.17</v>
      </c>
      <c r="G800">
        <v>27305.921999999999</v>
      </c>
      <c r="H800">
        <v>747337</v>
      </c>
      <c r="J800">
        <v>27305.921999999999</v>
      </c>
      <c r="K800">
        <v>100</v>
      </c>
      <c r="L800">
        <v>118.46</v>
      </c>
      <c r="M800">
        <v>18.5</v>
      </c>
      <c r="N800" t="s">
        <v>19</v>
      </c>
      <c r="O800" s="1">
        <v>45328</v>
      </c>
    </row>
    <row r="801" spans="1:15" x14ac:dyDescent="0.35">
      <c r="A801">
        <v>19</v>
      </c>
      <c r="B801">
        <v>19</v>
      </c>
      <c r="C801" t="s">
        <v>51</v>
      </c>
      <c r="D801" t="s">
        <v>52</v>
      </c>
      <c r="E801" t="s">
        <v>29</v>
      </c>
      <c r="F801">
        <v>5.17</v>
      </c>
      <c r="G801">
        <v>27131.458999999999</v>
      </c>
      <c r="H801">
        <v>745667</v>
      </c>
      <c r="J801">
        <v>27131.458999999999</v>
      </c>
      <c r="K801">
        <v>100</v>
      </c>
      <c r="L801">
        <v>117.7</v>
      </c>
      <c r="M801">
        <v>17.7</v>
      </c>
      <c r="N801" t="s">
        <v>19</v>
      </c>
      <c r="O801" s="1">
        <v>45328</v>
      </c>
    </row>
    <row r="802" spans="1:15" x14ac:dyDescent="0.35">
      <c r="A802">
        <v>20</v>
      </c>
      <c r="B802">
        <v>20</v>
      </c>
      <c r="C802" t="s">
        <v>53</v>
      </c>
      <c r="D802" t="s">
        <v>18</v>
      </c>
      <c r="E802" t="s">
        <v>18</v>
      </c>
      <c r="F802">
        <v>5.17</v>
      </c>
      <c r="G802">
        <v>7.5250000000000004</v>
      </c>
      <c r="H802">
        <v>265</v>
      </c>
      <c r="J802">
        <v>7.5250000000000004</v>
      </c>
      <c r="K802">
        <v>100</v>
      </c>
      <c r="L802">
        <v>0.03</v>
      </c>
      <c r="M802">
        <v>-100</v>
      </c>
      <c r="N802" t="s">
        <v>19</v>
      </c>
      <c r="O802" s="1">
        <v>45328</v>
      </c>
    </row>
    <row r="803" spans="1:15" x14ac:dyDescent="0.35">
      <c r="A803">
        <v>21</v>
      </c>
      <c r="B803">
        <v>21</v>
      </c>
      <c r="C803" t="s">
        <v>54</v>
      </c>
      <c r="D803" t="s">
        <v>55</v>
      </c>
      <c r="E803" t="s">
        <v>29</v>
      </c>
      <c r="F803">
        <v>5.17</v>
      </c>
      <c r="G803">
        <v>27395.945</v>
      </c>
      <c r="H803">
        <v>753648</v>
      </c>
      <c r="J803">
        <v>27395.945</v>
      </c>
      <c r="K803">
        <v>100</v>
      </c>
      <c r="L803">
        <v>118.85</v>
      </c>
      <c r="M803">
        <v>18.899999999999999</v>
      </c>
      <c r="N803" t="s">
        <v>19</v>
      </c>
      <c r="O803" s="1">
        <v>45328</v>
      </c>
    </row>
    <row r="804" spans="1:15" x14ac:dyDescent="0.35">
      <c r="A804">
        <v>22</v>
      </c>
      <c r="B804">
        <v>22</v>
      </c>
      <c r="C804" t="s">
        <v>56</v>
      </c>
      <c r="D804" t="s">
        <v>57</v>
      </c>
      <c r="E804" t="s">
        <v>29</v>
      </c>
      <c r="F804">
        <v>5.17</v>
      </c>
      <c r="G804">
        <v>26067.559000000001</v>
      </c>
      <c r="H804">
        <v>716640</v>
      </c>
      <c r="J804">
        <v>26067.559000000001</v>
      </c>
      <c r="K804">
        <v>100</v>
      </c>
      <c r="L804">
        <v>113.09</v>
      </c>
      <c r="M804">
        <v>13.1</v>
      </c>
      <c r="N804" t="s">
        <v>19</v>
      </c>
      <c r="O804" s="1">
        <v>45328</v>
      </c>
    </row>
    <row r="805" spans="1:15" x14ac:dyDescent="0.35">
      <c r="A805">
        <v>23</v>
      </c>
      <c r="B805">
        <v>23</v>
      </c>
      <c r="C805" t="s">
        <v>58</v>
      </c>
      <c r="D805" t="s">
        <v>59</v>
      </c>
      <c r="E805" t="s">
        <v>29</v>
      </c>
      <c r="F805">
        <v>5.17</v>
      </c>
      <c r="G805">
        <v>23888.445</v>
      </c>
      <c r="H805">
        <v>647062</v>
      </c>
      <c r="J805">
        <v>23888.445</v>
      </c>
      <c r="K805">
        <v>100</v>
      </c>
      <c r="L805">
        <v>103.64</v>
      </c>
      <c r="M805">
        <v>3.6</v>
      </c>
      <c r="N805" t="s">
        <v>19</v>
      </c>
      <c r="O805" s="1">
        <v>45328</v>
      </c>
    </row>
    <row r="806" spans="1:15" x14ac:dyDescent="0.35">
      <c r="A806">
        <v>24</v>
      </c>
      <c r="B806">
        <v>24</v>
      </c>
      <c r="C806" t="s">
        <v>60</v>
      </c>
      <c r="D806" t="s">
        <v>61</v>
      </c>
      <c r="E806" t="s">
        <v>29</v>
      </c>
      <c r="F806">
        <v>5.17</v>
      </c>
      <c r="G806">
        <v>45147.976999999999</v>
      </c>
      <c r="H806">
        <v>1246717</v>
      </c>
      <c r="J806">
        <v>45147.976999999999</v>
      </c>
      <c r="K806">
        <v>100</v>
      </c>
      <c r="L806">
        <v>195.87</v>
      </c>
      <c r="M806">
        <v>95.9</v>
      </c>
      <c r="N806" t="s">
        <v>19</v>
      </c>
      <c r="O806" s="1">
        <v>45328</v>
      </c>
    </row>
    <row r="807" spans="1:15" x14ac:dyDescent="0.35">
      <c r="A807">
        <v>25</v>
      </c>
      <c r="B807">
        <v>25</v>
      </c>
      <c r="C807" t="s">
        <v>62</v>
      </c>
      <c r="D807" t="s">
        <v>63</v>
      </c>
      <c r="E807" t="s">
        <v>29</v>
      </c>
      <c r="F807">
        <v>5.17</v>
      </c>
      <c r="G807">
        <v>35427.226999999999</v>
      </c>
      <c r="H807">
        <v>936213</v>
      </c>
      <c r="J807">
        <v>35427.226999999999</v>
      </c>
      <c r="K807">
        <v>100</v>
      </c>
      <c r="L807">
        <v>153.69</v>
      </c>
      <c r="M807">
        <v>53.7</v>
      </c>
      <c r="N807" t="s">
        <v>19</v>
      </c>
      <c r="O807" s="1">
        <v>45328</v>
      </c>
    </row>
    <row r="808" spans="1:15" x14ac:dyDescent="0.35">
      <c r="A808">
        <v>26</v>
      </c>
      <c r="B808">
        <v>26</v>
      </c>
      <c r="C808" t="s">
        <v>64</v>
      </c>
      <c r="D808" t="s">
        <v>18</v>
      </c>
      <c r="E808" t="s">
        <v>18</v>
      </c>
      <c r="F808">
        <v>5.17</v>
      </c>
      <c r="G808">
        <v>6.3129999999999997</v>
      </c>
      <c r="H808">
        <v>212</v>
      </c>
      <c r="J808">
        <v>6.3129999999999997</v>
      </c>
      <c r="K808">
        <v>100</v>
      </c>
      <c r="L808">
        <v>0.03</v>
      </c>
      <c r="M808">
        <v>-100</v>
      </c>
      <c r="N808" t="s">
        <v>19</v>
      </c>
      <c r="O808" s="1">
        <v>45328</v>
      </c>
    </row>
    <row r="809" spans="1:15" x14ac:dyDescent="0.35">
      <c r="A809">
        <v>27</v>
      </c>
      <c r="B809">
        <v>27</v>
      </c>
      <c r="C809" t="s">
        <v>65</v>
      </c>
      <c r="D809" t="s">
        <v>18</v>
      </c>
      <c r="E809" t="s">
        <v>18</v>
      </c>
      <c r="F809">
        <v>5.08</v>
      </c>
      <c r="G809">
        <v>36.603000000000002</v>
      </c>
      <c r="H809">
        <v>157</v>
      </c>
      <c r="J809">
        <v>36.603000000000002</v>
      </c>
      <c r="K809">
        <v>100</v>
      </c>
      <c r="L809">
        <v>0.16</v>
      </c>
      <c r="M809">
        <v>-99.8</v>
      </c>
      <c r="N809" t="s">
        <v>19</v>
      </c>
      <c r="O809" s="1">
        <v>45328</v>
      </c>
    </row>
    <row r="810" spans="1:15" x14ac:dyDescent="0.35">
      <c r="A810">
        <v>28</v>
      </c>
      <c r="B810">
        <v>28</v>
      </c>
      <c r="C810" t="s">
        <v>66</v>
      </c>
      <c r="D810" t="s">
        <v>67</v>
      </c>
      <c r="E810" t="s">
        <v>68</v>
      </c>
      <c r="F810">
        <v>5.17</v>
      </c>
      <c r="G810">
        <v>37207.656000000003</v>
      </c>
      <c r="H810">
        <v>1028814</v>
      </c>
      <c r="J810">
        <v>37207.656000000003</v>
      </c>
      <c r="K810">
        <v>100</v>
      </c>
      <c r="L810">
        <v>161.41999999999999</v>
      </c>
      <c r="M810">
        <v>61.4</v>
      </c>
      <c r="N810" t="s">
        <v>19</v>
      </c>
      <c r="O810" s="1">
        <v>45328</v>
      </c>
    </row>
    <row r="811" spans="1:15" x14ac:dyDescent="0.35">
      <c r="A811">
        <v>29</v>
      </c>
      <c r="B811">
        <v>29</v>
      </c>
      <c r="C811" t="s">
        <v>69</v>
      </c>
      <c r="D811" t="s">
        <v>70</v>
      </c>
      <c r="E811" t="s">
        <v>68</v>
      </c>
      <c r="F811">
        <v>5.17</v>
      </c>
      <c r="G811">
        <v>34276.101999999999</v>
      </c>
      <c r="H811">
        <v>919331</v>
      </c>
      <c r="J811">
        <v>34276.101999999999</v>
      </c>
      <c r="K811">
        <v>100</v>
      </c>
      <c r="L811">
        <v>148.69999999999999</v>
      </c>
      <c r="M811">
        <v>48.7</v>
      </c>
      <c r="N811" t="s">
        <v>19</v>
      </c>
      <c r="O811" s="1">
        <v>45328</v>
      </c>
    </row>
    <row r="812" spans="1:15" x14ac:dyDescent="0.35">
      <c r="A812">
        <v>30</v>
      </c>
      <c r="B812">
        <v>30</v>
      </c>
      <c r="C812" t="s">
        <v>71</v>
      </c>
      <c r="D812" t="s">
        <v>72</v>
      </c>
      <c r="E812" t="s">
        <v>68</v>
      </c>
      <c r="F812">
        <v>5.17</v>
      </c>
      <c r="G812">
        <v>27290.953000000001</v>
      </c>
      <c r="H812">
        <v>756072</v>
      </c>
      <c r="J812">
        <v>27290.953000000001</v>
      </c>
      <c r="K812">
        <v>100</v>
      </c>
      <c r="L812">
        <v>118.4</v>
      </c>
      <c r="M812">
        <v>18.399999999999999</v>
      </c>
      <c r="N812" t="s">
        <v>19</v>
      </c>
      <c r="O812" s="1">
        <v>45328</v>
      </c>
    </row>
    <row r="813" spans="1:15" x14ac:dyDescent="0.35">
      <c r="A813">
        <v>31</v>
      </c>
      <c r="B813">
        <v>31</v>
      </c>
      <c r="C813" t="s">
        <v>73</v>
      </c>
      <c r="D813" t="s">
        <v>74</v>
      </c>
      <c r="E813" t="s">
        <v>68</v>
      </c>
      <c r="F813">
        <v>5.17</v>
      </c>
      <c r="G813">
        <v>38428.233999999997</v>
      </c>
      <c r="H813">
        <v>1065680</v>
      </c>
      <c r="J813">
        <v>38428.233999999997</v>
      </c>
      <c r="K813">
        <v>100</v>
      </c>
      <c r="L813">
        <v>166.71</v>
      </c>
      <c r="M813">
        <v>66.7</v>
      </c>
      <c r="N813" t="s">
        <v>19</v>
      </c>
      <c r="O813" s="1">
        <v>45328</v>
      </c>
    </row>
    <row r="814" spans="1:15" x14ac:dyDescent="0.35">
      <c r="A814">
        <v>32</v>
      </c>
      <c r="B814">
        <v>32</v>
      </c>
      <c r="C814" t="s">
        <v>75</v>
      </c>
      <c r="D814" t="s">
        <v>18</v>
      </c>
      <c r="E814" t="s">
        <v>18</v>
      </c>
      <c r="F814">
        <v>5.17</v>
      </c>
      <c r="G814">
        <v>10.67</v>
      </c>
      <c r="H814">
        <v>222</v>
      </c>
      <c r="J814">
        <v>10.67</v>
      </c>
      <c r="K814">
        <v>100</v>
      </c>
      <c r="L814">
        <v>0.05</v>
      </c>
      <c r="M814">
        <v>-100</v>
      </c>
      <c r="N814" t="s">
        <v>19</v>
      </c>
      <c r="O814" s="1">
        <v>45328</v>
      </c>
    </row>
    <row r="815" spans="1:15" x14ac:dyDescent="0.35">
      <c r="A815">
        <v>33</v>
      </c>
      <c r="B815">
        <v>33</v>
      </c>
      <c r="C815" t="s">
        <v>76</v>
      </c>
      <c r="D815" t="s">
        <v>18</v>
      </c>
      <c r="E815" t="s">
        <v>18</v>
      </c>
      <c r="F815">
        <v>5.05</v>
      </c>
      <c r="G815">
        <v>14.221</v>
      </c>
      <c r="H815">
        <v>106</v>
      </c>
      <c r="J815">
        <v>14.221</v>
      </c>
      <c r="K815">
        <v>100</v>
      </c>
      <c r="L815">
        <v>0.06</v>
      </c>
      <c r="M815">
        <v>-99.9</v>
      </c>
      <c r="N815" t="s">
        <v>19</v>
      </c>
      <c r="O815" s="1">
        <v>45328</v>
      </c>
    </row>
    <row r="816" spans="1:15" x14ac:dyDescent="0.35">
      <c r="A816">
        <v>34</v>
      </c>
      <c r="B816">
        <v>34</v>
      </c>
      <c r="C816" t="s">
        <v>77</v>
      </c>
      <c r="D816" t="s">
        <v>35</v>
      </c>
      <c r="E816" t="s">
        <v>29</v>
      </c>
      <c r="F816">
        <v>5.16</v>
      </c>
      <c r="G816">
        <v>24535.77</v>
      </c>
      <c r="H816">
        <v>665024</v>
      </c>
      <c r="J816">
        <v>24535.77</v>
      </c>
      <c r="K816">
        <v>100</v>
      </c>
      <c r="L816">
        <v>106.44</v>
      </c>
      <c r="M816">
        <v>6.4</v>
      </c>
      <c r="N816" t="s">
        <v>19</v>
      </c>
      <c r="O816" s="1">
        <v>45328</v>
      </c>
    </row>
    <row r="817" spans="1:15" x14ac:dyDescent="0.35">
      <c r="A817">
        <v>35</v>
      </c>
      <c r="B817">
        <v>35</v>
      </c>
      <c r="C817" t="s">
        <v>78</v>
      </c>
      <c r="D817" t="s">
        <v>37</v>
      </c>
      <c r="E817" t="s">
        <v>29</v>
      </c>
      <c r="F817">
        <v>5.16</v>
      </c>
      <c r="G817">
        <v>23397</v>
      </c>
      <c r="H817">
        <v>644247</v>
      </c>
      <c r="J817">
        <v>23397</v>
      </c>
      <c r="K817">
        <v>100</v>
      </c>
      <c r="L817">
        <v>101.5</v>
      </c>
      <c r="M817">
        <v>1.5</v>
      </c>
      <c r="N817" t="s">
        <v>19</v>
      </c>
      <c r="O817" s="1">
        <v>45328</v>
      </c>
    </row>
    <row r="818" spans="1:15" x14ac:dyDescent="0.35">
      <c r="A818">
        <v>36</v>
      </c>
      <c r="B818">
        <v>36</v>
      </c>
      <c r="C818" t="s">
        <v>79</v>
      </c>
      <c r="D818" t="s">
        <v>39</v>
      </c>
      <c r="E818" t="s">
        <v>29</v>
      </c>
      <c r="F818">
        <v>5.16</v>
      </c>
      <c r="G818">
        <v>23039.303</v>
      </c>
      <c r="H818">
        <v>625832</v>
      </c>
      <c r="J818">
        <v>23039.303</v>
      </c>
      <c r="K818">
        <v>100</v>
      </c>
      <c r="L818">
        <v>99.95</v>
      </c>
      <c r="M818">
        <v>0</v>
      </c>
      <c r="N818" t="s">
        <v>19</v>
      </c>
      <c r="O818" s="1">
        <v>45328</v>
      </c>
    </row>
    <row r="819" spans="1:15" x14ac:dyDescent="0.35">
      <c r="A819">
        <v>37</v>
      </c>
      <c r="B819">
        <v>37</v>
      </c>
      <c r="C819" t="s">
        <v>80</v>
      </c>
      <c r="D819" t="s">
        <v>55</v>
      </c>
      <c r="E819" t="s">
        <v>29</v>
      </c>
      <c r="F819">
        <v>5.16</v>
      </c>
      <c r="G819">
        <v>26302.416000000001</v>
      </c>
      <c r="H819">
        <v>722371</v>
      </c>
      <c r="J819">
        <v>26302.416000000001</v>
      </c>
      <c r="K819">
        <v>100</v>
      </c>
      <c r="L819">
        <v>114.11</v>
      </c>
      <c r="M819">
        <v>14.1</v>
      </c>
      <c r="N819" t="s">
        <v>19</v>
      </c>
      <c r="O819" s="1">
        <v>45328</v>
      </c>
    </row>
    <row r="820" spans="1:15" x14ac:dyDescent="0.35">
      <c r="A820">
        <v>38</v>
      </c>
      <c r="B820">
        <v>38</v>
      </c>
      <c r="C820" t="s">
        <v>81</v>
      </c>
      <c r="D820" t="s">
        <v>18</v>
      </c>
      <c r="E820" t="s">
        <v>18</v>
      </c>
      <c r="F820">
        <v>5.17</v>
      </c>
      <c r="G820">
        <v>14.407999999999999</v>
      </c>
      <c r="H820">
        <v>148</v>
      </c>
      <c r="J820">
        <v>14.407999999999999</v>
      </c>
      <c r="K820">
        <v>100</v>
      </c>
      <c r="L820">
        <v>0.06</v>
      </c>
      <c r="M820">
        <v>-99.9</v>
      </c>
      <c r="N820" t="s">
        <v>19</v>
      </c>
      <c r="O820" s="1">
        <v>45328</v>
      </c>
    </row>
    <row r="821" spans="1:15" x14ac:dyDescent="0.35">
      <c r="A821">
        <v>39</v>
      </c>
      <c r="B821">
        <v>39</v>
      </c>
      <c r="C821" t="s">
        <v>82</v>
      </c>
      <c r="D821" t="s">
        <v>35</v>
      </c>
      <c r="E821" t="s">
        <v>29</v>
      </c>
      <c r="F821">
        <v>5.17</v>
      </c>
      <c r="G821">
        <v>26556.42</v>
      </c>
      <c r="H821">
        <v>744566</v>
      </c>
      <c r="J821">
        <v>26556.42</v>
      </c>
      <c r="K821">
        <v>100</v>
      </c>
      <c r="L821">
        <v>115.21</v>
      </c>
      <c r="M821">
        <v>15.2</v>
      </c>
      <c r="N821" t="s">
        <v>19</v>
      </c>
      <c r="O821" s="1">
        <v>45328</v>
      </c>
    </row>
    <row r="822" spans="1:15" x14ac:dyDescent="0.35">
      <c r="A822">
        <v>40</v>
      </c>
      <c r="B822">
        <v>40</v>
      </c>
      <c r="C822" t="s">
        <v>83</v>
      </c>
      <c r="D822" t="s">
        <v>37</v>
      </c>
      <c r="E822" t="s">
        <v>29</v>
      </c>
      <c r="F822">
        <v>5.17</v>
      </c>
      <c r="G822">
        <v>23445.710999999999</v>
      </c>
      <c r="H822">
        <v>645545</v>
      </c>
      <c r="J822">
        <v>23445.710999999999</v>
      </c>
      <c r="K822">
        <v>100</v>
      </c>
      <c r="L822">
        <v>101.71</v>
      </c>
      <c r="M822">
        <v>1.7</v>
      </c>
      <c r="N822" t="s">
        <v>19</v>
      </c>
      <c r="O822" s="1">
        <v>45328</v>
      </c>
    </row>
    <row r="823" spans="1:15" x14ac:dyDescent="0.35">
      <c r="A823">
        <v>41</v>
      </c>
      <c r="B823">
        <v>41</v>
      </c>
      <c r="C823" t="s">
        <v>84</v>
      </c>
      <c r="D823" t="s">
        <v>39</v>
      </c>
      <c r="E823" t="s">
        <v>29</v>
      </c>
      <c r="F823">
        <v>5.17</v>
      </c>
      <c r="G823">
        <v>24264.488000000001</v>
      </c>
      <c r="H823">
        <v>682297</v>
      </c>
      <c r="J823">
        <v>24264.488000000001</v>
      </c>
      <c r="K823">
        <v>100</v>
      </c>
      <c r="L823">
        <v>105.27</v>
      </c>
      <c r="M823">
        <v>5.3</v>
      </c>
      <c r="N823" t="s">
        <v>19</v>
      </c>
      <c r="O823" s="1">
        <v>45328</v>
      </c>
    </row>
    <row r="824" spans="1:15" x14ac:dyDescent="0.35">
      <c r="A824">
        <v>42</v>
      </c>
      <c r="B824">
        <v>42</v>
      </c>
      <c r="C824" t="s">
        <v>85</v>
      </c>
      <c r="D824" t="s">
        <v>55</v>
      </c>
      <c r="E824" t="s">
        <v>29</v>
      </c>
      <c r="F824">
        <v>5.16</v>
      </c>
      <c r="G824">
        <v>25713.629000000001</v>
      </c>
      <c r="H824">
        <v>715980</v>
      </c>
      <c r="J824">
        <v>25713.629000000001</v>
      </c>
      <c r="K824">
        <v>100</v>
      </c>
      <c r="L824">
        <v>111.55</v>
      </c>
      <c r="M824">
        <v>11.6</v>
      </c>
      <c r="N824" t="s">
        <v>19</v>
      </c>
      <c r="O824" s="1">
        <v>45328</v>
      </c>
    </row>
    <row r="825" spans="1:15" x14ac:dyDescent="0.35">
      <c r="A825">
        <v>43</v>
      </c>
      <c r="B825">
        <v>43</v>
      </c>
      <c r="C825" t="s">
        <v>86</v>
      </c>
      <c r="D825" t="s">
        <v>18</v>
      </c>
      <c r="E825" t="s">
        <v>18</v>
      </c>
      <c r="F825">
        <v>5.17</v>
      </c>
      <c r="G825">
        <v>11.28</v>
      </c>
      <c r="H825">
        <v>138</v>
      </c>
      <c r="J825">
        <v>11.28</v>
      </c>
      <c r="K825">
        <v>100</v>
      </c>
      <c r="L825">
        <v>0.05</v>
      </c>
      <c r="M825">
        <v>-100</v>
      </c>
      <c r="N825" t="s">
        <v>19</v>
      </c>
      <c r="O825" s="1">
        <v>45328</v>
      </c>
    </row>
    <row r="826" spans="1:15" x14ac:dyDescent="0.35">
      <c r="A826">
        <v>44</v>
      </c>
      <c r="B826">
        <v>44</v>
      </c>
      <c r="C826" t="s">
        <v>87</v>
      </c>
      <c r="D826" t="s">
        <v>35</v>
      </c>
      <c r="E826" t="s">
        <v>29</v>
      </c>
      <c r="F826">
        <v>5.17</v>
      </c>
      <c r="G826">
        <v>25185.447</v>
      </c>
      <c r="H826">
        <v>693300</v>
      </c>
      <c r="J826">
        <v>25185.447</v>
      </c>
      <c r="K826">
        <v>100</v>
      </c>
      <c r="L826">
        <v>109.26</v>
      </c>
      <c r="M826">
        <v>9.3000000000000007</v>
      </c>
      <c r="N826" t="s">
        <v>19</v>
      </c>
      <c r="O826" s="1">
        <v>45328</v>
      </c>
    </row>
    <row r="827" spans="1:15" x14ac:dyDescent="0.35">
      <c r="A827">
        <v>45</v>
      </c>
      <c r="B827">
        <v>45</v>
      </c>
      <c r="C827" t="s">
        <v>88</v>
      </c>
      <c r="D827" t="s">
        <v>37</v>
      </c>
      <c r="E827" t="s">
        <v>29</v>
      </c>
      <c r="F827">
        <v>5.16</v>
      </c>
      <c r="G827">
        <v>22468.701000000001</v>
      </c>
      <c r="H827">
        <v>616974</v>
      </c>
      <c r="J827">
        <v>22468.701000000001</v>
      </c>
      <c r="K827">
        <v>100</v>
      </c>
      <c r="L827">
        <v>97.48</v>
      </c>
      <c r="M827">
        <v>-2.5</v>
      </c>
      <c r="N827" t="s">
        <v>19</v>
      </c>
      <c r="O827" s="1">
        <v>45329</v>
      </c>
    </row>
    <row r="828" spans="1:15" x14ac:dyDescent="0.35">
      <c r="A828">
        <v>46</v>
      </c>
      <c r="B828">
        <v>46</v>
      </c>
      <c r="C828" t="s">
        <v>89</v>
      </c>
      <c r="D828" t="s">
        <v>39</v>
      </c>
      <c r="E828" t="s">
        <v>29</v>
      </c>
      <c r="F828">
        <v>5.17</v>
      </c>
      <c r="G828">
        <v>22817.016</v>
      </c>
      <c r="H828">
        <v>625104</v>
      </c>
      <c r="J828">
        <v>22817.016</v>
      </c>
      <c r="K828">
        <v>100</v>
      </c>
      <c r="L828">
        <v>98.99</v>
      </c>
      <c r="M828">
        <v>-1</v>
      </c>
      <c r="N828" t="s">
        <v>19</v>
      </c>
      <c r="O828" s="1">
        <v>45329</v>
      </c>
    </row>
    <row r="829" spans="1:15" x14ac:dyDescent="0.35">
      <c r="A829">
        <v>47</v>
      </c>
      <c r="B829">
        <v>47</v>
      </c>
      <c r="C829" t="s">
        <v>90</v>
      </c>
      <c r="D829" t="s">
        <v>55</v>
      </c>
      <c r="E829" t="s">
        <v>29</v>
      </c>
      <c r="F829">
        <v>5.17</v>
      </c>
      <c r="G829">
        <v>24279.835999999999</v>
      </c>
      <c r="H829">
        <v>662569</v>
      </c>
      <c r="J829">
        <v>24279.835999999999</v>
      </c>
      <c r="K829">
        <v>100</v>
      </c>
      <c r="L829">
        <v>105.33</v>
      </c>
      <c r="M829">
        <v>5.3</v>
      </c>
      <c r="N829" t="s">
        <v>19</v>
      </c>
      <c r="O829" s="1">
        <v>45329</v>
      </c>
    </row>
    <row r="830" spans="1:15" x14ac:dyDescent="0.35">
      <c r="A830">
        <v>48</v>
      </c>
      <c r="B830">
        <v>48</v>
      </c>
      <c r="C830" t="s">
        <v>91</v>
      </c>
      <c r="D830" t="s">
        <v>18</v>
      </c>
      <c r="E830" t="s">
        <v>18</v>
      </c>
      <c r="F830">
        <v>5.17</v>
      </c>
      <c r="G830">
        <v>12.853</v>
      </c>
      <c r="H830">
        <v>206</v>
      </c>
      <c r="J830">
        <v>12.853</v>
      </c>
      <c r="K830">
        <v>100</v>
      </c>
      <c r="L830">
        <v>0.06</v>
      </c>
      <c r="M830">
        <v>-99.9</v>
      </c>
      <c r="N830" t="s">
        <v>19</v>
      </c>
      <c r="O830" s="1">
        <v>45329</v>
      </c>
    </row>
    <row r="831" spans="1:15" x14ac:dyDescent="0.35">
      <c r="A831">
        <v>49</v>
      </c>
      <c r="B831">
        <v>49</v>
      </c>
      <c r="C831" t="s">
        <v>92</v>
      </c>
      <c r="D831" t="s">
        <v>18</v>
      </c>
      <c r="E831" t="s">
        <v>18</v>
      </c>
      <c r="F831">
        <v>5.07</v>
      </c>
      <c r="G831">
        <v>2.1509999999999998</v>
      </c>
      <c r="H831">
        <v>58</v>
      </c>
      <c r="J831">
        <v>2.1509999999999998</v>
      </c>
      <c r="K831">
        <v>100</v>
      </c>
      <c r="L831">
        <v>0.01</v>
      </c>
      <c r="M831">
        <v>-100</v>
      </c>
      <c r="N831" t="s">
        <v>19</v>
      </c>
      <c r="O831" s="1">
        <v>45329</v>
      </c>
    </row>
    <row r="832" spans="1:15" x14ac:dyDescent="0.35">
      <c r="A832">
        <v>50</v>
      </c>
      <c r="B832">
        <v>50</v>
      </c>
      <c r="C832" t="s">
        <v>93</v>
      </c>
      <c r="D832" t="s">
        <v>28</v>
      </c>
      <c r="E832" t="s">
        <v>29</v>
      </c>
      <c r="F832">
        <v>5.17</v>
      </c>
      <c r="G832">
        <v>24507.627</v>
      </c>
      <c r="H832">
        <v>671672</v>
      </c>
      <c r="J832">
        <v>24507.627</v>
      </c>
      <c r="K832">
        <v>100</v>
      </c>
      <c r="L832">
        <v>106.32</v>
      </c>
      <c r="M832">
        <v>6.3</v>
      </c>
      <c r="N832" t="s">
        <v>19</v>
      </c>
      <c r="O832" s="1">
        <v>45329</v>
      </c>
    </row>
    <row r="833" spans="1:15" x14ac:dyDescent="0.35">
      <c r="A833">
        <v>51</v>
      </c>
      <c r="B833">
        <v>51</v>
      </c>
      <c r="C833" t="s">
        <v>94</v>
      </c>
      <c r="D833" t="s">
        <v>31</v>
      </c>
      <c r="E833" t="s">
        <v>29</v>
      </c>
      <c r="F833">
        <v>5.17</v>
      </c>
      <c r="G833">
        <v>23632.778999999999</v>
      </c>
      <c r="H833">
        <v>648234</v>
      </c>
      <c r="J833">
        <v>23632.778999999999</v>
      </c>
      <c r="K833">
        <v>100</v>
      </c>
      <c r="L833">
        <v>102.53</v>
      </c>
      <c r="M833">
        <v>2.5</v>
      </c>
      <c r="N833" t="s">
        <v>19</v>
      </c>
      <c r="O833" s="1">
        <v>45329</v>
      </c>
    </row>
    <row r="834" spans="1:15" x14ac:dyDescent="0.35">
      <c r="A834">
        <v>52</v>
      </c>
      <c r="B834">
        <v>52</v>
      </c>
      <c r="C834" t="s">
        <v>95</v>
      </c>
      <c r="D834" t="s">
        <v>33</v>
      </c>
      <c r="E834" t="s">
        <v>29</v>
      </c>
      <c r="F834">
        <v>5.17</v>
      </c>
      <c r="G834">
        <v>23528.35</v>
      </c>
      <c r="H834">
        <v>650772</v>
      </c>
      <c r="J834">
        <v>23528.35</v>
      </c>
      <c r="K834">
        <v>100</v>
      </c>
      <c r="L834">
        <v>102.07</v>
      </c>
      <c r="M834">
        <v>2.1</v>
      </c>
      <c r="N834" t="s">
        <v>19</v>
      </c>
      <c r="O834" s="1">
        <v>45329</v>
      </c>
    </row>
    <row r="835" spans="1:15" x14ac:dyDescent="0.35">
      <c r="A835">
        <v>53</v>
      </c>
      <c r="B835">
        <v>53</v>
      </c>
      <c r="C835" t="s">
        <v>96</v>
      </c>
      <c r="D835" t="s">
        <v>35</v>
      </c>
      <c r="E835" t="s">
        <v>29</v>
      </c>
      <c r="F835">
        <v>5.17</v>
      </c>
      <c r="G835">
        <v>23608.605</v>
      </c>
      <c r="H835">
        <v>645217</v>
      </c>
      <c r="J835">
        <v>23608.605</v>
      </c>
      <c r="K835">
        <v>100</v>
      </c>
      <c r="L835">
        <v>102.42</v>
      </c>
      <c r="M835">
        <v>2.4</v>
      </c>
      <c r="N835" t="s">
        <v>19</v>
      </c>
      <c r="O835" s="1">
        <v>45329</v>
      </c>
    </row>
    <row r="836" spans="1:15" x14ac:dyDescent="0.35">
      <c r="A836">
        <v>54</v>
      </c>
      <c r="B836">
        <v>54</v>
      </c>
      <c r="C836" t="s">
        <v>97</v>
      </c>
      <c r="D836" t="s">
        <v>37</v>
      </c>
      <c r="E836" t="s">
        <v>29</v>
      </c>
      <c r="F836">
        <v>5.17</v>
      </c>
      <c r="G836">
        <v>22096.361000000001</v>
      </c>
      <c r="H836">
        <v>611518</v>
      </c>
      <c r="J836">
        <v>22096.361000000001</v>
      </c>
      <c r="K836">
        <v>100</v>
      </c>
      <c r="L836">
        <v>95.86</v>
      </c>
      <c r="M836">
        <v>-4.0999999999999996</v>
      </c>
      <c r="N836" t="s">
        <v>19</v>
      </c>
      <c r="O836" s="1">
        <v>45329</v>
      </c>
    </row>
    <row r="837" spans="1:15" x14ac:dyDescent="0.35">
      <c r="A837">
        <v>55</v>
      </c>
      <c r="B837">
        <v>55</v>
      </c>
      <c r="C837" t="s">
        <v>98</v>
      </c>
      <c r="D837" t="s">
        <v>39</v>
      </c>
      <c r="E837" t="s">
        <v>29</v>
      </c>
      <c r="F837">
        <v>5.17</v>
      </c>
      <c r="G837">
        <v>21123.363000000001</v>
      </c>
      <c r="H837">
        <v>582288</v>
      </c>
      <c r="J837">
        <v>21123.363000000001</v>
      </c>
      <c r="K837">
        <v>100</v>
      </c>
      <c r="L837">
        <v>91.64</v>
      </c>
      <c r="M837">
        <v>-8.4</v>
      </c>
      <c r="N837" t="s">
        <v>19</v>
      </c>
      <c r="O837" s="1">
        <v>45329</v>
      </c>
    </row>
    <row r="838" spans="1:15" x14ac:dyDescent="0.35">
      <c r="A838">
        <v>56</v>
      </c>
      <c r="B838">
        <v>56</v>
      </c>
      <c r="C838" t="s">
        <v>99</v>
      </c>
      <c r="D838" t="s">
        <v>18</v>
      </c>
      <c r="E838" t="s">
        <v>18</v>
      </c>
      <c r="F838">
        <v>5.17</v>
      </c>
      <c r="G838">
        <v>22.687999999999999</v>
      </c>
      <c r="H838">
        <v>234</v>
      </c>
      <c r="J838">
        <v>22.687999999999999</v>
      </c>
      <c r="K838">
        <v>100</v>
      </c>
      <c r="L838">
        <v>0.1</v>
      </c>
      <c r="M838">
        <v>-99.9</v>
      </c>
      <c r="N838" t="s">
        <v>19</v>
      </c>
      <c r="O838" s="1">
        <v>45329</v>
      </c>
    </row>
    <row r="839" spans="1:15" x14ac:dyDescent="0.35">
      <c r="A839">
        <v>57</v>
      </c>
      <c r="B839">
        <v>57</v>
      </c>
      <c r="C839" t="s">
        <v>100</v>
      </c>
      <c r="D839" t="s">
        <v>42</v>
      </c>
      <c r="E839" t="s">
        <v>29</v>
      </c>
      <c r="F839">
        <v>5.17</v>
      </c>
      <c r="G839">
        <v>22068.023000000001</v>
      </c>
      <c r="H839">
        <v>603914</v>
      </c>
      <c r="J839">
        <v>22068.023000000001</v>
      </c>
      <c r="K839">
        <v>100</v>
      </c>
      <c r="L839">
        <v>95.74</v>
      </c>
      <c r="M839">
        <v>-4.3</v>
      </c>
      <c r="N839" t="s">
        <v>19</v>
      </c>
      <c r="O839" s="1">
        <v>45329</v>
      </c>
    </row>
    <row r="840" spans="1:15" x14ac:dyDescent="0.35">
      <c r="A840">
        <v>58</v>
      </c>
      <c r="B840">
        <v>58</v>
      </c>
      <c r="C840" t="s">
        <v>101</v>
      </c>
      <c r="D840" t="s">
        <v>44</v>
      </c>
      <c r="E840" t="s">
        <v>29</v>
      </c>
      <c r="F840">
        <v>5.17</v>
      </c>
      <c r="G840">
        <v>22590.502</v>
      </c>
      <c r="H840">
        <v>634597</v>
      </c>
      <c r="J840">
        <v>22590.502</v>
      </c>
      <c r="K840">
        <v>100</v>
      </c>
      <c r="L840">
        <v>98</v>
      </c>
      <c r="M840">
        <v>-2</v>
      </c>
      <c r="N840" t="s">
        <v>19</v>
      </c>
      <c r="O840" s="1">
        <v>45329</v>
      </c>
    </row>
    <row r="841" spans="1:15" x14ac:dyDescent="0.35">
      <c r="A841">
        <v>59</v>
      </c>
      <c r="B841">
        <v>59</v>
      </c>
      <c r="C841" t="s">
        <v>102</v>
      </c>
      <c r="D841" t="s">
        <v>46</v>
      </c>
      <c r="E841" t="s">
        <v>29</v>
      </c>
      <c r="F841">
        <v>5.17</v>
      </c>
      <c r="G841">
        <v>14474.795</v>
      </c>
      <c r="H841">
        <v>396937</v>
      </c>
      <c r="J841">
        <v>14474.795</v>
      </c>
      <c r="K841">
        <v>100</v>
      </c>
      <c r="L841">
        <v>62.8</v>
      </c>
      <c r="M841">
        <v>-37.200000000000003</v>
      </c>
      <c r="N841" t="s">
        <v>19</v>
      </c>
      <c r="O841" s="1">
        <v>45329</v>
      </c>
    </row>
    <row r="842" spans="1:15" x14ac:dyDescent="0.35">
      <c r="A842">
        <v>60</v>
      </c>
      <c r="B842">
        <v>60</v>
      </c>
      <c r="C842" t="s">
        <v>103</v>
      </c>
      <c r="D842" t="s">
        <v>48</v>
      </c>
      <c r="E842" t="s">
        <v>29</v>
      </c>
      <c r="F842">
        <v>5.17</v>
      </c>
      <c r="G842">
        <v>21487.776999999998</v>
      </c>
      <c r="H842">
        <v>594106</v>
      </c>
      <c r="J842">
        <v>21487.776999999998</v>
      </c>
      <c r="K842">
        <v>100</v>
      </c>
      <c r="L842">
        <v>93.22</v>
      </c>
      <c r="M842">
        <v>-6.8</v>
      </c>
      <c r="N842" t="s">
        <v>19</v>
      </c>
      <c r="O842" s="1">
        <v>45329</v>
      </c>
    </row>
    <row r="843" spans="1:15" x14ac:dyDescent="0.35">
      <c r="A843">
        <v>61</v>
      </c>
      <c r="B843">
        <v>61</v>
      </c>
      <c r="C843" t="s">
        <v>104</v>
      </c>
      <c r="D843" t="s">
        <v>50</v>
      </c>
      <c r="E843" t="s">
        <v>29</v>
      </c>
      <c r="F843">
        <v>5.18</v>
      </c>
      <c r="G843">
        <v>22796.053</v>
      </c>
      <c r="H843">
        <v>633107</v>
      </c>
      <c r="J843">
        <v>22796.053</v>
      </c>
      <c r="K843">
        <v>100</v>
      </c>
      <c r="L843">
        <v>98.9</v>
      </c>
      <c r="M843">
        <v>-1.1000000000000001</v>
      </c>
      <c r="N843" t="s">
        <v>19</v>
      </c>
      <c r="O843" s="1">
        <v>45329</v>
      </c>
    </row>
    <row r="844" spans="1:15" x14ac:dyDescent="0.35">
      <c r="A844">
        <v>62</v>
      </c>
      <c r="B844">
        <v>62</v>
      </c>
      <c r="C844" t="s">
        <v>105</v>
      </c>
      <c r="D844" t="s">
        <v>52</v>
      </c>
      <c r="E844" t="s">
        <v>29</v>
      </c>
      <c r="F844">
        <v>5.18</v>
      </c>
      <c r="G844">
        <v>20643.157999999999</v>
      </c>
      <c r="H844">
        <v>562092</v>
      </c>
      <c r="J844">
        <v>20643.157999999999</v>
      </c>
      <c r="K844">
        <v>100</v>
      </c>
      <c r="L844">
        <v>89.56</v>
      </c>
      <c r="M844">
        <v>-10.4</v>
      </c>
      <c r="N844" t="s">
        <v>19</v>
      </c>
      <c r="O844" s="1">
        <v>45329</v>
      </c>
    </row>
    <row r="845" spans="1:15" x14ac:dyDescent="0.35">
      <c r="A845">
        <v>63</v>
      </c>
      <c r="B845">
        <v>63</v>
      </c>
      <c r="C845" t="s">
        <v>106</v>
      </c>
      <c r="D845" t="s">
        <v>18</v>
      </c>
      <c r="E845" t="s">
        <v>18</v>
      </c>
      <c r="F845">
        <v>5.16</v>
      </c>
      <c r="G845">
        <v>0.246</v>
      </c>
      <c r="H845">
        <v>22</v>
      </c>
      <c r="J845">
        <v>0.246</v>
      </c>
      <c r="K845">
        <v>100</v>
      </c>
      <c r="L845">
        <v>0</v>
      </c>
      <c r="M845">
        <v>-100</v>
      </c>
      <c r="N845" t="s">
        <v>19</v>
      </c>
      <c r="O845" s="1">
        <v>45329</v>
      </c>
    </row>
    <row r="846" spans="1:15" x14ac:dyDescent="0.35">
      <c r="A846">
        <v>64</v>
      </c>
      <c r="B846">
        <v>64</v>
      </c>
      <c r="C846" t="s">
        <v>107</v>
      </c>
      <c r="D846" t="s">
        <v>55</v>
      </c>
      <c r="E846" t="s">
        <v>29</v>
      </c>
      <c r="F846">
        <v>5.18</v>
      </c>
      <c r="G846">
        <v>21099.599999999999</v>
      </c>
      <c r="H846">
        <v>583234</v>
      </c>
      <c r="J846">
        <v>21099.599999999999</v>
      </c>
      <c r="K846">
        <v>100</v>
      </c>
      <c r="L846">
        <v>91.54</v>
      </c>
      <c r="M846">
        <v>-8.5</v>
      </c>
      <c r="N846" t="s">
        <v>19</v>
      </c>
      <c r="O846" s="1">
        <v>45329</v>
      </c>
    </row>
    <row r="847" spans="1:15" x14ac:dyDescent="0.35">
      <c r="A847">
        <v>65</v>
      </c>
      <c r="B847">
        <v>65</v>
      </c>
      <c r="C847" t="s">
        <v>108</v>
      </c>
      <c r="D847" t="s">
        <v>57</v>
      </c>
      <c r="E847" t="s">
        <v>29</v>
      </c>
      <c r="F847">
        <v>5.18</v>
      </c>
      <c r="G847">
        <v>19912.988000000001</v>
      </c>
      <c r="H847">
        <v>553677</v>
      </c>
      <c r="J847">
        <v>19912.988000000001</v>
      </c>
      <c r="K847">
        <v>100</v>
      </c>
      <c r="L847">
        <v>86.39</v>
      </c>
      <c r="M847">
        <v>-13.6</v>
      </c>
      <c r="N847" t="s">
        <v>19</v>
      </c>
      <c r="O847" s="1">
        <v>45329</v>
      </c>
    </row>
    <row r="848" spans="1:15" x14ac:dyDescent="0.35">
      <c r="A848">
        <v>66</v>
      </c>
      <c r="B848">
        <v>66</v>
      </c>
      <c r="C848" t="s">
        <v>109</v>
      </c>
      <c r="D848" t="s">
        <v>59</v>
      </c>
      <c r="E848" t="s">
        <v>29</v>
      </c>
      <c r="F848">
        <v>5.18</v>
      </c>
      <c r="G848">
        <v>18836.155999999999</v>
      </c>
      <c r="H848">
        <v>503821</v>
      </c>
      <c r="J848">
        <v>18836.155999999999</v>
      </c>
      <c r="K848">
        <v>100</v>
      </c>
      <c r="L848">
        <v>81.72</v>
      </c>
      <c r="M848">
        <v>-18.3</v>
      </c>
      <c r="N848" t="s">
        <v>19</v>
      </c>
      <c r="O848" s="1">
        <v>45329</v>
      </c>
    </row>
    <row r="849" spans="1:15" x14ac:dyDescent="0.35">
      <c r="A849">
        <v>67</v>
      </c>
      <c r="B849">
        <v>67</v>
      </c>
      <c r="C849" t="s">
        <v>110</v>
      </c>
      <c r="D849" t="s">
        <v>61</v>
      </c>
      <c r="E849" t="s">
        <v>29</v>
      </c>
      <c r="F849">
        <v>5.18</v>
      </c>
      <c r="G849">
        <v>37734.230000000003</v>
      </c>
      <c r="H849">
        <v>1023848</v>
      </c>
      <c r="J849">
        <v>37734.230000000003</v>
      </c>
      <c r="K849">
        <v>100</v>
      </c>
      <c r="L849">
        <v>163.69999999999999</v>
      </c>
      <c r="M849">
        <v>63.7</v>
      </c>
      <c r="N849" t="s">
        <v>19</v>
      </c>
      <c r="O849" s="1">
        <v>45329</v>
      </c>
    </row>
    <row r="850" spans="1:15" x14ac:dyDescent="0.35">
      <c r="A850">
        <v>68</v>
      </c>
      <c r="B850">
        <v>68</v>
      </c>
      <c r="C850" t="s">
        <v>111</v>
      </c>
      <c r="D850" t="s">
        <v>63</v>
      </c>
      <c r="E850" t="s">
        <v>29</v>
      </c>
      <c r="F850">
        <v>5.18</v>
      </c>
      <c r="G850">
        <v>31416.877</v>
      </c>
      <c r="H850">
        <v>849521</v>
      </c>
      <c r="J850">
        <v>31416.877</v>
      </c>
      <c r="K850">
        <v>100</v>
      </c>
      <c r="L850">
        <v>136.30000000000001</v>
      </c>
      <c r="M850">
        <v>36.299999999999997</v>
      </c>
      <c r="N850" t="s">
        <v>19</v>
      </c>
      <c r="O850" s="1">
        <v>45329</v>
      </c>
    </row>
    <row r="851" spans="1:15" x14ac:dyDescent="0.35">
      <c r="A851">
        <v>69</v>
      </c>
      <c r="B851">
        <v>69</v>
      </c>
      <c r="C851" t="s">
        <v>112</v>
      </c>
      <c r="D851" t="s">
        <v>18</v>
      </c>
      <c r="E851" t="s">
        <v>18</v>
      </c>
      <c r="F851">
        <v>5.19</v>
      </c>
      <c r="G851">
        <v>41.587000000000003</v>
      </c>
      <c r="H851">
        <v>250</v>
      </c>
      <c r="J851">
        <v>41.587000000000003</v>
      </c>
      <c r="K851">
        <v>100</v>
      </c>
      <c r="L851">
        <v>0.18</v>
      </c>
      <c r="M851">
        <v>-99.8</v>
      </c>
      <c r="N851" t="s">
        <v>19</v>
      </c>
      <c r="O851" s="1">
        <v>45329</v>
      </c>
    </row>
    <row r="852" spans="1:15" x14ac:dyDescent="0.35">
      <c r="A852">
        <v>70</v>
      </c>
      <c r="B852">
        <v>70</v>
      </c>
      <c r="C852" t="s">
        <v>113</v>
      </c>
      <c r="D852" t="s">
        <v>18</v>
      </c>
      <c r="E852" t="s">
        <v>18</v>
      </c>
      <c r="F852">
        <v>5.18</v>
      </c>
      <c r="G852">
        <v>18.370999999999999</v>
      </c>
      <c r="H852">
        <v>188</v>
      </c>
      <c r="J852">
        <v>18.370999999999999</v>
      </c>
      <c r="K852">
        <v>100</v>
      </c>
      <c r="L852">
        <v>0.08</v>
      </c>
      <c r="M852">
        <v>-99.9</v>
      </c>
      <c r="N852" t="s">
        <v>19</v>
      </c>
      <c r="O852" s="1">
        <v>45329</v>
      </c>
    </row>
    <row r="853" spans="1:15" x14ac:dyDescent="0.35">
      <c r="A853">
        <v>71</v>
      </c>
      <c r="B853">
        <v>71</v>
      </c>
      <c r="C853" t="s">
        <v>114</v>
      </c>
      <c r="D853" t="s">
        <v>115</v>
      </c>
      <c r="E853" t="s">
        <v>68</v>
      </c>
      <c r="F853">
        <v>5.18</v>
      </c>
      <c r="G853">
        <v>32357.793000000001</v>
      </c>
      <c r="H853">
        <v>885092</v>
      </c>
      <c r="J853">
        <v>32357.793000000001</v>
      </c>
      <c r="K853">
        <v>100</v>
      </c>
      <c r="L853">
        <v>140.38</v>
      </c>
      <c r="M853">
        <v>40.4</v>
      </c>
      <c r="N853" t="s">
        <v>19</v>
      </c>
      <c r="O853" s="1">
        <v>45329</v>
      </c>
    </row>
    <row r="854" spans="1:15" x14ac:dyDescent="0.35">
      <c r="A854">
        <v>72</v>
      </c>
      <c r="B854">
        <v>72</v>
      </c>
      <c r="C854" t="s">
        <v>116</v>
      </c>
      <c r="D854" t="s">
        <v>117</v>
      </c>
      <c r="E854" t="s">
        <v>68</v>
      </c>
      <c r="F854">
        <v>5.18</v>
      </c>
      <c r="G854">
        <v>30769.188999999998</v>
      </c>
      <c r="H854">
        <v>828347</v>
      </c>
      <c r="J854">
        <v>30769.188999999998</v>
      </c>
      <c r="K854">
        <v>100</v>
      </c>
      <c r="L854">
        <v>133.49</v>
      </c>
      <c r="M854">
        <v>33.5</v>
      </c>
      <c r="N854" t="s">
        <v>19</v>
      </c>
      <c r="O854" s="1">
        <v>45329</v>
      </c>
    </row>
    <row r="855" spans="1:15" x14ac:dyDescent="0.35">
      <c r="A855">
        <v>73</v>
      </c>
      <c r="B855">
        <v>73</v>
      </c>
      <c r="C855" t="s">
        <v>118</v>
      </c>
      <c r="D855" t="s">
        <v>119</v>
      </c>
      <c r="E855" t="s">
        <v>68</v>
      </c>
      <c r="F855">
        <v>5.18</v>
      </c>
      <c r="G855">
        <v>18361.692999999999</v>
      </c>
      <c r="H855">
        <v>481360</v>
      </c>
      <c r="J855">
        <v>18361.692999999999</v>
      </c>
      <c r="K855">
        <v>100</v>
      </c>
      <c r="L855">
        <v>79.66</v>
      </c>
      <c r="M855">
        <v>-20.3</v>
      </c>
      <c r="N855" t="s">
        <v>19</v>
      </c>
      <c r="O855" s="1">
        <v>45329</v>
      </c>
    </row>
    <row r="856" spans="1:15" x14ac:dyDescent="0.35">
      <c r="A856">
        <v>74</v>
      </c>
      <c r="B856">
        <v>74</v>
      </c>
      <c r="C856" t="s">
        <v>120</v>
      </c>
      <c r="D856" t="s">
        <v>121</v>
      </c>
      <c r="E856" t="s">
        <v>68</v>
      </c>
      <c r="F856">
        <v>5.18</v>
      </c>
      <c r="G856">
        <v>33615.019999999997</v>
      </c>
      <c r="H856">
        <v>927726</v>
      </c>
      <c r="J856">
        <v>33615.019999999997</v>
      </c>
      <c r="K856">
        <v>100</v>
      </c>
      <c r="L856">
        <v>145.83000000000001</v>
      </c>
      <c r="M856">
        <v>45.8</v>
      </c>
      <c r="N856" t="s">
        <v>19</v>
      </c>
      <c r="O856" s="1">
        <v>45329</v>
      </c>
    </row>
    <row r="857" spans="1:15" x14ac:dyDescent="0.35">
      <c r="A857">
        <v>75</v>
      </c>
      <c r="B857">
        <v>75</v>
      </c>
      <c r="C857" t="s">
        <v>122</v>
      </c>
      <c r="D857" t="s">
        <v>18</v>
      </c>
      <c r="E857" t="s">
        <v>18</v>
      </c>
      <c r="F857">
        <v>5.18</v>
      </c>
      <c r="G857">
        <v>11.861000000000001</v>
      </c>
      <c r="H857">
        <v>221</v>
      </c>
      <c r="J857">
        <v>11.861000000000001</v>
      </c>
      <c r="K857">
        <v>100</v>
      </c>
      <c r="L857">
        <v>0.05</v>
      </c>
      <c r="M857">
        <v>-99.9</v>
      </c>
      <c r="N857" t="s">
        <v>19</v>
      </c>
      <c r="O857" s="1">
        <v>45329</v>
      </c>
    </row>
    <row r="858" spans="1:15" x14ac:dyDescent="0.35">
      <c r="A858">
        <v>76</v>
      </c>
      <c r="B858">
        <v>76</v>
      </c>
      <c r="C858" t="s">
        <v>123</v>
      </c>
      <c r="D858" t="s">
        <v>18</v>
      </c>
      <c r="E858" t="s">
        <v>18</v>
      </c>
      <c r="F858">
        <v>5.35</v>
      </c>
      <c r="G858">
        <v>12.105</v>
      </c>
      <c r="H858">
        <v>107</v>
      </c>
      <c r="J858">
        <v>12.105</v>
      </c>
      <c r="K858">
        <v>100</v>
      </c>
      <c r="L858">
        <v>0.05</v>
      </c>
      <c r="M858">
        <v>-99.9</v>
      </c>
      <c r="N858" t="s">
        <v>19</v>
      </c>
      <c r="O858" s="1">
        <v>45329</v>
      </c>
    </row>
    <row r="859" spans="1:15" x14ac:dyDescent="0.35">
      <c r="A859">
        <v>77</v>
      </c>
      <c r="B859">
        <v>77</v>
      </c>
      <c r="C859" t="s">
        <v>124</v>
      </c>
      <c r="D859" t="s">
        <v>35</v>
      </c>
      <c r="E859" t="s">
        <v>29</v>
      </c>
      <c r="F859">
        <v>5.18</v>
      </c>
      <c r="G859">
        <v>20045.84</v>
      </c>
      <c r="H859">
        <v>558513</v>
      </c>
      <c r="J859">
        <v>20045.84</v>
      </c>
      <c r="K859">
        <v>100</v>
      </c>
      <c r="L859">
        <v>86.96</v>
      </c>
      <c r="M859">
        <v>-13</v>
      </c>
      <c r="N859" t="s">
        <v>19</v>
      </c>
      <c r="O859" s="1">
        <v>45329</v>
      </c>
    </row>
    <row r="860" spans="1:15" x14ac:dyDescent="0.35">
      <c r="A860">
        <v>78</v>
      </c>
      <c r="B860">
        <v>78</v>
      </c>
      <c r="C860" t="s">
        <v>125</v>
      </c>
      <c r="D860" t="s">
        <v>37</v>
      </c>
      <c r="E860" t="s">
        <v>29</v>
      </c>
      <c r="F860">
        <v>5.18</v>
      </c>
      <c r="G860">
        <v>17964.745999999999</v>
      </c>
      <c r="H860">
        <v>493692</v>
      </c>
      <c r="J860">
        <v>17964.745999999999</v>
      </c>
      <c r="K860">
        <v>100</v>
      </c>
      <c r="L860">
        <v>77.94</v>
      </c>
      <c r="M860">
        <v>-22.1</v>
      </c>
      <c r="N860" t="s">
        <v>19</v>
      </c>
      <c r="O860" s="1">
        <v>45329</v>
      </c>
    </row>
    <row r="861" spans="1:15" x14ac:dyDescent="0.35">
      <c r="A861">
        <v>79</v>
      </c>
      <c r="B861">
        <v>79</v>
      </c>
      <c r="C861" t="s">
        <v>126</v>
      </c>
      <c r="D861" t="s">
        <v>39</v>
      </c>
      <c r="E861" t="s">
        <v>29</v>
      </c>
      <c r="F861">
        <v>5.19</v>
      </c>
      <c r="G861">
        <v>18868.226999999999</v>
      </c>
      <c r="H861">
        <v>529578</v>
      </c>
      <c r="J861">
        <v>18868.226999999999</v>
      </c>
      <c r="K861">
        <v>100</v>
      </c>
      <c r="L861">
        <v>81.86</v>
      </c>
      <c r="M861">
        <v>-18.100000000000001</v>
      </c>
      <c r="N861" t="s">
        <v>19</v>
      </c>
      <c r="O861" s="1">
        <v>45329</v>
      </c>
    </row>
    <row r="862" spans="1:15" x14ac:dyDescent="0.35">
      <c r="A862">
        <v>80</v>
      </c>
      <c r="B862">
        <v>80</v>
      </c>
      <c r="C862" t="s">
        <v>127</v>
      </c>
      <c r="D862" t="s">
        <v>55</v>
      </c>
      <c r="E862" t="s">
        <v>29</v>
      </c>
      <c r="F862">
        <v>5.19</v>
      </c>
      <c r="G862">
        <v>17471.68</v>
      </c>
      <c r="H862">
        <v>464999</v>
      </c>
      <c r="J862">
        <v>17471.68</v>
      </c>
      <c r="K862">
        <v>100</v>
      </c>
      <c r="L862">
        <v>75.8</v>
      </c>
      <c r="M862">
        <v>-24.2</v>
      </c>
      <c r="N862" t="s">
        <v>19</v>
      </c>
      <c r="O862" s="1">
        <v>45329</v>
      </c>
    </row>
    <row r="863" spans="1:15" x14ac:dyDescent="0.35">
      <c r="A863">
        <v>81</v>
      </c>
      <c r="B863">
        <v>81</v>
      </c>
      <c r="C863" t="s">
        <v>128</v>
      </c>
      <c r="D863" t="s">
        <v>18</v>
      </c>
      <c r="E863" t="s">
        <v>18</v>
      </c>
      <c r="F863">
        <v>5.18</v>
      </c>
      <c r="G863">
        <v>23.058</v>
      </c>
      <c r="H863">
        <v>176</v>
      </c>
      <c r="J863">
        <v>23.058</v>
      </c>
      <c r="K863">
        <v>100</v>
      </c>
      <c r="L863">
        <v>0.1</v>
      </c>
      <c r="M863">
        <v>-99.9</v>
      </c>
      <c r="N863" t="s">
        <v>19</v>
      </c>
      <c r="O863" s="1">
        <v>45329</v>
      </c>
    </row>
    <row r="864" spans="1:15" x14ac:dyDescent="0.35">
      <c r="A864">
        <v>82</v>
      </c>
      <c r="B864">
        <v>82</v>
      </c>
      <c r="C864" t="s">
        <v>129</v>
      </c>
      <c r="D864" t="s">
        <v>35</v>
      </c>
      <c r="E864" t="s">
        <v>29</v>
      </c>
      <c r="F864">
        <v>5.19</v>
      </c>
      <c r="G864">
        <v>20375.537</v>
      </c>
      <c r="H864">
        <v>572269</v>
      </c>
      <c r="J864">
        <v>20375.537</v>
      </c>
      <c r="K864">
        <v>100</v>
      </c>
      <c r="L864">
        <v>88.4</v>
      </c>
      <c r="M864">
        <v>-11.6</v>
      </c>
      <c r="N864" t="s">
        <v>19</v>
      </c>
      <c r="O864" s="1">
        <v>45329</v>
      </c>
    </row>
    <row r="865" spans="1:15" x14ac:dyDescent="0.35">
      <c r="A865">
        <v>83</v>
      </c>
      <c r="B865">
        <v>83</v>
      </c>
      <c r="C865" t="s">
        <v>130</v>
      </c>
      <c r="D865" t="s">
        <v>37</v>
      </c>
      <c r="E865" t="s">
        <v>29</v>
      </c>
      <c r="F865">
        <v>5.19</v>
      </c>
      <c r="G865">
        <v>16582.210999999999</v>
      </c>
      <c r="H865">
        <v>447530</v>
      </c>
      <c r="J865">
        <v>16582.210999999999</v>
      </c>
      <c r="K865">
        <v>100</v>
      </c>
      <c r="L865">
        <v>71.94</v>
      </c>
      <c r="M865">
        <v>-28.1</v>
      </c>
      <c r="N865" t="s">
        <v>19</v>
      </c>
      <c r="O865" s="1">
        <v>45329</v>
      </c>
    </row>
    <row r="866" spans="1:15" x14ac:dyDescent="0.35">
      <c r="A866">
        <v>84</v>
      </c>
      <c r="B866">
        <v>84</v>
      </c>
      <c r="C866" t="s">
        <v>131</v>
      </c>
      <c r="D866" t="s">
        <v>39</v>
      </c>
      <c r="E866" t="s">
        <v>29</v>
      </c>
      <c r="F866">
        <v>5.19</v>
      </c>
      <c r="G866">
        <v>16807.938999999998</v>
      </c>
      <c r="H866">
        <v>454619</v>
      </c>
      <c r="J866">
        <v>16807.938999999998</v>
      </c>
      <c r="K866">
        <v>100</v>
      </c>
      <c r="L866">
        <v>72.92</v>
      </c>
      <c r="M866">
        <v>-27.1</v>
      </c>
      <c r="N866" t="s">
        <v>19</v>
      </c>
      <c r="O866" s="1">
        <v>45329</v>
      </c>
    </row>
    <row r="867" spans="1:15" x14ac:dyDescent="0.35">
      <c r="A867">
        <v>85</v>
      </c>
      <c r="B867">
        <v>85</v>
      </c>
      <c r="C867" t="s">
        <v>132</v>
      </c>
      <c r="D867" t="s">
        <v>55</v>
      </c>
      <c r="E867" t="s">
        <v>29</v>
      </c>
      <c r="F867">
        <v>5.19</v>
      </c>
      <c r="G867">
        <v>19143.831999999999</v>
      </c>
      <c r="H867">
        <v>518020</v>
      </c>
      <c r="J867">
        <v>19143.831999999999</v>
      </c>
      <c r="K867">
        <v>100</v>
      </c>
      <c r="L867">
        <v>83.05</v>
      </c>
      <c r="M867">
        <v>-16.899999999999999</v>
      </c>
      <c r="N867" t="s">
        <v>19</v>
      </c>
      <c r="O867" s="1">
        <v>45329</v>
      </c>
    </row>
    <row r="868" spans="1:15" x14ac:dyDescent="0.35">
      <c r="A868">
        <v>86</v>
      </c>
      <c r="B868">
        <v>86</v>
      </c>
      <c r="C868" t="s">
        <v>133</v>
      </c>
      <c r="D868" t="s">
        <v>18</v>
      </c>
      <c r="E868" t="s">
        <v>18</v>
      </c>
      <c r="F868">
        <v>5.18</v>
      </c>
      <c r="G868">
        <v>6.6120000000000001</v>
      </c>
      <c r="H868">
        <v>162</v>
      </c>
      <c r="J868">
        <v>6.6120000000000001</v>
      </c>
      <c r="K868">
        <v>100</v>
      </c>
      <c r="L868">
        <v>0.03</v>
      </c>
      <c r="M868">
        <v>-100</v>
      </c>
      <c r="N868" t="s">
        <v>19</v>
      </c>
      <c r="O868" s="1">
        <v>45329</v>
      </c>
    </row>
    <row r="869" spans="1:15" x14ac:dyDescent="0.35">
      <c r="A869">
        <v>87</v>
      </c>
      <c r="B869">
        <v>87</v>
      </c>
      <c r="C869" t="s">
        <v>134</v>
      </c>
      <c r="D869" t="s">
        <v>35</v>
      </c>
      <c r="E869" t="s">
        <v>29</v>
      </c>
      <c r="F869">
        <v>5.19</v>
      </c>
      <c r="G869">
        <v>19531.541000000001</v>
      </c>
      <c r="H869">
        <v>545490</v>
      </c>
      <c r="J869">
        <v>19531.541000000001</v>
      </c>
      <c r="K869">
        <v>100</v>
      </c>
      <c r="L869">
        <v>84.73</v>
      </c>
      <c r="M869">
        <v>-15.3</v>
      </c>
      <c r="N869" t="s">
        <v>19</v>
      </c>
      <c r="O869" s="1">
        <v>45329</v>
      </c>
    </row>
    <row r="870" spans="1:15" x14ac:dyDescent="0.35">
      <c r="A870">
        <v>88</v>
      </c>
      <c r="B870">
        <v>88</v>
      </c>
      <c r="C870" t="s">
        <v>135</v>
      </c>
      <c r="D870" t="s">
        <v>37</v>
      </c>
      <c r="E870" t="s">
        <v>29</v>
      </c>
      <c r="F870">
        <v>5.19</v>
      </c>
      <c r="G870">
        <v>17208.271000000001</v>
      </c>
      <c r="H870">
        <v>474056</v>
      </c>
      <c r="J870">
        <v>17208.271000000001</v>
      </c>
      <c r="K870">
        <v>100</v>
      </c>
      <c r="L870">
        <v>74.650000000000006</v>
      </c>
      <c r="M870">
        <v>-25.3</v>
      </c>
      <c r="N870" t="s">
        <v>19</v>
      </c>
      <c r="O870" s="1">
        <v>45329</v>
      </c>
    </row>
    <row r="871" spans="1:15" x14ac:dyDescent="0.35">
      <c r="A871">
        <v>89</v>
      </c>
      <c r="B871">
        <v>89</v>
      </c>
      <c r="C871" t="s">
        <v>136</v>
      </c>
      <c r="D871" t="s">
        <v>39</v>
      </c>
      <c r="E871" t="s">
        <v>29</v>
      </c>
      <c r="F871">
        <v>5.19</v>
      </c>
      <c r="G871">
        <v>16733.023000000001</v>
      </c>
      <c r="H871">
        <v>463597</v>
      </c>
      <c r="J871">
        <v>16733.023000000001</v>
      </c>
      <c r="K871">
        <v>100</v>
      </c>
      <c r="L871">
        <v>72.59</v>
      </c>
      <c r="M871">
        <v>-27.4</v>
      </c>
      <c r="N871" t="s">
        <v>19</v>
      </c>
      <c r="O871" s="1">
        <v>45329</v>
      </c>
    </row>
    <row r="872" spans="1:15" x14ac:dyDescent="0.35">
      <c r="A872">
        <v>90</v>
      </c>
      <c r="B872">
        <v>90</v>
      </c>
      <c r="C872" t="s">
        <v>137</v>
      </c>
      <c r="D872" t="s">
        <v>55</v>
      </c>
      <c r="E872" t="s">
        <v>29</v>
      </c>
      <c r="F872">
        <v>5.19</v>
      </c>
      <c r="G872">
        <v>17418.449000000001</v>
      </c>
      <c r="H872">
        <v>459441</v>
      </c>
      <c r="J872">
        <v>17418.449000000001</v>
      </c>
      <c r="K872">
        <v>100</v>
      </c>
      <c r="L872">
        <v>75.569999999999993</v>
      </c>
      <c r="M872">
        <v>-24.4</v>
      </c>
      <c r="N872" t="s">
        <v>19</v>
      </c>
      <c r="O872" s="1">
        <v>45329</v>
      </c>
    </row>
    <row r="873" spans="1:15" x14ac:dyDescent="0.35">
      <c r="A873">
        <v>91</v>
      </c>
      <c r="B873">
        <v>91</v>
      </c>
      <c r="C873" t="s">
        <v>138</v>
      </c>
      <c r="D873" t="s">
        <v>18</v>
      </c>
      <c r="E873" t="s">
        <v>18</v>
      </c>
      <c r="F873">
        <v>5.19</v>
      </c>
      <c r="G873">
        <v>33.975000000000001</v>
      </c>
      <c r="H873">
        <v>209</v>
      </c>
      <c r="J873">
        <v>33.975000000000001</v>
      </c>
      <c r="K873">
        <v>100</v>
      </c>
      <c r="L873">
        <v>0.15</v>
      </c>
      <c r="M873">
        <v>-99.9</v>
      </c>
      <c r="N873" t="s">
        <v>19</v>
      </c>
      <c r="O873" s="1">
        <v>45329</v>
      </c>
    </row>
    <row r="874" spans="1:15" x14ac:dyDescent="0.35">
      <c r="A874">
        <v>92</v>
      </c>
      <c r="B874">
        <v>92</v>
      </c>
      <c r="C874" t="s">
        <v>139</v>
      </c>
      <c r="D874" t="s">
        <v>18</v>
      </c>
      <c r="E874" t="s">
        <v>18</v>
      </c>
      <c r="F874">
        <v>5.2</v>
      </c>
      <c r="G874">
        <v>27.48</v>
      </c>
      <c r="H874">
        <v>172</v>
      </c>
      <c r="J874">
        <v>27.48</v>
      </c>
      <c r="K874">
        <v>100</v>
      </c>
      <c r="L874">
        <v>0.12</v>
      </c>
      <c r="M874">
        <v>-99.9</v>
      </c>
      <c r="N874" t="s">
        <v>19</v>
      </c>
      <c r="O874" s="1">
        <v>45329</v>
      </c>
    </row>
    <row r="875" spans="1:15" x14ac:dyDescent="0.35">
      <c r="A875">
        <v>93</v>
      </c>
      <c r="B875">
        <v>93</v>
      </c>
      <c r="C875" t="s">
        <v>140</v>
      </c>
      <c r="D875" t="s">
        <v>141</v>
      </c>
      <c r="E875" t="s">
        <v>142</v>
      </c>
      <c r="F875">
        <v>5.19</v>
      </c>
      <c r="G875">
        <v>76879.266000000003</v>
      </c>
      <c r="H875">
        <v>2077377</v>
      </c>
      <c r="J875">
        <v>76879.266000000003</v>
      </c>
      <c r="K875">
        <v>100</v>
      </c>
      <c r="L875">
        <v>333.53</v>
      </c>
      <c r="M875">
        <v>233.5</v>
      </c>
      <c r="N875" t="s">
        <v>19</v>
      </c>
      <c r="O875" s="1">
        <v>45329</v>
      </c>
    </row>
    <row r="876" spans="1:15" x14ac:dyDescent="0.35">
      <c r="A876">
        <v>94</v>
      </c>
      <c r="B876">
        <v>94</v>
      </c>
      <c r="C876" t="s">
        <v>143</v>
      </c>
      <c r="D876" t="s">
        <v>144</v>
      </c>
      <c r="E876" t="s">
        <v>142</v>
      </c>
      <c r="F876">
        <v>5.19</v>
      </c>
      <c r="G876">
        <v>74541.351999999999</v>
      </c>
      <c r="H876">
        <v>2025422</v>
      </c>
      <c r="J876">
        <v>74541.351999999999</v>
      </c>
      <c r="K876">
        <v>100</v>
      </c>
      <c r="L876">
        <v>323.38</v>
      </c>
      <c r="M876">
        <v>223.4</v>
      </c>
      <c r="N876" t="s">
        <v>19</v>
      </c>
      <c r="O876" s="1">
        <v>45329</v>
      </c>
    </row>
    <row r="877" spans="1:15" x14ac:dyDescent="0.35">
      <c r="A877">
        <v>95</v>
      </c>
      <c r="B877">
        <v>95</v>
      </c>
      <c r="C877" t="s">
        <v>145</v>
      </c>
      <c r="D877" t="s">
        <v>146</v>
      </c>
      <c r="E877" t="s">
        <v>142</v>
      </c>
      <c r="F877">
        <v>5.19</v>
      </c>
      <c r="G877">
        <v>73446.241999999998</v>
      </c>
      <c r="H877">
        <v>1989905</v>
      </c>
      <c r="J877">
        <v>73446.241999999998</v>
      </c>
      <c r="K877">
        <v>100</v>
      </c>
      <c r="L877">
        <v>318.63</v>
      </c>
      <c r="M877">
        <v>218.6</v>
      </c>
      <c r="N877" t="s">
        <v>19</v>
      </c>
      <c r="O877" s="1">
        <v>45329</v>
      </c>
    </row>
    <row r="878" spans="1:15" x14ac:dyDescent="0.35">
      <c r="A878">
        <v>96</v>
      </c>
      <c r="B878">
        <v>96</v>
      </c>
      <c r="C878" t="s">
        <v>147</v>
      </c>
      <c r="D878" t="s">
        <v>148</v>
      </c>
      <c r="E878" t="s">
        <v>142</v>
      </c>
      <c r="F878">
        <v>5.2</v>
      </c>
      <c r="G878">
        <v>71795.5</v>
      </c>
      <c r="H878">
        <v>1924504</v>
      </c>
      <c r="J878">
        <v>71795.5</v>
      </c>
      <c r="K878">
        <v>100</v>
      </c>
      <c r="L878">
        <v>311.47000000000003</v>
      </c>
      <c r="M878">
        <v>211.5</v>
      </c>
      <c r="N878" t="s">
        <v>19</v>
      </c>
      <c r="O878" s="1">
        <v>45329</v>
      </c>
    </row>
    <row r="879" spans="1:15" x14ac:dyDescent="0.35">
      <c r="A879">
        <v>97</v>
      </c>
      <c r="B879">
        <v>97</v>
      </c>
      <c r="C879" t="s">
        <v>149</v>
      </c>
      <c r="D879" t="s">
        <v>150</v>
      </c>
      <c r="E879" t="s">
        <v>142</v>
      </c>
      <c r="F879">
        <v>5.19</v>
      </c>
      <c r="G879">
        <v>67235.516000000003</v>
      </c>
      <c r="H879">
        <v>1770558</v>
      </c>
      <c r="J879">
        <v>67235.516000000003</v>
      </c>
      <c r="K879">
        <v>100</v>
      </c>
      <c r="L879">
        <v>291.69</v>
      </c>
      <c r="M879">
        <v>191.7</v>
      </c>
      <c r="N879" t="s">
        <v>19</v>
      </c>
      <c r="O879" s="1">
        <v>45329</v>
      </c>
    </row>
    <row r="880" spans="1:15" x14ac:dyDescent="0.35">
      <c r="A880">
        <v>98</v>
      </c>
      <c r="B880">
        <v>98</v>
      </c>
      <c r="C880" t="s">
        <v>151</v>
      </c>
      <c r="D880" t="s">
        <v>152</v>
      </c>
      <c r="E880" t="s">
        <v>142</v>
      </c>
      <c r="F880">
        <v>5.19</v>
      </c>
      <c r="G880">
        <v>59377.093999999997</v>
      </c>
      <c r="H880">
        <v>1611156</v>
      </c>
      <c r="J880">
        <v>59377.093999999997</v>
      </c>
      <c r="K880">
        <v>100</v>
      </c>
      <c r="L880">
        <v>257.60000000000002</v>
      </c>
      <c r="M880">
        <v>157.6</v>
      </c>
      <c r="N880" t="s">
        <v>19</v>
      </c>
      <c r="O880" s="1">
        <v>45329</v>
      </c>
    </row>
    <row r="881" spans="1:15" x14ac:dyDescent="0.35">
      <c r="A881">
        <v>99</v>
      </c>
      <c r="B881">
        <v>99</v>
      </c>
      <c r="C881" t="s">
        <v>153</v>
      </c>
      <c r="D881" t="s">
        <v>18</v>
      </c>
      <c r="E881" t="s">
        <v>18</v>
      </c>
      <c r="F881">
        <v>5.2</v>
      </c>
      <c r="G881">
        <v>11.866</v>
      </c>
      <c r="H881">
        <v>286</v>
      </c>
      <c r="J881">
        <v>11.866</v>
      </c>
      <c r="K881">
        <v>100</v>
      </c>
      <c r="L881">
        <v>0.05</v>
      </c>
      <c r="M881">
        <v>-99.9</v>
      </c>
      <c r="N881" t="s">
        <v>19</v>
      </c>
      <c r="O881" s="1">
        <v>45329</v>
      </c>
    </row>
    <row r="882" spans="1:15" x14ac:dyDescent="0.35">
      <c r="A882">
        <v>100</v>
      </c>
      <c r="B882">
        <v>100</v>
      </c>
      <c r="C882" t="s">
        <v>154</v>
      </c>
      <c r="D882" t="s">
        <v>155</v>
      </c>
      <c r="E882" t="s">
        <v>142</v>
      </c>
      <c r="F882">
        <v>5.2</v>
      </c>
      <c r="G882">
        <v>59786.222999999998</v>
      </c>
      <c r="H882">
        <v>1646308</v>
      </c>
      <c r="J882">
        <v>59786.222999999998</v>
      </c>
      <c r="K882">
        <v>100</v>
      </c>
      <c r="L882">
        <v>259.37</v>
      </c>
      <c r="M882">
        <v>159.4</v>
      </c>
      <c r="N882" t="s">
        <v>19</v>
      </c>
      <c r="O882" s="1">
        <v>45329</v>
      </c>
    </row>
    <row r="883" spans="1:15" x14ac:dyDescent="0.35">
      <c r="A883">
        <v>101</v>
      </c>
      <c r="B883">
        <v>101</v>
      </c>
      <c r="C883" t="s">
        <v>156</v>
      </c>
      <c r="D883" t="s">
        <v>157</v>
      </c>
      <c r="E883" t="s">
        <v>142</v>
      </c>
      <c r="F883">
        <v>5.2</v>
      </c>
      <c r="G883">
        <v>60600.288999999997</v>
      </c>
      <c r="H883">
        <v>1649459</v>
      </c>
      <c r="J883">
        <v>60600.288999999997</v>
      </c>
      <c r="K883">
        <v>100</v>
      </c>
      <c r="L883">
        <v>262.89999999999998</v>
      </c>
      <c r="M883">
        <v>162.9</v>
      </c>
      <c r="N883" t="s">
        <v>19</v>
      </c>
      <c r="O883" s="1">
        <v>45329</v>
      </c>
    </row>
    <row r="884" spans="1:15" x14ac:dyDescent="0.35">
      <c r="A884">
        <v>102</v>
      </c>
      <c r="B884">
        <v>102</v>
      </c>
      <c r="C884" t="s">
        <v>158</v>
      </c>
      <c r="D884" t="s">
        <v>159</v>
      </c>
      <c r="E884" t="s">
        <v>142</v>
      </c>
      <c r="F884">
        <v>5.2</v>
      </c>
      <c r="G884">
        <v>64703.050999999999</v>
      </c>
      <c r="H884">
        <v>1782430</v>
      </c>
      <c r="J884">
        <v>64703.050999999999</v>
      </c>
      <c r="K884">
        <v>100</v>
      </c>
      <c r="L884">
        <v>280.7</v>
      </c>
      <c r="M884">
        <v>180.7</v>
      </c>
      <c r="N884" t="s">
        <v>19</v>
      </c>
      <c r="O884" s="1">
        <v>45329</v>
      </c>
    </row>
    <row r="885" spans="1:15" x14ac:dyDescent="0.35">
      <c r="A885">
        <v>103</v>
      </c>
      <c r="B885">
        <v>103</v>
      </c>
      <c r="C885" t="s">
        <v>160</v>
      </c>
      <c r="D885" t="s">
        <v>161</v>
      </c>
      <c r="E885" t="s">
        <v>142</v>
      </c>
      <c r="F885">
        <v>5.2</v>
      </c>
      <c r="G885">
        <v>71666.101999999999</v>
      </c>
      <c r="H885">
        <v>1965729</v>
      </c>
      <c r="J885">
        <v>71666.101999999999</v>
      </c>
      <c r="K885">
        <v>100</v>
      </c>
      <c r="L885">
        <v>310.91000000000003</v>
      </c>
      <c r="M885">
        <v>210.9</v>
      </c>
      <c r="N885" t="s">
        <v>19</v>
      </c>
      <c r="O885" s="1">
        <v>45329</v>
      </c>
    </row>
    <row r="886" spans="1:15" x14ac:dyDescent="0.35">
      <c r="A886">
        <v>104</v>
      </c>
      <c r="B886">
        <v>104</v>
      </c>
      <c r="C886" t="s">
        <v>162</v>
      </c>
      <c r="D886" t="s">
        <v>163</v>
      </c>
      <c r="E886" t="s">
        <v>142</v>
      </c>
      <c r="F886">
        <v>5.2</v>
      </c>
      <c r="G886">
        <v>68193.616999999998</v>
      </c>
      <c r="H886">
        <v>1893662</v>
      </c>
      <c r="J886">
        <v>68193.616999999998</v>
      </c>
      <c r="K886">
        <v>100</v>
      </c>
      <c r="L886">
        <v>295.83999999999997</v>
      </c>
      <c r="M886">
        <v>195.8</v>
      </c>
      <c r="N886" t="s">
        <v>19</v>
      </c>
      <c r="O886" s="1">
        <v>45329</v>
      </c>
    </row>
    <row r="887" spans="1:15" x14ac:dyDescent="0.35">
      <c r="A887">
        <v>105</v>
      </c>
      <c r="B887">
        <v>105</v>
      </c>
      <c r="C887" t="s">
        <v>164</v>
      </c>
      <c r="D887" t="s">
        <v>165</v>
      </c>
      <c r="E887" t="s">
        <v>142</v>
      </c>
      <c r="F887">
        <v>5.2</v>
      </c>
      <c r="G887">
        <v>66932.391000000003</v>
      </c>
      <c r="H887">
        <v>1831529</v>
      </c>
      <c r="J887">
        <v>66932.391000000003</v>
      </c>
      <c r="K887">
        <v>100</v>
      </c>
      <c r="L887">
        <v>290.37</v>
      </c>
      <c r="M887">
        <v>190.4</v>
      </c>
      <c r="N887" t="s">
        <v>19</v>
      </c>
      <c r="O887" s="1">
        <v>45329</v>
      </c>
    </row>
    <row r="888" spans="1:15" x14ac:dyDescent="0.35">
      <c r="A888">
        <v>106</v>
      </c>
      <c r="B888">
        <v>106</v>
      </c>
      <c r="C888" t="s">
        <v>166</v>
      </c>
      <c r="D888" t="s">
        <v>18</v>
      </c>
      <c r="E888" t="s">
        <v>18</v>
      </c>
      <c r="F888">
        <v>5.19</v>
      </c>
      <c r="G888">
        <v>14.916</v>
      </c>
      <c r="H888">
        <v>270</v>
      </c>
      <c r="J888">
        <v>14.916</v>
      </c>
      <c r="K888">
        <v>100</v>
      </c>
      <c r="L888">
        <v>0.06</v>
      </c>
      <c r="M888">
        <v>-99.9</v>
      </c>
      <c r="N888" t="s">
        <v>19</v>
      </c>
      <c r="O888" s="1">
        <v>45329</v>
      </c>
    </row>
    <row r="889" spans="1:15" x14ac:dyDescent="0.35">
      <c r="A889">
        <v>107</v>
      </c>
      <c r="B889">
        <v>107</v>
      </c>
      <c r="C889" t="s">
        <v>167</v>
      </c>
      <c r="D889" t="s">
        <v>52</v>
      </c>
      <c r="E889" t="s">
        <v>29</v>
      </c>
      <c r="F889">
        <v>5.2</v>
      </c>
      <c r="G889">
        <v>14109.446</v>
      </c>
      <c r="H889">
        <v>384397</v>
      </c>
      <c r="J889">
        <v>14109.446</v>
      </c>
      <c r="K889">
        <v>100</v>
      </c>
      <c r="L889">
        <v>61.21</v>
      </c>
      <c r="M889">
        <v>-38.799999999999997</v>
      </c>
      <c r="N889" t="s">
        <v>19</v>
      </c>
      <c r="O889" s="1">
        <v>45329</v>
      </c>
    </row>
    <row r="890" spans="1:15" x14ac:dyDescent="0.35">
      <c r="A890">
        <v>108</v>
      </c>
      <c r="B890">
        <v>108</v>
      </c>
      <c r="C890" t="s">
        <v>168</v>
      </c>
      <c r="D890" t="s">
        <v>18</v>
      </c>
      <c r="E890" t="s">
        <v>18</v>
      </c>
      <c r="F890">
        <v>5.19</v>
      </c>
      <c r="G890">
        <v>24.082999999999998</v>
      </c>
      <c r="H890">
        <v>244</v>
      </c>
      <c r="J890">
        <v>24.082999999999998</v>
      </c>
      <c r="K890">
        <v>100</v>
      </c>
      <c r="L890">
        <v>0.1</v>
      </c>
      <c r="M890">
        <v>-99.9</v>
      </c>
      <c r="N890" t="s">
        <v>19</v>
      </c>
      <c r="O890" s="1">
        <v>45329</v>
      </c>
    </row>
    <row r="891" spans="1:15" x14ac:dyDescent="0.35">
      <c r="A891">
        <v>109</v>
      </c>
      <c r="B891">
        <v>109</v>
      </c>
      <c r="C891" t="s">
        <v>169</v>
      </c>
      <c r="D891" t="s">
        <v>170</v>
      </c>
      <c r="E891" t="s">
        <v>142</v>
      </c>
      <c r="F891">
        <v>5.2</v>
      </c>
      <c r="G891">
        <v>67789.539000000004</v>
      </c>
      <c r="H891">
        <v>1909254</v>
      </c>
      <c r="J891">
        <v>67789.539000000004</v>
      </c>
      <c r="K891">
        <v>100</v>
      </c>
      <c r="L891">
        <v>294.08999999999997</v>
      </c>
      <c r="M891">
        <v>194.1</v>
      </c>
      <c r="N891" t="s">
        <v>19</v>
      </c>
      <c r="O891" s="1">
        <v>45329</v>
      </c>
    </row>
    <row r="892" spans="1:15" x14ac:dyDescent="0.35">
      <c r="A892">
        <v>110</v>
      </c>
      <c r="B892">
        <v>110</v>
      </c>
      <c r="C892" t="s">
        <v>171</v>
      </c>
      <c r="D892" t="s">
        <v>172</v>
      </c>
      <c r="E892" t="s">
        <v>142</v>
      </c>
      <c r="F892">
        <v>5.2</v>
      </c>
      <c r="G892">
        <v>70369.023000000001</v>
      </c>
      <c r="H892">
        <v>1907301</v>
      </c>
      <c r="J892">
        <v>70369.023000000001</v>
      </c>
      <c r="K892">
        <v>100</v>
      </c>
      <c r="L892">
        <v>305.27999999999997</v>
      </c>
      <c r="M892">
        <v>205.3</v>
      </c>
      <c r="N892" t="s">
        <v>19</v>
      </c>
      <c r="O892" s="1">
        <v>45329</v>
      </c>
    </row>
    <row r="893" spans="1:15" x14ac:dyDescent="0.35">
      <c r="A893">
        <v>111</v>
      </c>
      <c r="B893">
        <v>111</v>
      </c>
      <c r="C893" t="s">
        <v>173</v>
      </c>
      <c r="D893" t="s">
        <v>174</v>
      </c>
      <c r="E893" t="s">
        <v>142</v>
      </c>
      <c r="F893">
        <v>5.2</v>
      </c>
      <c r="G893">
        <v>72949.460999999996</v>
      </c>
      <c r="H893">
        <v>2025578</v>
      </c>
      <c r="J893">
        <v>72949.460999999996</v>
      </c>
      <c r="K893">
        <v>100</v>
      </c>
      <c r="L893">
        <v>316.48</v>
      </c>
      <c r="M893">
        <v>216.5</v>
      </c>
      <c r="N893" t="s">
        <v>19</v>
      </c>
      <c r="O893" s="1">
        <v>45329</v>
      </c>
    </row>
    <row r="894" spans="1:15" x14ac:dyDescent="0.35">
      <c r="A894">
        <v>112</v>
      </c>
      <c r="B894">
        <v>112</v>
      </c>
      <c r="C894" t="s">
        <v>175</v>
      </c>
      <c r="D894" t="s">
        <v>176</v>
      </c>
      <c r="E894" t="s">
        <v>142</v>
      </c>
      <c r="F894">
        <v>5.2</v>
      </c>
      <c r="G894">
        <v>69046.656000000003</v>
      </c>
      <c r="H894">
        <v>1919022</v>
      </c>
      <c r="J894">
        <v>69046.656000000003</v>
      </c>
      <c r="K894">
        <v>100</v>
      </c>
      <c r="L894">
        <v>299.55</v>
      </c>
      <c r="M894">
        <v>199.5</v>
      </c>
      <c r="N894" t="s">
        <v>19</v>
      </c>
      <c r="O894" s="1">
        <v>45329</v>
      </c>
    </row>
    <row r="895" spans="1:15" x14ac:dyDescent="0.35">
      <c r="A895">
        <v>113</v>
      </c>
      <c r="B895">
        <v>113</v>
      </c>
      <c r="C895" t="s">
        <v>177</v>
      </c>
      <c r="D895" t="s">
        <v>178</v>
      </c>
      <c r="E895" t="s">
        <v>142</v>
      </c>
      <c r="F895">
        <v>5.2</v>
      </c>
      <c r="G895">
        <v>69858.797000000006</v>
      </c>
      <c r="H895">
        <v>1869751</v>
      </c>
      <c r="J895">
        <v>69858.797000000006</v>
      </c>
      <c r="K895">
        <v>100</v>
      </c>
      <c r="L895">
        <v>303.07</v>
      </c>
      <c r="M895">
        <v>203.1</v>
      </c>
      <c r="N895" t="s">
        <v>19</v>
      </c>
      <c r="O895" s="1">
        <v>45329</v>
      </c>
    </row>
    <row r="896" spans="1:15" x14ac:dyDescent="0.35">
      <c r="A896">
        <v>114</v>
      </c>
      <c r="B896">
        <v>114</v>
      </c>
      <c r="C896" t="s">
        <v>179</v>
      </c>
      <c r="D896" t="s">
        <v>180</v>
      </c>
      <c r="E896" t="s">
        <v>142</v>
      </c>
      <c r="F896">
        <v>5.2</v>
      </c>
      <c r="G896">
        <v>72495.445000000007</v>
      </c>
      <c r="H896">
        <v>2027736</v>
      </c>
      <c r="J896">
        <v>72495.445000000007</v>
      </c>
      <c r="K896">
        <v>100</v>
      </c>
      <c r="L896">
        <v>314.51</v>
      </c>
      <c r="M896">
        <v>214.5</v>
      </c>
      <c r="N896" t="s">
        <v>19</v>
      </c>
      <c r="O896" s="1">
        <v>45329</v>
      </c>
    </row>
    <row r="897" spans="1:15" x14ac:dyDescent="0.35">
      <c r="A897">
        <v>115</v>
      </c>
      <c r="B897">
        <v>115</v>
      </c>
      <c r="C897" t="s">
        <v>181</v>
      </c>
      <c r="D897" t="s">
        <v>18</v>
      </c>
      <c r="E897" t="s">
        <v>18</v>
      </c>
      <c r="F897">
        <v>5.2</v>
      </c>
      <c r="G897">
        <v>8.2149999999999999</v>
      </c>
      <c r="H897">
        <v>206</v>
      </c>
      <c r="J897">
        <v>8.2149999999999999</v>
      </c>
      <c r="K897">
        <v>100</v>
      </c>
      <c r="L897">
        <v>0.04</v>
      </c>
      <c r="M897">
        <v>-100</v>
      </c>
      <c r="N897" t="s">
        <v>19</v>
      </c>
      <c r="O897" s="1">
        <v>45329</v>
      </c>
    </row>
    <row r="898" spans="1:15" x14ac:dyDescent="0.35">
      <c r="A898">
        <v>116</v>
      </c>
      <c r="B898">
        <v>116</v>
      </c>
      <c r="C898" t="s">
        <v>182</v>
      </c>
      <c r="D898" t="s">
        <v>52</v>
      </c>
      <c r="E898" t="s">
        <v>29</v>
      </c>
      <c r="F898">
        <v>5.2</v>
      </c>
      <c r="G898">
        <v>12328.883</v>
      </c>
      <c r="H898">
        <v>348261</v>
      </c>
      <c r="J898">
        <v>12328.883</v>
      </c>
      <c r="K898">
        <v>100</v>
      </c>
      <c r="L898">
        <v>53.49</v>
      </c>
      <c r="M898">
        <v>-46.5</v>
      </c>
      <c r="N898" t="s">
        <v>19</v>
      </c>
      <c r="O898" s="1">
        <v>45329</v>
      </c>
    </row>
    <row r="899" spans="1:15" x14ac:dyDescent="0.35">
      <c r="A899">
        <v>117</v>
      </c>
      <c r="B899">
        <v>117</v>
      </c>
      <c r="C899" t="s">
        <v>183</v>
      </c>
      <c r="D899" t="s">
        <v>18</v>
      </c>
      <c r="E899" t="s">
        <v>18</v>
      </c>
      <c r="F899">
        <v>5.19</v>
      </c>
      <c r="G899">
        <v>6.2329999999999997</v>
      </c>
      <c r="H899">
        <v>137</v>
      </c>
      <c r="J899">
        <v>6.2329999999999997</v>
      </c>
      <c r="K899">
        <v>100</v>
      </c>
      <c r="L899">
        <v>0.03</v>
      </c>
      <c r="M899">
        <v>-100</v>
      </c>
      <c r="N899" t="s">
        <v>19</v>
      </c>
      <c r="O899" s="1">
        <v>45329</v>
      </c>
    </row>
    <row r="900" spans="1:15" x14ac:dyDescent="0.35">
      <c r="A900">
        <v>118</v>
      </c>
      <c r="B900">
        <v>118</v>
      </c>
      <c r="C900" t="s">
        <v>184</v>
      </c>
      <c r="D900" t="s">
        <v>185</v>
      </c>
      <c r="E900" t="s">
        <v>142</v>
      </c>
      <c r="F900">
        <v>5.2</v>
      </c>
      <c r="G900">
        <v>62798.77</v>
      </c>
      <c r="H900">
        <v>1682330</v>
      </c>
      <c r="J900">
        <v>62798.77</v>
      </c>
      <c r="K900">
        <v>100</v>
      </c>
      <c r="L900">
        <v>272.44</v>
      </c>
      <c r="M900">
        <v>172.4</v>
      </c>
      <c r="N900" t="s">
        <v>19</v>
      </c>
      <c r="O900" s="1">
        <v>45329</v>
      </c>
    </row>
    <row r="901" spans="1:15" x14ac:dyDescent="0.35">
      <c r="A901">
        <v>119</v>
      </c>
      <c r="B901">
        <v>119</v>
      </c>
      <c r="C901" t="s">
        <v>186</v>
      </c>
      <c r="D901" t="s">
        <v>187</v>
      </c>
      <c r="E901" t="s">
        <v>142</v>
      </c>
      <c r="F901">
        <v>5.2</v>
      </c>
      <c r="G901">
        <v>60950.218999999997</v>
      </c>
      <c r="H901">
        <v>1672878</v>
      </c>
      <c r="J901">
        <v>60950.218999999997</v>
      </c>
      <c r="K901">
        <v>100</v>
      </c>
      <c r="L901">
        <v>264.42</v>
      </c>
      <c r="M901">
        <v>164.4</v>
      </c>
      <c r="N901" t="s">
        <v>19</v>
      </c>
      <c r="O901" s="1">
        <v>45329</v>
      </c>
    </row>
    <row r="902" spans="1:15" x14ac:dyDescent="0.35">
      <c r="A902">
        <v>120</v>
      </c>
      <c r="B902">
        <v>120</v>
      </c>
      <c r="C902" t="s">
        <v>188</v>
      </c>
      <c r="D902" t="s">
        <v>189</v>
      </c>
      <c r="E902" t="s">
        <v>142</v>
      </c>
      <c r="F902">
        <v>5.2</v>
      </c>
      <c r="G902">
        <v>61018.313000000002</v>
      </c>
      <c r="H902">
        <v>1648730</v>
      </c>
      <c r="J902">
        <v>61018.313000000002</v>
      </c>
      <c r="K902">
        <v>100</v>
      </c>
      <c r="L902">
        <v>264.72000000000003</v>
      </c>
      <c r="M902">
        <v>164.7</v>
      </c>
      <c r="N902" t="s">
        <v>19</v>
      </c>
      <c r="O902" s="1">
        <v>45329</v>
      </c>
    </row>
    <row r="903" spans="1:15" x14ac:dyDescent="0.35">
      <c r="A903">
        <v>121</v>
      </c>
      <c r="B903">
        <v>121</v>
      </c>
      <c r="C903" t="s">
        <v>190</v>
      </c>
      <c r="D903" t="s">
        <v>191</v>
      </c>
      <c r="E903" t="s">
        <v>142</v>
      </c>
      <c r="F903">
        <v>5.2</v>
      </c>
      <c r="G903">
        <v>53439.042999999998</v>
      </c>
      <c r="H903">
        <v>1492113</v>
      </c>
      <c r="J903">
        <v>53439.042999999998</v>
      </c>
      <c r="K903">
        <v>100</v>
      </c>
      <c r="L903">
        <v>231.83</v>
      </c>
      <c r="M903">
        <v>131.80000000000001</v>
      </c>
      <c r="N903" t="s">
        <v>19</v>
      </c>
      <c r="O903" s="1">
        <v>45329</v>
      </c>
    </row>
    <row r="904" spans="1:15" x14ac:dyDescent="0.35">
      <c r="A904">
        <v>122</v>
      </c>
      <c r="B904">
        <v>122</v>
      </c>
      <c r="C904" t="s">
        <v>192</v>
      </c>
      <c r="D904" t="s">
        <v>193</v>
      </c>
      <c r="E904" t="s">
        <v>142</v>
      </c>
      <c r="F904">
        <v>5.2</v>
      </c>
      <c r="G904">
        <v>55735.616999999998</v>
      </c>
      <c r="H904">
        <v>1534875</v>
      </c>
      <c r="J904">
        <v>55735.616999999998</v>
      </c>
      <c r="K904">
        <v>100</v>
      </c>
      <c r="L904">
        <v>241.8</v>
      </c>
      <c r="M904">
        <v>141.80000000000001</v>
      </c>
      <c r="N904" t="s">
        <v>19</v>
      </c>
      <c r="O904" s="1">
        <v>45329</v>
      </c>
    </row>
    <row r="905" spans="1:15" x14ac:dyDescent="0.35">
      <c r="A905">
        <v>123</v>
      </c>
      <c r="B905">
        <v>123</v>
      </c>
      <c r="C905" t="s">
        <v>194</v>
      </c>
      <c r="D905" t="s">
        <v>195</v>
      </c>
      <c r="E905" t="s">
        <v>142</v>
      </c>
      <c r="F905">
        <v>5.21</v>
      </c>
      <c r="G905">
        <v>58680.23</v>
      </c>
      <c r="H905">
        <v>1601727</v>
      </c>
      <c r="J905">
        <v>58680.23</v>
      </c>
      <c r="K905">
        <v>100</v>
      </c>
      <c r="L905">
        <v>254.57</v>
      </c>
      <c r="M905">
        <v>154.6</v>
      </c>
      <c r="N905" t="s">
        <v>19</v>
      </c>
      <c r="O905" s="1">
        <v>45329</v>
      </c>
    </row>
    <row r="906" spans="1:15" x14ac:dyDescent="0.35">
      <c r="A906">
        <v>124</v>
      </c>
      <c r="B906">
        <v>124</v>
      </c>
      <c r="C906" t="s">
        <v>196</v>
      </c>
      <c r="D906" t="s">
        <v>18</v>
      </c>
      <c r="E906" t="s">
        <v>18</v>
      </c>
      <c r="F906">
        <v>5.21</v>
      </c>
      <c r="G906">
        <v>39.24</v>
      </c>
      <c r="H906">
        <v>274</v>
      </c>
      <c r="J906">
        <v>39.24</v>
      </c>
      <c r="K906">
        <v>100</v>
      </c>
      <c r="L906">
        <v>0.17</v>
      </c>
      <c r="M906">
        <v>-99.8</v>
      </c>
      <c r="N906" t="s">
        <v>19</v>
      </c>
      <c r="O906" s="1">
        <v>45329</v>
      </c>
    </row>
    <row r="907" spans="1:15" x14ac:dyDescent="0.35">
      <c r="A907">
        <v>125</v>
      </c>
      <c r="B907">
        <v>125</v>
      </c>
      <c r="C907" t="s">
        <v>197</v>
      </c>
      <c r="D907" t="s">
        <v>198</v>
      </c>
      <c r="E907" t="s">
        <v>142</v>
      </c>
      <c r="F907">
        <v>5.21</v>
      </c>
      <c r="G907">
        <v>48207.898000000001</v>
      </c>
      <c r="H907">
        <v>1287356</v>
      </c>
      <c r="J907">
        <v>48207.898000000001</v>
      </c>
      <c r="K907">
        <v>100</v>
      </c>
      <c r="L907">
        <v>209.14</v>
      </c>
      <c r="M907">
        <v>109.1</v>
      </c>
      <c r="N907" t="s">
        <v>19</v>
      </c>
      <c r="O907" s="1">
        <v>45329</v>
      </c>
    </row>
    <row r="908" spans="1:15" x14ac:dyDescent="0.35">
      <c r="A908">
        <v>126</v>
      </c>
      <c r="B908">
        <v>126</v>
      </c>
      <c r="C908" t="s">
        <v>199</v>
      </c>
      <c r="D908" t="s">
        <v>200</v>
      </c>
      <c r="E908" t="s">
        <v>142</v>
      </c>
      <c r="F908">
        <v>5.21</v>
      </c>
      <c r="G908">
        <v>54628.370999999999</v>
      </c>
      <c r="H908">
        <v>1511146</v>
      </c>
      <c r="J908">
        <v>54628.370999999999</v>
      </c>
      <c r="K908">
        <v>100</v>
      </c>
      <c r="L908">
        <v>236.99</v>
      </c>
      <c r="M908">
        <v>137</v>
      </c>
      <c r="N908" t="s">
        <v>19</v>
      </c>
      <c r="O908" s="1">
        <v>45329</v>
      </c>
    </row>
    <row r="909" spans="1:15" x14ac:dyDescent="0.35">
      <c r="A909">
        <v>127</v>
      </c>
      <c r="B909">
        <v>127</v>
      </c>
      <c r="C909" t="s">
        <v>201</v>
      </c>
      <c r="D909" t="s">
        <v>202</v>
      </c>
      <c r="E909" t="s">
        <v>142</v>
      </c>
      <c r="F909">
        <v>5.21</v>
      </c>
      <c r="G909">
        <v>57590.84</v>
      </c>
      <c r="H909">
        <v>1610994</v>
      </c>
      <c r="J909">
        <v>57590.84</v>
      </c>
      <c r="K909">
        <v>100</v>
      </c>
      <c r="L909">
        <v>249.85</v>
      </c>
      <c r="M909">
        <v>149.80000000000001</v>
      </c>
      <c r="N909" t="s">
        <v>19</v>
      </c>
      <c r="O909" s="1">
        <v>45329</v>
      </c>
    </row>
    <row r="910" spans="1:15" x14ac:dyDescent="0.35">
      <c r="A910">
        <v>128</v>
      </c>
      <c r="B910">
        <v>128</v>
      </c>
      <c r="C910" t="s">
        <v>203</v>
      </c>
      <c r="D910" t="s">
        <v>204</v>
      </c>
      <c r="E910" t="s">
        <v>142</v>
      </c>
      <c r="F910">
        <v>5.21</v>
      </c>
      <c r="G910">
        <v>62483.847999999998</v>
      </c>
      <c r="H910">
        <v>1706733</v>
      </c>
      <c r="J910">
        <v>62483.847999999998</v>
      </c>
      <c r="K910">
        <v>100</v>
      </c>
      <c r="L910">
        <v>271.07</v>
      </c>
      <c r="M910">
        <v>171.1</v>
      </c>
      <c r="N910" t="s">
        <v>19</v>
      </c>
      <c r="O910" s="1">
        <v>45329</v>
      </c>
    </row>
    <row r="911" spans="1:15" x14ac:dyDescent="0.35">
      <c r="A911">
        <v>129</v>
      </c>
      <c r="B911">
        <v>129</v>
      </c>
      <c r="C911" t="s">
        <v>205</v>
      </c>
      <c r="D911" t="s">
        <v>206</v>
      </c>
      <c r="E911" t="s">
        <v>142</v>
      </c>
      <c r="F911">
        <v>5.21</v>
      </c>
      <c r="G911">
        <v>54148.366999999998</v>
      </c>
      <c r="H911">
        <v>1483369</v>
      </c>
      <c r="J911">
        <v>54148.366999999998</v>
      </c>
      <c r="K911">
        <v>100</v>
      </c>
      <c r="L911">
        <v>234.91</v>
      </c>
      <c r="M911">
        <v>134.9</v>
      </c>
      <c r="N911" t="s">
        <v>19</v>
      </c>
      <c r="O911" s="1">
        <v>45329</v>
      </c>
    </row>
    <row r="912" spans="1:15" x14ac:dyDescent="0.35">
      <c r="A912">
        <v>130</v>
      </c>
      <c r="B912">
        <v>130</v>
      </c>
      <c r="C912" t="s">
        <v>207</v>
      </c>
      <c r="D912" t="s">
        <v>208</v>
      </c>
      <c r="E912" t="s">
        <v>142</v>
      </c>
      <c r="F912">
        <v>5.21</v>
      </c>
      <c r="G912">
        <v>55963.391000000003</v>
      </c>
      <c r="H912">
        <v>1539156</v>
      </c>
      <c r="J912">
        <v>55963.391000000003</v>
      </c>
      <c r="K912">
        <v>100</v>
      </c>
      <c r="L912">
        <v>242.79</v>
      </c>
      <c r="M912">
        <v>142.80000000000001</v>
      </c>
      <c r="N912" t="s">
        <v>19</v>
      </c>
      <c r="O912" s="1">
        <v>45329</v>
      </c>
    </row>
    <row r="913" spans="1:15" x14ac:dyDescent="0.35">
      <c r="A913">
        <v>131</v>
      </c>
      <c r="B913">
        <v>131</v>
      </c>
      <c r="C913" t="s">
        <v>209</v>
      </c>
      <c r="D913" t="s">
        <v>18</v>
      </c>
      <c r="E913" t="s">
        <v>18</v>
      </c>
      <c r="F913">
        <v>5.2</v>
      </c>
      <c r="G913">
        <v>30.684999999999999</v>
      </c>
      <c r="H913">
        <v>278</v>
      </c>
      <c r="J913">
        <v>30.684999999999999</v>
      </c>
      <c r="K913">
        <v>100</v>
      </c>
      <c r="L913">
        <v>0.13</v>
      </c>
      <c r="M913">
        <v>-99.9</v>
      </c>
      <c r="N913" t="s">
        <v>19</v>
      </c>
      <c r="O913" s="1">
        <v>45329</v>
      </c>
    </row>
    <row r="914" spans="1:15" x14ac:dyDescent="0.35">
      <c r="A914">
        <v>132</v>
      </c>
      <c r="B914">
        <v>132</v>
      </c>
      <c r="C914" t="s">
        <v>210</v>
      </c>
      <c r="D914" t="s">
        <v>52</v>
      </c>
      <c r="E914" t="s">
        <v>29</v>
      </c>
      <c r="F914">
        <v>5.21</v>
      </c>
      <c r="G914">
        <v>11270.036</v>
      </c>
      <c r="H914">
        <v>304960</v>
      </c>
      <c r="J914">
        <v>11270.036</v>
      </c>
      <c r="K914">
        <v>100</v>
      </c>
      <c r="L914">
        <v>48.89</v>
      </c>
      <c r="M914">
        <v>-51.1</v>
      </c>
      <c r="N914" t="s">
        <v>19</v>
      </c>
      <c r="O914" s="1">
        <v>45329</v>
      </c>
    </row>
    <row r="915" spans="1:15" x14ac:dyDescent="0.35">
      <c r="A915">
        <v>133</v>
      </c>
      <c r="B915">
        <v>133</v>
      </c>
      <c r="C915" t="s">
        <v>211</v>
      </c>
      <c r="D915" t="s">
        <v>18</v>
      </c>
      <c r="E915" t="s">
        <v>18</v>
      </c>
      <c r="F915">
        <v>5.21</v>
      </c>
      <c r="G915">
        <v>4.2489999999999997</v>
      </c>
      <c r="H915">
        <v>113</v>
      </c>
      <c r="J915">
        <v>4.2489999999999997</v>
      </c>
      <c r="K915">
        <v>100</v>
      </c>
      <c r="L915">
        <v>0.02</v>
      </c>
      <c r="M915">
        <v>-100</v>
      </c>
      <c r="N915" t="s">
        <v>19</v>
      </c>
      <c r="O915" s="1">
        <v>45329</v>
      </c>
    </row>
    <row r="916" spans="1:15" x14ac:dyDescent="0.35">
      <c r="A916">
        <v>134</v>
      </c>
      <c r="B916">
        <v>134</v>
      </c>
      <c r="C916" t="s">
        <v>212</v>
      </c>
      <c r="D916" t="s">
        <v>213</v>
      </c>
      <c r="E916" t="s">
        <v>142</v>
      </c>
      <c r="F916">
        <v>5.21</v>
      </c>
      <c r="G916">
        <v>69880.008000000002</v>
      </c>
      <c r="H916">
        <v>1912559</v>
      </c>
      <c r="J916">
        <v>69880.008000000002</v>
      </c>
      <c r="K916">
        <v>100</v>
      </c>
      <c r="L916">
        <v>303.16000000000003</v>
      </c>
      <c r="M916">
        <v>203.2</v>
      </c>
      <c r="N916" t="s">
        <v>19</v>
      </c>
      <c r="O916" s="1">
        <v>45329</v>
      </c>
    </row>
    <row r="917" spans="1:15" x14ac:dyDescent="0.35">
      <c r="A917">
        <v>135</v>
      </c>
      <c r="B917">
        <v>135</v>
      </c>
      <c r="C917" t="s">
        <v>214</v>
      </c>
      <c r="D917" t="s">
        <v>215</v>
      </c>
      <c r="E917" t="s">
        <v>142</v>
      </c>
      <c r="F917">
        <v>5.21</v>
      </c>
      <c r="G917">
        <v>67209.851999999999</v>
      </c>
      <c r="H917">
        <v>1777711</v>
      </c>
      <c r="J917">
        <v>67209.851999999999</v>
      </c>
      <c r="K917">
        <v>100</v>
      </c>
      <c r="L917">
        <v>291.58</v>
      </c>
      <c r="M917">
        <v>191.6</v>
      </c>
      <c r="N917" t="s">
        <v>19</v>
      </c>
      <c r="O917" s="1">
        <v>45329</v>
      </c>
    </row>
    <row r="918" spans="1:15" x14ac:dyDescent="0.35">
      <c r="A918">
        <v>136</v>
      </c>
      <c r="B918">
        <v>136</v>
      </c>
      <c r="C918" t="s">
        <v>216</v>
      </c>
      <c r="D918" t="s">
        <v>217</v>
      </c>
      <c r="E918" t="s">
        <v>142</v>
      </c>
      <c r="F918">
        <v>5.21</v>
      </c>
      <c r="G918">
        <v>69773.343999999997</v>
      </c>
      <c r="H918">
        <v>1931253</v>
      </c>
      <c r="J918">
        <v>69773.343999999997</v>
      </c>
      <c r="K918">
        <v>100</v>
      </c>
      <c r="L918">
        <v>302.7</v>
      </c>
      <c r="M918">
        <v>202.7</v>
      </c>
      <c r="N918" t="s">
        <v>19</v>
      </c>
      <c r="O918" s="1">
        <v>45329</v>
      </c>
    </row>
    <row r="919" spans="1:15" x14ac:dyDescent="0.35">
      <c r="A919">
        <v>137</v>
      </c>
      <c r="B919">
        <v>137</v>
      </c>
      <c r="C919" t="s">
        <v>218</v>
      </c>
      <c r="D919" t="s">
        <v>219</v>
      </c>
      <c r="E919" t="s">
        <v>142</v>
      </c>
      <c r="F919">
        <v>5.21</v>
      </c>
      <c r="G919">
        <v>66457.195000000007</v>
      </c>
      <c r="H919">
        <v>1793467</v>
      </c>
      <c r="J919">
        <v>66457.195000000007</v>
      </c>
      <c r="K919">
        <v>100</v>
      </c>
      <c r="L919">
        <v>288.31</v>
      </c>
      <c r="M919">
        <v>188.3</v>
      </c>
      <c r="N919" t="s">
        <v>19</v>
      </c>
      <c r="O919" s="1">
        <v>45329</v>
      </c>
    </row>
    <row r="920" spans="1:15" x14ac:dyDescent="0.35">
      <c r="A920">
        <v>138</v>
      </c>
      <c r="B920">
        <v>138</v>
      </c>
      <c r="C920" t="s">
        <v>220</v>
      </c>
      <c r="D920" t="s">
        <v>221</v>
      </c>
      <c r="E920" t="s">
        <v>142</v>
      </c>
      <c r="F920">
        <v>5.21</v>
      </c>
      <c r="G920">
        <v>61993.866999999998</v>
      </c>
      <c r="H920">
        <v>1675997</v>
      </c>
      <c r="J920">
        <v>61993.866999999998</v>
      </c>
      <c r="K920">
        <v>100</v>
      </c>
      <c r="L920">
        <v>268.95</v>
      </c>
      <c r="M920">
        <v>168.9</v>
      </c>
      <c r="N920" t="s">
        <v>19</v>
      </c>
      <c r="O920" s="1">
        <v>45329</v>
      </c>
    </row>
    <row r="921" spans="1:15" x14ac:dyDescent="0.35">
      <c r="A921">
        <v>139</v>
      </c>
      <c r="B921">
        <v>139</v>
      </c>
      <c r="C921" t="s">
        <v>222</v>
      </c>
      <c r="D921" t="s">
        <v>223</v>
      </c>
      <c r="E921" t="s">
        <v>142</v>
      </c>
      <c r="F921">
        <v>5.21</v>
      </c>
      <c r="G921">
        <v>67426.343999999997</v>
      </c>
      <c r="H921">
        <v>1841450</v>
      </c>
      <c r="J921">
        <v>67426.343999999997</v>
      </c>
      <c r="K921">
        <v>100</v>
      </c>
      <c r="L921">
        <v>292.52</v>
      </c>
      <c r="M921">
        <v>192.5</v>
      </c>
      <c r="N921" t="s">
        <v>19</v>
      </c>
      <c r="O921" s="1">
        <v>45329</v>
      </c>
    </row>
    <row r="922" spans="1:15" x14ac:dyDescent="0.35">
      <c r="A922">
        <v>140</v>
      </c>
      <c r="B922">
        <v>140</v>
      </c>
      <c r="C922" t="s">
        <v>224</v>
      </c>
      <c r="D922" t="s">
        <v>18</v>
      </c>
      <c r="E922" t="s">
        <v>18</v>
      </c>
      <c r="F922">
        <v>5.23</v>
      </c>
      <c r="G922">
        <v>31.17</v>
      </c>
      <c r="H922">
        <v>335</v>
      </c>
      <c r="J922">
        <v>31.17</v>
      </c>
      <c r="K922">
        <v>100</v>
      </c>
      <c r="L922">
        <v>0.14000000000000001</v>
      </c>
      <c r="M922">
        <v>-99.9</v>
      </c>
      <c r="N922" t="s">
        <v>19</v>
      </c>
      <c r="O922" s="1">
        <v>45329</v>
      </c>
    </row>
    <row r="923" spans="1:15" x14ac:dyDescent="0.35">
      <c r="A923">
        <v>141</v>
      </c>
      <c r="B923">
        <v>141</v>
      </c>
      <c r="C923" t="s">
        <v>225</v>
      </c>
      <c r="D923" t="s">
        <v>52</v>
      </c>
      <c r="E923" t="s">
        <v>29</v>
      </c>
      <c r="F923">
        <v>5.21</v>
      </c>
      <c r="G923">
        <v>10386.876</v>
      </c>
      <c r="H923">
        <v>280167</v>
      </c>
      <c r="J923">
        <v>10386.876</v>
      </c>
      <c r="K923">
        <v>100</v>
      </c>
      <c r="L923">
        <v>45.06</v>
      </c>
      <c r="M923">
        <v>-54.9</v>
      </c>
      <c r="N923" t="s">
        <v>19</v>
      </c>
      <c r="O923" s="1">
        <v>45329</v>
      </c>
    </row>
    <row r="924" spans="1:15" x14ac:dyDescent="0.35">
      <c r="A924">
        <v>142</v>
      </c>
      <c r="B924">
        <v>142</v>
      </c>
      <c r="C924" t="s">
        <v>226</v>
      </c>
      <c r="D924" t="s">
        <v>18</v>
      </c>
      <c r="E924" t="s">
        <v>18</v>
      </c>
      <c r="F924">
        <v>5.21</v>
      </c>
      <c r="G924">
        <v>4.2309999999999999</v>
      </c>
      <c r="H924">
        <v>124</v>
      </c>
      <c r="J924">
        <v>4.2309999999999999</v>
      </c>
      <c r="K924">
        <v>100</v>
      </c>
      <c r="L924">
        <v>0.02</v>
      </c>
      <c r="M924">
        <v>-100</v>
      </c>
      <c r="N924" t="s">
        <v>19</v>
      </c>
      <c r="O924" s="1">
        <v>45329</v>
      </c>
    </row>
    <row r="925" spans="1:15" x14ac:dyDescent="0.35">
      <c r="A925">
        <v>143</v>
      </c>
      <c r="B925">
        <v>143</v>
      </c>
      <c r="C925" t="s">
        <v>227</v>
      </c>
      <c r="D925" t="s">
        <v>228</v>
      </c>
      <c r="E925" t="s">
        <v>142</v>
      </c>
      <c r="F925">
        <v>5.21</v>
      </c>
      <c r="G925">
        <v>76440.156000000003</v>
      </c>
      <c r="H925">
        <v>2082636</v>
      </c>
      <c r="J925">
        <v>76440.156000000003</v>
      </c>
      <c r="K925">
        <v>100</v>
      </c>
      <c r="L925">
        <v>331.62</v>
      </c>
      <c r="M925">
        <v>231.6</v>
      </c>
      <c r="N925" t="s">
        <v>19</v>
      </c>
      <c r="O925" s="1">
        <v>45329</v>
      </c>
    </row>
    <row r="926" spans="1:15" x14ac:dyDescent="0.35">
      <c r="A926">
        <v>144</v>
      </c>
      <c r="B926">
        <v>144</v>
      </c>
      <c r="C926" t="s">
        <v>229</v>
      </c>
      <c r="D926" t="s">
        <v>230</v>
      </c>
      <c r="E926" t="s">
        <v>142</v>
      </c>
      <c r="F926">
        <v>5.22</v>
      </c>
      <c r="G926">
        <v>78526.922000000006</v>
      </c>
      <c r="H926">
        <v>2211083</v>
      </c>
      <c r="J926">
        <v>78526.922000000006</v>
      </c>
      <c r="K926">
        <v>100</v>
      </c>
      <c r="L926">
        <v>340.67</v>
      </c>
      <c r="M926">
        <v>240.7</v>
      </c>
      <c r="N926" t="s">
        <v>19</v>
      </c>
      <c r="O926" s="1">
        <v>45329</v>
      </c>
    </row>
    <row r="927" spans="1:15" x14ac:dyDescent="0.35">
      <c r="A927">
        <v>145</v>
      </c>
      <c r="B927">
        <v>145</v>
      </c>
      <c r="C927" t="s">
        <v>231</v>
      </c>
      <c r="D927" t="s">
        <v>232</v>
      </c>
      <c r="E927" t="s">
        <v>142</v>
      </c>
      <c r="F927">
        <v>5.22</v>
      </c>
      <c r="G927">
        <v>74402.866999999998</v>
      </c>
      <c r="H927">
        <v>2043815</v>
      </c>
      <c r="J927">
        <v>74402.866999999998</v>
      </c>
      <c r="K927">
        <v>100</v>
      </c>
      <c r="L927">
        <v>322.77999999999997</v>
      </c>
      <c r="M927">
        <v>222.8</v>
      </c>
      <c r="N927" t="s">
        <v>19</v>
      </c>
      <c r="O927" s="1">
        <v>45329</v>
      </c>
    </row>
    <row r="928" spans="1:15" x14ac:dyDescent="0.35">
      <c r="A928">
        <v>146</v>
      </c>
      <c r="B928">
        <v>146</v>
      </c>
      <c r="C928" t="s">
        <v>233</v>
      </c>
      <c r="D928" t="s">
        <v>234</v>
      </c>
      <c r="E928" t="s">
        <v>142</v>
      </c>
      <c r="F928">
        <v>5.22</v>
      </c>
      <c r="G928">
        <v>69915.516000000003</v>
      </c>
      <c r="H928">
        <v>1874804</v>
      </c>
      <c r="J928">
        <v>69915.516000000003</v>
      </c>
      <c r="K928">
        <v>100</v>
      </c>
      <c r="L928">
        <v>303.31</v>
      </c>
      <c r="M928">
        <v>203.3</v>
      </c>
      <c r="N928" t="s">
        <v>19</v>
      </c>
      <c r="O928" s="1">
        <v>45329</v>
      </c>
    </row>
    <row r="929" spans="1:15" x14ac:dyDescent="0.35">
      <c r="A929">
        <v>147</v>
      </c>
      <c r="B929">
        <v>147</v>
      </c>
      <c r="C929" t="s">
        <v>235</v>
      </c>
      <c r="D929" t="s">
        <v>236</v>
      </c>
      <c r="E929" t="s">
        <v>142</v>
      </c>
      <c r="F929">
        <v>5.22</v>
      </c>
      <c r="G929">
        <v>76102.866999999998</v>
      </c>
      <c r="H929">
        <v>2106583</v>
      </c>
      <c r="J929">
        <v>76102.866999999998</v>
      </c>
      <c r="K929">
        <v>100</v>
      </c>
      <c r="L929">
        <v>330.16</v>
      </c>
      <c r="M929">
        <v>230.2</v>
      </c>
      <c r="N929" t="s">
        <v>19</v>
      </c>
      <c r="O929" s="1">
        <v>45329</v>
      </c>
    </row>
    <row r="930" spans="1:15" x14ac:dyDescent="0.35">
      <c r="A930">
        <v>148</v>
      </c>
      <c r="B930">
        <v>148</v>
      </c>
      <c r="C930" t="s">
        <v>237</v>
      </c>
      <c r="D930" t="s">
        <v>238</v>
      </c>
      <c r="E930" t="s">
        <v>142</v>
      </c>
      <c r="F930">
        <v>5.22</v>
      </c>
      <c r="G930">
        <v>72467.320000000007</v>
      </c>
      <c r="H930">
        <v>2037564</v>
      </c>
      <c r="J930">
        <v>72467.320000000007</v>
      </c>
      <c r="K930">
        <v>100</v>
      </c>
      <c r="L930">
        <v>314.38</v>
      </c>
      <c r="M930">
        <v>214.4</v>
      </c>
      <c r="N930" t="s">
        <v>19</v>
      </c>
      <c r="O930" s="1">
        <v>45329</v>
      </c>
    </row>
    <row r="931" spans="1:15" x14ac:dyDescent="0.35">
      <c r="A931">
        <v>149</v>
      </c>
      <c r="B931">
        <v>149</v>
      </c>
      <c r="C931" t="s">
        <v>239</v>
      </c>
      <c r="D931" t="s">
        <v>18</v>
      </c>
      <c r="E931" t="s">
        <v>18</v>
      </c>
      <c r="F931">
        <v>5.22</v>
      </c>
      <c r="G931">
        <v>12.896000000000001</v>
      </c>
      <c r="H931">
        <v>235</v>
      </c>
      <c r="J931">
        <v>12.896000000000001</v>
      </c>
      <c r="K931">
        <v>100</v>
      </c>
      <c r="L931">
        <v>0.06</v>
      </c>
      <c r="M931">
        <v>-99.9</v>
      </c>
      <c r="N931" t="s">
        <v>19</v>
      </c>
      <c r="O931" s="1">
        <v>45329</v>
      </c>
    </row>
    <row r="932" spans="1:15" x14ac:dyDescent="0.35">
      <c r="A932">
        <v>150</v>
      </c>
      <c r="B932">
        <v>150</v>
      </c>
      <c r="C932" t="s">
        <v>240</v>
      </c>
      <c r="D932" t="s">
        <v>18</v>
      </c>
      <c r="E932" t="s">
        <v>18</v>
      </c>
      <c r="F932">
        <v>5.05</v>
      </c>
      <c r="G932">
        <v>23.085999999999999</v>
      </c>
      <c r="H932">
        <v>196</v>
      </c>
      <c r="J932">
        <v>23.085999999999999</v>
      </c>
      <c r="K932">
        <v>100</v>
      </c>
      <c r="L932">
        <v>0.1</v>
      </c>
      <c r="M932">
        <v>-99.9</v>
      </c>
      <c r="N932" t="s">
        <v>19</v>
      </c>
      <c r="O932" s="1">
        <v>45329</v>
      </c>
    </row>
    <row r="933" spans="1:15" x14ac:dyDescent="0.35">
      <c r="A933">
        <v>151</v>
      </c>
      <c r="B933">
        <v>151</v>
      </c>
      <c r="C933" t="s">
        <v>241</v>
      </c>
      <c r="D933" t="s">
        <v>18</v>
      </c>
      <c r="E933" t="s">
        <v>18</v>
      </c>
      <c r="F933">
        <v>5.21</v>
      </c>
      <c r="G933">
        <v>62.664000000000001</v>
      </c>
      <c r="H933">
        <v>263</v>
      </c>
      <c r="J933">
        <v>62.664000000000001</v>
      </c>
      <c r="K933">
        <v>100</v>
      </c>
      <c r="L933">
        <v>0.27</v>
      </c>
      <c r="M933">
        <v>-99.7</v>
      </c>
      <c r="N933" t="s">
        <v>19</v>
      </c>
      <c r="O933" s="1">
        <v>45329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9469C-0672-4A7A-AFDA-062CCF37FFC4}">
  <sheetPr codeName="Sheet10"/>
  <dimension ref="A1:O468"/>
  <sheetViews>
    <sheetView workbookViewId="0"/>
  </sheetViews>
  <sheetFormatPr defaultRowHeight="14.5" x14ac:dyDescent="0.35"/>
  <sheetData>
    <row r="1" spans="1:15" x14ac:dyDescent="0.35">
      <c r="A1" t="s">
        <v>588</v>
      </c>
    </row>
    <row r="3" spans="1:15" x14ac:dyDescent="0.35">
      <c r="A3" t="s">
        <v>589</v>
      </c>
    </row>
    <row r="6" spans="1:15" x14ac:dyDescent="0.35">
      <c r="F6" t="s">
        <v>434</v>
      </c>
    </row>
    <row r="7" spans="1:15" x14ac:dyDescent="0.35">
      <c r="B7" t="s">
        <v>3</v>
      </c>
      <c r="C7" t="s">
        <v>4</v>
      </c>
      <c r="D7" t="s">
        <v>5</v>
      </c>
      <c r="E7" t="s">
        <v>6</v>
      </c>
      <c r="F7" t="s">
        <v>7</v>
      </c>
      <c r="G7" t="s">
        <v>8</v>
      </c>
      <c r="H7" t="s">
        <v>9</v>
      </c>
      <c r="I7" t="s">
        <v>10</v>
      </c>
      <c r="J7" t="s">
        <v>11</v>
      </c>
      <c r="K7" t="s">
        <v>12</v>
      </c>
      <c r="L7" t="s">
        <v>13</v>
      </c>
      <c r="M7" t="s">
        <v>14</v>
      </c>
      <c r="N7" t="s">
        <v>15</v>
      </c>
      <c r="O7" t="s">
        <v>16</v>
      </c>
    </row>
    <row r="8" spans="1:15" x14ac:dyDescent="0.35">
      <c r="A8">
        <v>1</v>
      </c>
      <c r="B8">
        <v>1</v>
      </c>
      <c r="C8" t="s">
        <v>435</v>
      </c>
      <c r="D8" t="s">
        <v>18</v>
      </c>
      <c r="E8" t="s">
        <v>18</v>
      </c>
      <c r="O8" s="1">
        <v>45329</v>
      </c>
    </row>
    <row r="9" spans="1:15" x14ac:dyDescent="0.35">
      <c r="A9">
        <v>2</v>
      </c>
      <c r="B9">
        <v>2</v>
      </c>
      <c r="C9" t="s">
        <v>436</v>
      </c>
      <c r="D9" t="s">
        <v>18</v>
      </c>
      <c r="E9" t="s">
        <v>18</v>
      </c>
      <c r="I9">
        <v>11.192</v>
      </c>
      <c r="O9" s="1">
        <v>45329</v>
      </c>
    </row>
    <row r="10" spans="1:15" x14ac:dyDescent="0.35">
      <c r="A10">
        <v>3</v>
      </c>
      <c r="B10">
        <v>3</v>
      </c>
      <c r="C10" t="s">
        <v>437</v>
      </c>
      <c r="D10" t="s">
        <v>22</v>
      </c>
      <c r="E10" t="s">
        <v>18</v>
      </c>
      <c r="I10">
        <v>15.170999999999999</v>
      </c>
      <c r="O10" s="1">
        <v>45329</v>
      </c>
    </row>
    <row r="11" spans="1:15" x14ac:dyDescent="0.35">
      <c r="A11">
        <v>4</v>
      </c>
      <c r="B11">
        <v>4</v>
      </c>
      <c r="C11" t="s">
        <v>438</v>
      </c>
      <c r="D11" t="s">
        <v>24</v>
      </c>
      <c r="E11" t="s">
        <v>18</v>
      </c>
      <c r="I11">
        <v>1.89</v>
      </c>
      <c r="O11" s="1">
        <v>45329</v>
      </c>
    </row>
    <row r="12" spans="1:15" x14ac:dyDescent="0.35">
      <c r="A12">
        <v>5</v>
      </c>
      <c r="B12">
        <v>5</v>
      </c>
      <c r="C12" t="s">
        <v>439</v>
      </c>
      <c r="D12" t="s">
        <v>18</v>
      </c>
      <c r="E12" t="s">
        <v>18</v>
      </c>
      <c r="O12" s="1">
        <v>45329</v>
      </c>
    </row>
    <row r="13" spans="1:15" x14ac:dyDescent="0.35">
      <c r="A13">
        <v>6</v>
      </c>
      <c r="B13">
        <v>6</v>
      </c>
      <c r="C13" t="s">
        <v>440</v>
      </c>
      <c r="D13" t="s">
        <v>18</v>
      </c>
      <c r="E13" t="s">
        <v>18</v>
      </c>
      <c r="O13" s="1">
        <v>45329</v>
      </c>
    </row>
    <row r="14" spans="1:15" x14ac:dyDescent="0.35">
      <c r="A14">
        <v>7</v>
      </c>
      <c r="B14">
        <v>7</v>
      </c>
      <c r="C14" t="s">
        <v>441</v>
      </c>
      <c r="D14" t="s">
        <v>28</v>
      </c>
      <c r="E14" t="s">
        <v>142</v>
      </c>
      <c r="F14">
        <v>3.8</v>
      </c>
      <c r="G14">
        <v>1171.2339999999999</v>
      </c>
      <c r="H14">
        <v>41010</v>
      </c>
      <c r="I14">
        <v>99147.226999999999</v>
      </c>
      <c r="J14">
        <v>1.181</v>
      </c>
      <c r="K14">
        <v>0.17499999999999999</v>
      </c>
      <c r="N14" t="s">
        <v>590</v>
      </c>
      <c r="O14" s="1">
        <v>45329</v>
      </c>
    </row>
    <row r="15" spans="1:15" x14ac:dyDescent="0.35">
      <c r="A15">
        <v>8</v>
      </c>
      <c r="B15">
        <v>8</v>
      </c>
      <c r="C15" t="s">
        <v>442</v>
      </c>
      <c r="D15" t="s">
        <v>31</v>
      </c>
      <c r="E15" t="s">
        <v>142</v>
      </c>
      <c r="F15">
        <v>3.8</v>
      </c>
      <c r="G15">
        <v>2217.4969999999998</v>
      </c>
      <c r="H15">
        <v>81953</v>
      </c>
      <c r="I15">
        <v>110029.92200000001</v>
      </c>
      <c r="J15">
        <v>2.0150000000000001</v>
      </c>
      <c r="K15">
        <v>0.28100000000000003</v>
      </c>
      <c r="N15" t="s">
        <v>590</v>
      </c>
      <c r="O15" s="1">
        <v>45329</v>
      </c>
    </row>
    <row r="16" spans="1:15" x14ac:dyDescent="0.35">
      <c r="A16">
        <v>9</v>
      </c>
      <c r="B16">
        <v>9</v>
      </c>
      <c r="C16" t="s">
        <v>443</v>
      </c>
      <c r="D16" t="s">
        <v>33</v>
      </c>
      <c r="E16" t="s">
        <v>142</v>
      </c>
      <c r="F16">
        <v>3.8</v>
      </c>
      <c r="G16">
        <v>3997.6329999999998</v>
      </c>
      <c r="H16">
        <v>141888</v>
      </c>
      <c r="I16">
        <v>97847.358999999997</v>
      </c>
      <c r="J16">
        <v>4.0860000000000003</v>
      </c>
      <c r="K16">
        <v>0.44400000000000001</v>
      </c>
      <c r="L16">
        <v>0.08</v>
      </c>
      <c r="M16">
        <v>-82.7</v>
      </c>
      <c r="N16" t="s">
        <v>19</v>
      </c>
      <c r="O16" s="1">
        <v>45329</v>
      </c>
    </row>
    <row r="17" spans="1:15" x14ac:dyDescent="0.35">
      <c r="A17">
        <v>10</v>
      </c>
      <c r="B17">
        <v>10</v>
      </c>
      <c r="C17" t="s">
        <v>444</v>
      </c>
      <c r="D17" t="s">
        <v>35</v>
      </c>
      <c r="E17" t="s">
        <v>142</v>
      </c>
      <c r="F17">
        <v>3.8</v>
      </c>
      <c r="G17">
        <v>3947.6410000000001</v>
      </c>
      <c r="H17">
        <v>141588</v>
      </c>
      <c r="I17">
        <v>56906.483999999997</v>
      </c>
      <c r="J17">
        <v>6.9370000000000003</v>
      </c>
      <c r="K17">
        <v>0.71299999999999997</v>
      </c>
      <c r="L17">
        <v>0.45</v>
      </c>
      <c r="M17">
        <v>-36.6</v>
      </c>
      <c r="N17" t="s">
        <v>19</v>
      </c>
      <c r="O17" s="1">
        <v>45329</v>
      </c>
    </row>
    <row r="18" spans="1:15" x14ac:dyDescent="0.35">
      <c r="A18">
        <v>11</v>
      </c>
      <c r="B18">
        <v>11</v>
      </c>
      <c r="C18" t="s">
        <v>445</v>
      </c>
      <c r="D18" t="s">
        <v>37</v>
      </c>
      <c r="E18" t="s">
        <v>29</v>
      </c>
      <c r="F18">
        <v>3.8</v>
      </c>
      <c r="G18">
        <v>7222.3450000000003</v>
      </c>
      <c r="H18">
        <v>258879</v>
      </c>
      <c r="I18">
        <v>62519.641000000003</v>
      </c>
      <c r="J18">
        <v>11.552</v>
      </c>
      <c r="K18">
        <v>1.1379999999999999</v>
      </c>
      <c r="L18">
        <v>1.06</v>
      </c>
      <c r="M18">
        <v>-6.9</v>
      </c>
      <c r="N18" t="s">
        <v>19</v>
      </c>
      <c r="O18" s="1">
        <v>45329</v>
      </c>
    </row>
    <row r="19" spans="1:15" x14ac:dyDescent="0.35">
      <c r="A19">
        <v>12</v>
      </c>
      <c r="B19">
        <v>12</v>
      </c>
      <c r="C19" t="s">
        <v>446</v>
      </c>
      <c r="D19" t="s">
        <v>39</v>
      </c>
      <c r="E19" t="s">
        <v>29</v>
      </c>
      <c r="F19">
        <v>3.8</v>
      </c>
      <c r="G19">
        <v>12805.168</v>
      </c>
      <c r="H19">
        <v>459773</v>
      </c>
      <c r="I19">
        <v>88497.523000000001</v>
      </c>
      <c r="J19">
        <v>14.47</v>
      </c>
      <c r="K19">
        <v>1.825</v>
      </c>
      <c r="L19">
        <v>1.44</v>
      </c>
      <c r="M19">
        <v>-20.9</v>
      </c>
      <c r="N19" t="s">
        <v>19</v>
      </c>
      <c r="O19" s="1">
        <v>45329</v>
      </c>
    </row>
    <row r="20" spans="1:15" x14ac:dyDescent="0.35">
      <c r="A20">
        <v>13</v>
      </c>
      <c r="B20">
        <v>13</v>
      </c>
      <c r="C20" t="s">
        <v>447</v>
      </c>
      <c r="D20" t="s">
        <v>18</v>
      </c>
      <c r="E20" t="s">
        <v>18</v>
      </c>
      <c r="I20">
        <v>14.119</v>
      </c>
      <c r="O20" s="1">
        <v>45329</v>
      </c>
    </row>
    <row r="21" spans="1:15" x14ac:dyDescent="0.35">
      <c r="A21">
        <v>14</v>
      </c>
      <c r="B21">
        <v>14</v>
      </c>
      <c r="C21" t="s">
        <v>448</v>
      </c>
      <c r="D21" t="s">
        <v>42</v>
      </c>
      <c r="E21" t="s">
        <v>29</v>
      </c>
      <c r="F21">
        <v>3.8</v>
      </c>
      <c r="G21">
        <v>16686.445</v>
      </c>
      <c r="H21">
        <v>592203</v>
      </c>
      <c r="I21">
        <v>76204.687999999995</v>
      </c>
      <c r="J21">
        <v>21.896999999999998</v>
      </c>
      <c r="K21">
        <v>2.919</v>
      </c>
      <c r="L21">
        <v>2.42</v>
      </c>
      <c r="M21">
        <v>-17.100000000000001</v>
      </c>
      <c r="N21" t="s">
        <v>19</v>
      </c>
      <c r="O21" s="1">
        <v>45329</v>
      </c>
    </row>
    <row r="22" spans="1:15" x14ac:dyDescent="0.35">
      <c r="A22">
        <v>15</v>
      </c>
      <c r="B22">
        <v>15</v>
      </c>
      <c r="C22" t="s">
        <v>449</v>
      </c>
      <c r="D22" t="s">
        <v>44</v>
      </c>
      <c r="E22" t="s">
        <v>29</v>
      </c>
      <c r="F22">
        <v>3.8</v>
      </c>
      <c r="G22">
        <v>29356.393</v>
      </c>
      <c r="H22">
        <v>1028975</v>
      </c>
      <c r="I22">
        <v>76172.733999999997</v>
      </c>
      <c r="J22">
        <v>38.539000000000001</v>
      </c>
      <c r="K22">
        <v>4.6689999999999996</v>
      </c>
      <c r="L22">
        <v>4.6100000000000003</v>
      </c>
      <c r="M22">
        <v>-1.3</v>
      </c>
      <c r="N22" t="s">
        <v>19</v>
      </c>
      <c r="O22" s="1">
        <v>45330</v>
      </c>
    </row>
    <row r="23" spans="1:15" x14ac:dyDescent="0.35">
      <c r="A23">
        <v>16</v>
      </c>
      <c r="B23">
        <v>16</v>
      </c>
      <c r="C23" t="s">
        <v>450</v>
      </c>
      <c r="D23" t="s">
        <v>46</v>
      </c>
      <c r="E23" t="s">
        <v>29</v>
      </c>
      <c r="F23">
        <v>3.8</v>
      </c>
      <c r="G23">
        <v>55292.457000000002</v>
      </c>
      <c r="H23">
        <v>1962972</v>
      </c>
      <c r="I23">
        <v>79696.414000000004</v>
      </c>
      <c r="J23">
        <v>69.379000000000005</v>
      </c>
      <c r="K23">
        <v>7.45</v>
      </c>
      <c r="L23">
        <v>8.67</v>
      </c>
      <c r="M23">
        <v>16.3</v>
      </c>
      <c r="N23" t="s">
        <v>19</v>
      </c>
      <c r="O23" s="1">
        <v>45330</v>
      </c>
    </row>
    <row r="24" spans="1:15" x14ac:dyDescent="0.35">
      <c r="A24">
        <v>17</v>
      </c>
      <c r="B24">
        <v>17</v>
      </c>
      <c r="C24" t="s">
        <v>451</v>
      </c>
      <c r="D24" t="s">
        <v>48</v>
      </c>
      <c r="E24" t="s">
        <v>29</v>
      </c>
      <c r="F24">
        <v>3.8</v>
      </c>
      <c r="G24">
        <v>83447.601999999999</v>
      </c>
      <c r="H24">
        <v>2943994</v>
      </c>
      <c r="I24">
        <v>81798.641000000003</v>
      </c>
      <c r="J24">
        <v>102.01600000000001</v>
      </c>
      <c r="K24">
        <v>11.875</v>
      </c>
      <c r="L24">
        <v>12.96</v>
      </c>
      <c r="M24">
        <v>9.1</v>
      </c>
      <c r="N24" t="s">
        <v>19</v>
      </c>
      <c r="O24" s="1">
        <v>45330</v>
      </c>
    </row>
    <row r="25" spans="1:15" x14ac:dyDescent="0.35">
      <c r="A25">
        <v>18</v>
      </c>
      <c r="B25">
        <v>18</v>
      </c>
      <c r="C25" t="s">
        <v>452</v>
      </c>
      <c r="D25" t="s">
        <v>50</v>
      </c>
      <c r="E25" t="s">
        <v>29</v>
      </c>
      <c r="F25">
        <v>3.8</v>
      </c>
      <c r="G25">
        <v>116151.75</v>
      </c>
      <c r="H25">
        <v>4092842</v>
      </c>
      <c r="I25">
        <v>72615.585999999996</v>
      </c>
      <c r="J25">
        <v>159.95400000000001</v>
      </c>
      <c r="K25">
        <v>19.125</v>
      </c>
      <c r="L25">
        <v>20.58</v>
      </c>
      <c r="M25">
        <v>7.6</v>
      </c>
      <c r="N25" t="s">
        <v>19</v>
      </c>
      <c r="O25" s="1">
        <v>45330</v>
      </c>
    </row>
    <row r="26" spans="1:15" x14ac:dyDescent="0.35">
      <c r="A26">
        <v>19</v>
      </c>
      <c r="B26">
        <v>19</v>
      </c>
      <c r="C26" t="s">
        <v>453</v>
      </c>
      <c r="D26" t="s">
        <v>52</v>
      </c>
      <c r="E26" t="s">
        <v>29</v>
      </c>
      <c r="F26">
        <v>3.8</v>
      </c>
      <c r="G26">
        <v>189893.59400000001</v>
      </c>
      <c r="H26">
        <v>6711653</v>
      </c>
      <c r="I26">
        <v>76026</v>
      </c>
      <c r="J26">
        <v>249.77500000000001</v>
      </c>
      <c r="K26">
        <v>30.5</v>
      </c>
      <c r="L26">
        <v>32.4</v>
      </c>
      <c r="M26">
        <v>6.2</v>
      </c>
      <c r="N26" t="s">
        <v>19</v>
      </c>
      <c r="O26" s="1">
        <v>45330</v>
      </c>
    </row>
    <row r="27" spans="1:15" x14ac:dyDescent="0.35">
      <c r="A27">
        <v>20</v>
      </c>
      <c r="B27">
        <v>20</v>
      </c>
      <c r="C27" t="s">
        <v>454</v>
      </c>
      <c r="D27" t="s">
        <v>18</v>
      </c>
      <c r="E27" t="s">
        <v>18</v>
      </c>
      <c r="I27">
        <v>11.739000000000001</v>
      </c>
      <c r="O27" s="1">
        <v>45330</v>
      </c>
    </row>
    <row r="28" spans="1:15" x14ac:dyDescent="0.35">
      <c r="A28">
        <v>21</v>
      </c>
      <c r="B28">
        <v>21</v>
      </c>
      <c r="C28" t="s">
        <v>455</v>
      </c>
      <c r="D28" t="s">
        <v>55</v>
      </c>
      <c r="E28" t="s">
        <v>29</v>
      </c>
      <c r="F28">
        <v>3.8</v>
      </c>
      <c r="G28">
        <v>188722.28099999999</v>
      </c>
      <c r="H28">
        <v>6669372</v>
      </c>
      <c r="I28">
        <v>46317.648000000001</v>
      </c>
      <c r="J28">
        <v>407.452</v>
      </c>
      <c r="K28">
        <v>48.75</v>
      </c>
      <c r="L28">
        <v>53.14</v>
      </c>
      <c r="M28">
        <v>9</v>
      </c>
      <c r="N28" t="s">
        <v>19</v>
      </c>
      <c r="O28" s="1">
        <v>45330</v>
      </c>
    </row>
    <row r="29" spans="1:15" x14ac:dyDescent="0.35">
      <c r="A29">
        <v>22</v>
      </c>
      <c r="B29">
        <v>22</v>
      </c>
      <c r="C29" t="s">
        <v>456</v>
      </c>
      <c r="D29" t="s">
        <v>57</v>
      </c>
      <c r="E29" t="s">
        <v>29</v>
      </c>
      <c r="F29">
        <v>3.8</v>
      </c>
      <c r="G29">
        <v>622536.06299999997</v>
      </c>
      <c r="H29">
        <v>21863364</v>
      </c>
      <c r="I29">
        <v>99196.797000000006</v>
      </c>
      <c r="J29">
        <v>627.577</v>
      </c>
      <c r="K29">
        <v>78.125</v>
      </c>
      <c r="L29">
        <v>82.1</v>
      </c>
      <c r="M29">
        <v>5.0999999999999996</v>
      </c>
      <c r="N29" t="s">
        <v>19</v>
      </c>
      <c r="O29" s="1">
        <v>45330</v>
      </c>
    </row>
    <row r="30" spans="1:15" x14ac:dyDescent="0.35">
      <c r="A30">
        <v>23</v>
      </c>
      <c r="B30">
        <v>23</v>
      </c>
      <c r="C30" t="s">
        <v>457</v>
      </c>
      <c r="D30" t="s">
        <v>59</v>
      </c>
      <c r="E30" t="s">
        <v>29</v>
      </c>
      <c r="F30">
        <v>3.8</v>
      </c>
      <c r="G30">
        <v>797437.43799999997</v>
      </c>
      <c r="H30">
        <v>28023148</v>
      </c>
      <c r="I30">
        <v>75629.460999999996</v>
      </c>
      <c r="J30">
        <v>1054.4010000000001</v>
      </c>
      <c r="K30">
        <v>125</v>
      </c>
      <c r="L30">
        <v>138.25</v>
      </c>
      <c r="M30">
        <v>10.6</v>
      </c>
      <c r="N30" t="s">
        <v>19</v>
      </c>
      <c r="O30" s="1">
        <v>45330</v>
      </c>
    </row>
    <row r="31" spans="1:15" x14ac:dyDescent="0.35">
      <c r="A31">
        <v>24</v>
      </c>
      <c r="B31">
        <v>24</v>
      </c>
      <c r="C31" t="s">
        <v>458</v>
      </c>
      <c r="D31" t="s">
        <v>61</v>
      </c>
      <c r="E31" t="s">
        <v>29</v>
      </c>
      <c r="F31">
        <v>3.8</v>
      </c>
      <c r="G31">
        <v>1173109.75</v>
      </c>
      <c r="H31">
        <v>40990896</v>
      </c>
      <c r="I31">
        <v>82667.789000000004</v>
      </c>
      <c r="J31">
        <v>1419.0650000000001</v>
      </c>
      <c r="K31">
        <v>200</v>
      </c>
      <c r="L31">
        <v>186.23</v>
      </c>
      <c r="M31">
        <v>-6.9</v>
      </c>
      <c r="N31" t="s">
        <v>19</v>
      </c>
      <c r="O31" s="1">
        <v>45330</v>
      </c>
    </row>
    <row r="32" spans="1:15" x14ac:dyDescent="0.35">
      <c r="A32">
        <v>25</v>
      </c>
      <c r="B32">
        <v>25</v>
      </c>
      <c r="C32" t="s">
        <v>459</v>
      </c>
      <c r="D32" t="s">
        <v>63</v>
      </c>
      <c r="E32" t="s">
        <v>142</v>
      </c>
      <c r="F32">
        <v>3.8</v>
      </c>
      <c r="G32">
        <v>1816943</v>
      </c>
      <c r="H32">
        <v>63451664</v>
      </c>
      <c r="I32">
        <v>103689.242</v>
      </c>
      <c r="J32">
        <v>1752.297</v>
      </c>
      <c r="K32">
        <v>325.625</v>
      </c>
      <c r="L32">
        <v>230.07</v>
      </c>
      <c r="M32">
        <v>-29.3</v>
      </c>
      <c r="N32" t="s">
        <v>19</v>
      </c>
      <c r="O32" s="1">
        <v>45330</v>
      </c>
    </row>
    <row r="33" spans="1:15" x14ac:dyDescent="0.35">
      <c r="A33">
        <v>26</v>
      </c>
      <c r="B33">
        <v>26</v>
      </c>
      <c r="C33" t="s">
        <v>460</v>
      </c>
      <c r="D33" t="s">
        <v>18</v>
      </c>
      <c r="E33" t="s">
        <v>18</v>
      </c>
      <c r="I33">
        <v>7.415</v>
      </c>
      <c r="O33" s="1">
        <v>45330</v>
      </c>
    </row>
    <row r="34" spans="1:15" x14ac:dyDescent="0.35">
      <c r="A34">
        <v>27</v>
      </c>
      <c r="B34">
        <v>27</v>
      </c>
      <c r="C34" t="s">
        <v>461</v>
      </c>
      <c r="D34" t="s">
        <v>18</v>
      </c>
      <c r="E34" t="s">
        <v>18</v>
      </c>
      <c r="I34">
        <v>18.042999999999999</v>
      </c>
      <c r="O34" s="1">
        <v>45330</v>
      </c>
    </row>
    <row r="35" spans="1:15" x14ac:dyDescent="0.35">
      <c r="A35">
        <v>28</v>
      </c>
      <c r="B35">
        <v>28</v>
      </c>
      <c r="C35" t="s">
        <v>462</v>
      </c>
      <c r="D35" t="s">
        <v>67</v>
      </c>
      <c r="E35" t="s">
        <v>68</v>
      </c>
      <c r="F35">
        <v>3.8</v>
      </c>
      <c r="G35">
        <v>6443.6109999999999</v>
      </c>
      <c r="H35">
        <v>229278</v>
      </c>
      <c r="I35">
        <v>87326.75</v>
      </c>
      <c r="J35">
        <v>7.3789999999999996</v>
      </c>
      <c r="K35">
        <v>0.625</v>
      </c>
      <c r="L35">
        <v>0.51</v>
      </c>
      <c r="M35">
        <v>-18.399999999999999</v>
      </c>
      <c r="N35" t="s">
        <v>19</v>
      </c>
      <c r="O35" s="1">
        <v>45330</v>
      </c>
    </row>
    <row r="36" spans="1:15" x14ac:dyDescent="0.35">
      <c r="A36">
        <v>29</v>
      </c>
      <c r="B36">
        <v>29</v>
      </c>
      <c r="C36" t="s">
        <v>463</v>
      </c>
      <c r="D36" t="s">
        <v>70</v>
      </c>
      <c r="E36" t="s">
        <v>68</v>
      </c>
      <c r="F36">
        <v>3.8</v>
      </c>
      <c r="G36">
        <v>21407.741999999998</v>
      </c>
      <c r="H36">
        <v>760359</v>
      </c>
      <c r="I36">
        <v>81890.241999999998</v>
      </c>
      <c r="J36">
        <v>26.141999999999999</v>
      </c>
      <c r="K36">
        <v>2.5059999999999998</v>
      </c>
      <c r="L36">
        <v>2.98</v>
      </c>
      <c r="M36">
        <v>18.8</v>
      </c>
      <c r="N36" t="s">
        <v>19</v>
      </c>
      <c r="O36" s="1">
        <v>45330</v>
      </c>
    </row>
    <row r="37" spans="1:15" x14ac:dyDescent="0.35">
      <c r="A37">
        <v>30</v>
      </c>
      <c r="B37">
        <v>30</v>
      </c>
      <c r="C37" t="s">
        <v>464</v>
      </c>
      <c r="D37" t="s">
        <v>72</v>
      </c>
      <c r="E37" t="s">
        <v>68</v>
      </c>
      <c r="F37">
        <v>3.8</v>
      </c>
      <c r="G37">
        <v>60443.637000000002</v>
      </c>
      <c r="H37">
        <v>2140083</v>
      </c>
      <c r="I37">
        <v>103744.516</v>
      </c>
      <c r="J37">
        <v>58.262</v>
      </c>
      <c r="K37">
        <v>6.2690000000000001</v>
      </c>
      <c r="L37">
        <v>7.2</v>
      </c>
      <c r="M37">
        <v>14.9</v>
      </c>
      <c r="N37" t="s">
        <v>19</v>
      </c>
      <c r="O37" s="1">
        <v>45330</v>
      </c>
    </row>
    <row r="38" spans="1:15" x14ac:dyDescent="0.35">
      <c r="A38">
        <v>31</v>
      </c>
      <c r="B38">
        <v>31</v>
      </c>
      <c r="C38" t="s">
        <v>465</v>
      </c>
      <c r="D38" t="s">
        <v>74</v>
      </c>
      <c r="E38" t="s">
        <v>68</v>
      </c>
      <c r="F38">
        <v>3.8</v>
      </c>
      <c r="G38">
        <v>205287.43799999999</v>
      </c>
      <c r="H38">
        <v>7265895</v>
      </c>
      <c r="I38">
        <v>72114.468999999997</v>
      </c>
      <c r="J38">
        <v>284.66899999999998</v>
      </c>
      <c r="K38">
        <v>25</v>
      </c>
      <c r="L38">
        <v>36.99</v>
      </c>
      <c r="M38">
        <v>48</v>
      </c>
      <c r="N38" t="s">
        <v>19</v>
      </c>
      <c r="O38" s="1">
        <v>45330</v>
      </c>
    </row>
    <row r="39" spans="1:15" x14ac:dyDescent="0.35">
      <c r="A39">
        <v>32</v>
      </c>
      <c r="B39">
        <v>32</v>
      </c>
      <c r="C39" t="s">
        <v>466</v>
      </c>
      <c r="D39" t="s">
        <v>18</v>
      </c>
      <c r="E39" t="s">
        <v>18</v>
      </c>
      <c r="I39">
        <v>1.0469999999999999</v>
      </c>
      <c r="O39" s="1">
        <v>45330</v>
      </c>
    </row>
    <row r="40" spans="1:15" x14ac:dyDescent="0.35">
      <c r="A40">
        <v>33</v>
      </c>
      <c r="B40">
        <v>33</v>
      </c>
      <c r="C40" t="s">
        <v>467</v>
      </c>
      <c r="D40" t="s">
        <v>18</v>
      </c>
      <c r="E40" t="s">
        <v>18</v>
      </c>
      <c r="I40">
        <v>12.055</v>
      </c>
      <c r="O40" s="1">
        <v>45330</v>
      </c>
    </row>
    <row r="41" spans="1:15" x14ac:dyDescent="0.35">
      <c r="A41">
        <v>34</v>
      </c>
      <c r="B41">
        <v>34</v>
      </c>
      <c r="C41" t="s">
        <v>468</v>
      </c>
      <c r="D41" t="s">
        <v>35</v>
      </c>
      <c r="E41" t="s">
        <v>142</v>
      </c>
      <c r="F41">
        <v>3.8</v>
      </c>
      <c r="G41">
        <v>5296.9859999999999</v>
      </c>
      <c r="H41">
        <v>190711</v>
      </c>
      <c r="I41">
        <v>50823.347999999998</v>
      </c>
      <c r="J41">
        <v>10.422000000000001</v>
      </c>
      <c r="K41">
        <v>0.71299999999999997</v>
      </c>
      <c r="L41">
        <v>0.91</v>
      </c>
      <c r="M41">
        <v>27.8</v>
      </c>
      <c r="N41" t="s">
        <v>19</v>
      </c>
      <c r="O41" s="1">
        <v>45330</v>
      </c>
    </row>
    <row r="42" spans="1:15" x14ac:dyDescent="0.35">
      <c r="A42">
        <v>35</v>
      </c>
      <c r="B42">
        <v>35</v>
      </c>
      <c r="C42" t="s">
        <v>469</v>
      </c>
      <c r="D42" t="s">
        <v>37</v>
      </c>
      <c r="E42" t="s">
        <v>29</v>
      </c>
      <c r="F42">
        <v>3.8</v>
      </c>
      <c r="G42">
        <v>9176.7999999999993</v>
      </c>
      <c r="H42">
        <v>320384</v>
      </c>
      <c r="I42">
        <v>81373.327999999994</v>
      </c>
      <c r="J42">
        <v>11.276999999999999</v>
      </c>
      <c r="K42">
        <v>1.1379999999999999</v>
      </c>
      <c r="L42">
        <v>1.02</v>
      </c>
      <c r="M42">
        <v>-10.1</v>
      </c>
      <c r="N42" t="s">
        <v>19</v>
      </c>
      <c r="O42" s="1">
        <v>45330</v>
      </c>
    </row>
    <row r="43" spans="1:15" x14ac:dyDescent="0.35">
      <c r="A43">
        <v>36</v>
      </c>
      <c r="B43">
        <v>36</v>
      </c>
      <c r="C43" t="s">
        <v>470</v>
      </c>
      <c r="D43" t="s">
        <v>39</v>
      </c>
      <c r="E43" t="s">
        <v>29</v>
      </c>
      <c r="F43">
        <v>3.8</v>
      </c>
      <c r="G43">
        <v>15669.537</v>
      </c>
      <c r="H43">
        <v>564795</v>
      </c>
      <c r="I43">
        <v>96763.202999999994</v>
      </c>
      <c r="J43">
        <v>16.193999999999999</v>
      </c>
      <c r="K43">
        <v>1.825</v>
      </c>
      <c r="L43">
        <v>1.67</v>
      </c>
      <c r="M43">
        <v>-8.5</v>
      </c>
      <c r="N43" t="s">
        <v>19</v>
      </c>
      <c r="O43" s="1">
        <v>45330</v>
      </c>
    </row>
    <row r="44" spans="1:15" x14ac:dyDescent="0.35">
      <c r="A44">
        <v>37</v>
      </c>
      <c r="B44">
        <v>37</v>
      </c>
      <c r="C44" t="s">
        <v>471</v>
      </c>
      <c r="D44" t="s">
        <v>55</v>
      </c>
      <c r="E44" t="s">
        <v>142</v>
      </c>
      <c r="F44">
        <v>3.8</v>
      </c>
      <c r="G44">
        <v>203285.75</v>
      </c>
      <c r="H44">
        <v>7171843</v>
      </c>
      <c r="I44">
        <v>39609.714999999997</v>
      </c>
      <c r="J44">
        <v>513.22199999999998</v>
      </c>
      <c r="K44">
        <v>48.75</v>
      </c>
      <c r="L44">
        <v>67.06</v>
      </c>
      <c r="M44">
        <v>37.6</v>
      </c>
      <c r="N44" t="s">
        <v>19</v>
      </c>
      <c r="O44" s="1">
        <v>45330</v>
      </c>
    </row>
    <row r="45" spans="1:15" x14ac:dyDescent="0.35">
      <c r="A45">
        <v>38</v>
      </c>
      <c r="B45">
        <v>38</v>
      </c>
      <c r="C45" t="s">
        <v>472</v>
      </c>
      <c r="D45" t="s">
        <v>18</v>
      </c>
      <c r="E45" t="s">
        <v>18</v>
      </c>
      <c r="O45" s="1">
        <v>45330</v>
      </c>
    </row>
    <row r="46" spans="1:15" x14ac:dyDescent="0.35">
      <c r="A46">
        <v>39</v>
      </c>
      <c r="B46">
        <v>39</v>
      </c>
      <c r="C46" t="s">
        <v>473</v>
      </c>
      <c r="D46" t="s">
        <v>35</v>
      </c>
      <c r="E46" t="s">
        <v>142</v>
      </c>
      <c r="F46">
        <v>3.8</v>
      </c>
      <c r="G46">
        <v>4708.7079999999996</v>
      </c>
      <c r="H46">
        <v>168591</v>
      </c>
      <c r="I46">
        <v>45127.563000000002</v>
      </c>
      <c r="J46">
        <v>10.433999999999999</v>
      </c>
      <c r="K46">
        <v>0.71299999999999997</v>
      </c>
      <c r="L46">
        <v>0.91</v>
      </c>
      <c r="M46">
        <v>28</v>
      </c>
      <c r="N46" t="s">
        <v>19</v>
      </c>
      <c r="O46" s="1">
        <v>45330</v>
      </c>
    </row>
    <row r="47" spans="1:15" x14ac:dyDescent="0.35">
      <c r="A47">
        <v>40</v>
      </c>
      <c r="B47">
        <v>40</v>
      </c>
      <c r="C47" t="s">
        <v>474</v>
      </c>
      <c r="D47" t="s">
        <v>37</v>
      </c>
      <c r="E47" t="s">
        <v>29</v>
      </c>
      <c r="F47">
        <v>3.8</v>
      </c>
      <c r="G47">
        <v>8076.0349999999999</v>
      </c>
      <c r="H47">
        <v>289767</v>
      </c>
      <c r="I47">
        <v>66556.108999999997</v>
      </c>
      <c r="J47">
        <v>12.134</v>
      </c>
      <c r="K47">
        <v>1.1379999999999999</v>
      </c>
      <c r="L47">
        <v>1.1399999999999999</v>
      </c>
      <c r="M47">
        <v>-0.2</v>
      </c>
      <c r="N47" t="s">
        <v>19</v>
      </c>
      <c r="O47" s="1">
        <v>45330</v>
      </c>
    </row>
    <row r="48" spans="1:15" x14ac:dyDescent="0.35">
      <c r="A48">
        <v>41</v>
      </c>
      <c r="B48">
        <v>41</v>
      </c>
      <c r="C48" t="s">
        <v>475</v>
      </c>
      <c r="D48" t="s">
        <v>39</v>
      </c>
      <c r="E48" t="s">
        <v>29</v>
      </c>
      <c r="F48">
        <v>3.8</v>
      </c>
      <c r="G48">
        <v>14739.754000000001</v>
      </c>
      <c r="H48">
        <v>527682</v>
      </c>
      <c r="I48">
        <v>86041.914000000004</v>
      </c>
      <c r="J48">
        <v>17.131</v>
      </c>
      <c r="K48">
        <v>1.825</v>
      </c>
      <c r="L48">
        <v>1.79</v>
      </c>
      <c r="M48">
        <v>-1.7</v>
      </c>
      <c r="N48" t="s">
        <v>19</v>
      </c>
      <c r="O48" s="1">
        <v>45330</v>
      </c>
    </row>
    <row r="49" spans="1:15" x14ac:dyDescent="0.35">
      <c r="A49">
        <v>42</v>
      </c>
      <c r="B49">
        <v>42</v>
      </c>
      <c r="C49" t="s">
        <v>476</v>
      </c>
      <c r="D49" t="s">
        <v>55</v>
      </c>
      <c r="E49" t="s">
        <v>29</v>
      </c>
      <c r="F49">
        <v>3.8</v>
      </c>
      <c r="G49">
        <v>195398.391</v>
      </c>
      <c r="H49">
        <v>7026393</v>
      </c>
      <c r="I49">
        <v>43471.086000000003</v>
      </c>
      <c r="J49">
        <v>449.49</v>
      </c>
      <c r="K49">
        <v>48.75</v>
      </c>
      <c r="L49">
        <v>58.67</v>
      </c>
      <c r="M49">
        <v>20.399999999999999</v>
      </c>
      <c r="N49" t="s">
        <v>19</v>
      </c>
      <c r="O49" s="1">
        <v>45330</v>
      </c>
    </row>
    <row r="50" spans="1:15" x14ac:dyDescent="0.35">
      <c r="A50">
        <v>43</v>
      </c>
      <c r="B50">
        <v>43</v>
      </c>
      <c r="C50" t="s">
        <v>477</v>
      </c>
      <c r="D50" t="s">
        <v>18</v>
      </c>
      <c r="E50" t="s">
        <v>18</v>
      </c>
      <c r="I50">
        <v>9.7780000000000005</v>
      </c>
      <c r="O50" s="1">
        <v>45330</v>
      </c>
    </row>
    <row r="51" spans="1:15" x14ac:dyDescent="0.35">
      <c r="A51">
        <v>44</v>
      </c>
      <c r="B51">
        <v>44</v>
      </c>
      <c r="C51" t="s">
        <v>478</v>
      </c>
      <c r="D51" t="s">
        <v>35</v>
      </c>
      <c r="E51" t="s">
        <v>142</v>
      </c>
      <c r="F51">
        <v>3.8</v>
      </c>
      <c r="G51">
        <v>4851.7960000000003</v>
      </c>
      <c r="H51">
        <v>178003</v>
      </c>
      <c r="I51">
        <v>50215.894999999997</v>
      </c>
      <c r="J51">
        <v>9.6620000000000008</v>
      </c>
      <c r="K51">
        <v>0.71299999999999997</v>
      </c>
      <c r="L51">
        <v>0.81</v>
      </c>
      <c r="M51">
        <v>13.8</v>
      </c>
      <c r="N51" t="s">
        <v>19</v>
      </c>
      <c r="O51" s="1">
        <v>45330</v>
      </c>
    </row>
    <row r="52" spans="1:15" x14ac:dyDescent="0.35">
      <c r="A52">
        <v>45</v>
      </c>
      <c r="B52">
        <v>45</v>
      </c>
      <c r="C52" t="s">
        <v>479</v>
      </c>
      <c r="D52" t="s">
        <v>37</v>
      </c>
      <c r="E52" t="s">
        <v>29</v>
      </c>
      <c r="F52">
        <v>3.8</v>
      </c>
      <c r="G52">
        <v>8571.6039999999994</v>
      </c>
      <c r="H52">
        <v>301937</v>
      </c>
      <c r="I52">
        <v>75406.516000000003</v>
      </c>
      <c r="J52">
        <v>11.367000000000001</v>
      </c>
      <c r="K52">
        <v>1.1379999999999999</v>
      </c>
      <c r="L52">
        <v>1.03</v>
      </c>
      <c r="M52">
        <v>-9</v>
      </c>
      <c r="N52" t="s">
        <v>19</v>
      </c>
      <c r="O52" s="1">
        <v>45330</v>
      </c>
    </row>
    <row r="53" spans="1:15" x14ac:dyDescent="0.35">
      <c r="A53">
        <v>46</v>
      </c>
      <c r="B53">
        <v>46</v>
      </c>
      <c r="C53" t="s">
        <v>480</v>
      </c>
      <c r="D53" t="s">
        <v>39</v>
      </c>
      <c r="E53" t="s">
        <v>29</v>
      </c>
      <c r="F53">
        <v>3.8</v>
      </c>
      <c r="G53">
        <v>16642.393</v>
      </c>
      <c r="H53">
        <v>599708</v>
      </c>
      <c r="I53">
        <v>89999.437999999995</v>
      </c>
      <c r="J53">
        <v>18.492000000000001</v>
      </c>
      <c r="K53">
        <v>1.825</v>
      </c>
      <c r="L53">
        <v>1.97</v>
      </c>
      <c r="M53">
        <v>8.1</v>
      </c>
      <c r="N53" t="s">
        <v>19</v>
      </c>
      <c r="O53" s="1">
        <v>45330</v>
      </c>
    </row>
    <row r="54" spans="1:15" x14ac:dyDescent="0.35">
      <c r="A54">
        <v>47</v>
      </c>
      <c r="B54">
        <v>47</v>
      </c>
      <c r="C54" t="s">
        <v>481</v>
      </c>
      <c r="D54" t="s">
        <v>55</v>
      </c>
      <c r="E54" t="s">
        <v>142</v>
      </c>
      <c r="F54">
        <v>3.8</v>
      </c>
      <c r="G54">
        <v>209094.20300000001</v>
      </c>
      <c r="H54">
        <v>7393666</v>
      </c>
      <c r="I54">
        <v>38000.163999999997</v>
      </c>
      <c r="J54">
        <v>550.24599999999998</v>
      </c>
      <c r="K54">
        <v>48.75</v>
      </c>
      <c r="L54">
        <v>71.930000000000007</v>
      </c>
      <c r="M54">
        <v>47.5</v>
      </c>
      <c r="N54" t="s">
        <v>19</v>
      </c>
      <c r="O54" s="1">
        <v>45330</v>
      </c>
    </row>
    <row r="55" spans="1:15" x14ac:dyDescent="0.35">
      <c r="A55">
        <v>48</v>
      </c>
      <c r="B55">
        <v>48</v>
      </c>
      <c r="C55" t="s">
        <v>482</v>
      </c>
      <c r="D55" t="s">
        <v>18</v>
      </c>
      <c r="E55" t="s">
        <v>18</v>
      </c>
      <c r="I55">
        <v>16.981999999999999</v>
      </c>
      <c r="O55" s="1">
        <v>45330</v>
      </c>
    </row>
    <row r="56" spans="1:15" x14ac:dyDescent="0.35">
      <c r="A56">
        <v>49</v>
      </c>
      <c r="B56">
        <v>49</v>
      </c>
      <c r="C56" t="s">
        <v>483</v>
      </c>
      <c r="D56" t="s">
        <v>18</v>
      </c>
      <c r="E56" t="s">
        <v>18</v>
      </c>
      <c r="O56" s="1">
        <v>45330</v>
      </c>
    </row>
    <row r="57" spans="1:15" x14ac:dyDescent="0.35">
      <c r="A57">
        <v>50</v>
      </c>
      <c r="B57">
        <v>50</v>
      </c>
      <c r="C57" t="s">
        <v>484</v>
      </c>
      <c r="D57" t="s">
        <v>28</v>
      </c>
      <c r="E57" t="s">
        <v>142</v>
      </c>
      <c r="F57">
        <v>3.8</v>
      </c>
      <c r="G57">
        <v>1288.76</v>
      </c>
      <c r="H57">
        <v>44314</v>
      </c>
      <c r="I57">
        <v>91640.218999999997</v>
      </c>
      <c r="J57">
        <v>1.4059999999999999</v>
      </c>
      <c r="K57">
        <v>0.17499999999999999</v>
      </c>
      <c r="N57" t="s">
        <v>590</v>
      </c>
      <c r="O57" s="1">
        <v>45330</v>
      </c>
    </row>
    <row r="58" spans="1:15" x14ac:dyDescent="0.35">
      <c r="A58">
        <v>51</v>
      </c>
      <c r="B58">
        <v>51</v>
      </c>
      <c r="C58" t="s">
        <v>485</v>
      </c>
      <c r="D58" t="s">
        <v>31</v>
      </c>
      <c r="E58" t="s">
        <v>142</v>
      </c>
      <c r="F58">
        <v>3.8</v>
      </c>
      <c r="G58">
        <v>2885.1660000000002</v>
      </c>
      <c r="H58">
        <v>107134</v>
      </c>
      <c r="I58">
        <v>118718.242</v>
      </c>
      <c r="J58">
        <v>2.4300000000000002</v>
      </c>
      <c r="K58">
        <v>0.28100000000000003</v>
      </c>
      <c r="N58" t="s">
        <v>590</v>
      </c>
      <c r="O58" s="1">
        <v>45330</v>
      </c>
    </row>
    <row r="59" spans="1:15" x14ac:dyDescent="0.35">
      <c r="A59">
        <v>52</v>
      </c>
      <c r="B59">
        <v>52</v>
      </c>
      <c r="C59" t="s">
        <v>486</v>
      </c>
      <c r="D59" t="s">
        <v>33</v>
      </c>
      <c r="E59" t="s">
        <v>142</v>
      </c>
      <c r="F59">
        <v>3.8</v>
      </c>
      <c r="G59">
        <v>4851.1629999999996</v>
      </c>
      <c r="H59">
        <v>177036</v>
      </c>
      <c r="I59">
        <v>104661.281</v>
      </c>
      <c r="J59">
        <v>4.6349999999999998</v>
      </c>
      <c r="K59">
        <v>0.44400000000000001</v>
      </c>
      <c r="L59">
        <v>0.15</v>
      </c>
      <c r="M59">
        <v>-66.400000000000006</v>
      </c>
      <c r="N59" t="s">
        <v>19</v>
      </c>
      <c r="O59" s="1">
        <v>45330</v>
      </c>
    </row>
    <row r="60" spans="1:15" x14ac:dyDescent="0.35">
      <c r="A60">
        <v>53</v>
      </c>
      <c r="B60">
        <v>53</v>
      </c>
      <c r="C60" t="s">
        <v>487</v>
      </c>
      <c r="D60" t="s">
        <v>35</v>
      </c>
      <c r="E60" t="s">
        <v>142</v>
      </c>
      <c r="F60">
        <v>3.8</v>
      </c>
      <c r="G60">
        <v>5083.4939999999997</v>
      </c>
      <c r="H60">
        <v>184147</v>
      </c>
      <c r="I60">
        <v>51603.222999999998</v>
      </c>
      <c r="J60">
        <v>9.8510000000000009</v>
      </c>
      <c r="K60">
        <v>0.71299999999999997</v>
      </c>
      <c r="L60">
        <v>0.84</v>
      </c>
      <c r="M60">
        <v>17.3</v>
      </c>
      <c r="N60" t="s">
        <v>19</v>
      </c>
      <c r="O60" s="1">
        <v>45330</v>
      </c>
    </row>
    <row r="61" spans="1:15" x14ac:dyDescent="0.35">
      <c r="A61">
        <v>54</v>
      </c>
      <c r="B61">
        <v>54</v>
      </c>
      <c r="C61" t="s">
        <v>488</v>
      </c>
      <c r="D61" t="s">
        <v>37</v>
      </c>
      <c r="E61" t="s">
        <v>29</v>
      </c>
      <c r="F61">
        <v>3.8</v>
      </c>
      <c r="G61">
        <v>8625.1049999999996</v>
      </c>
      <c r="H61">
        <v>303739</v>
      </c>
      <c r="I61">
        <v>76128.5</v>
      </c>
      <c r="J61">
        <v>11.33</v>
      </c>
      <c r="K61">
        <v>1.1379999999999999</v>
      </c>
      <c r="L61">
        <v>1.03</v>
      </c>
      <c r="M61">
        <v>-9.5</v>
      </c>
      <c r="N61" t="s">
        <v>19</v>
      </c>
      <c r="O61" s="1">
        <v>45330</v>
      </c>
    </row>
    <row r="62" spans="1:15" x14ac:dyDescent="0.35">
      <c r="A62">
        <v>55</v>
      </c>
      <c r="B62">
        <v>55</v>
      </c>
      <c r="C62" t="s">
        <v>489</v>
      </c>
      <c r="D62" t="s">
        <v>39</v>
      </c>
      <c r="E62" t="s">
        <v>29</v>
      </c>
      <c r="F62">
        <v>3.8</v>
      </c>
      <c r="G62">
        <v>17092.778999999999</v>
      </c>
      <c r="H62">
        <v>607234</v>
      </c>
      <c r="I62">
        <v>86843.812999999995</v>
      </c>
      <c r="J62">
        <v>19.681999999999999</v>
      </c>
      <c r="K62">
        <v>1.825</v>
      </c>
      <c r="L62">
        <v>2.13</v>
      </c>
      <c r="M62">
        <v>16.600000000000001</v>
      </c>
      <c r="N62" t="s">
        <v>19</v>
      </c>
      <c r="O62" s="1">
        <v>45330</v>
      </c>
    </row>
    <row r="63" spans="1:15" x14ac:dyDescent="0.35">
      <c r="A63">
        <v>56</v>
      </c>
      <c r="B63">
        <v>56</v>
      </c>
      <c r="C63" t="s">
        <v>490</v>
      </c>
      <c r="D63" t="s">
        <v>18</v>
      </c>
      <c r="E63" t="s">
        <v>18</v>
      </c>
      <c r="O63" s="1">
        <v>45330</v>
      </c>
    </row>
    <row r="64" spans="1:15" x14ac:dyDescent="0.35">
      <c r="A64">
        <v>57</v>
      </c>
      <c r="B64">
        <v>57</v>
      </c>
      <c r="C64" t="s">
        <v>491</v>
      </c>
      <c r="D64" t="s">
        <v>42</v>
      </c>
      <c r="E64" t="s">
        <v>29</v>
      </c>
      <c r="F64">
        <v>3.8</v>
      </c>
      <c r="G64">
        <v>19873.146000000001</v>
      </c>
      <c r="H64">
        <v>703580</v>
      </c>
      <c r="I64">
        <v>83129.858999999997</v>
      </c>
      <c r="J64">
        <v>23.905999999999999</v>
      </c>
      <c r="K64">
        <v>2.919</v>
      </c>
      <c r="L64">
        <v>2.68</v>
      </c>
      <c r="M64">
        <v>-8</v>
      </c>
      <c r="N64" t="s">
        <v>19</v>
      </c>
      <c r="O64" s="1">
        <v>45330</v>
      </c>
    </row>
    <row r="65" spans="1:15" x14ac:dyDescent="0.35">
      <c r="A65">
        <v>58</v>
      </c>
      <c r="B65">
        <v>58</v>
      </c>
      <c r="C65" t="s">
        <v>492</v>
      </c>
      <c r="D65" t="s">
        <v>44</v>
      </c>
      <c r="E65" t="s">
        <v>29</v>
      </c>
      <c r="F65">
        <v>3.8</v>
      </c>
      <c r="G65">
        <v>34638.612999999998</v>
      </c>
      <c r="H65">
        <v>1236244</v>
      </c>
      <c r="I65">
        <v>95656.968999999997</v>
      </c>
      <c r="J65">
        <v>36.210999999999999</v>
      </c>
      <c r="K65">
        <v>4.6689999999999996</v>
      </c>
      <c r="L65">
        <v>4.3</v>
      </c>
      <c r="M65">
        <v>-7.8</v>
      </c>
      <c r="N65" t="s">
        <v>19</v>
      </c>
      <c r="O65" s="1">
        <v>45330</v>
      </c>
    </row>
    <row r="66" spans="1:15" x14ac:dyDescent="0.35">
      <c r="A66">
        <v>59</v>
      </c>
      <c r="B66">
        <v>59</v>
      </c>
      <c r="C66" t="s">
        <v>493</v>
      </c>
      <c r="D66" t="s">
        <v>46</v>
      </c>
      <c r="E66" t="s">
        <v>29</v>
      </c>
      <c r="F66">
        <v>3.8</v>
      </c>
      <c r="G66">
        <v>64771.605000000003</v>
      </c>
      <c r="H66">
        <v>2311056</v>
      </c>
      <c r="I66">
        <v>92235.273000000001</v>
      </c>
      <c r="J66">
        <v>70.224000000000004</v>
      </c>
      <c r="K66">
        <v>7.45</v>
      </c>
      <c r="L66">
        <v>8.7799999999999994</v>
      </c>
      <c r="M66">
        <v>17.8</v>
      </c>
      <c r="N66" t="s">
        <v>19</v>
      </c>
      <c r="O66" s="1">
        <v>45330</v>
      </c>
    </row>
    <row r="67" spans="1:15" x14ac:dyDescent="0.35">
      <c r="A67">
        <v>60</v>
      </c>
      <c r="B67">
        <v>60</v>
      </c>
      <c r="C67" t="s">
        <v>494</v>
      </c>
      <c r="D67" t="s">
        <v>48</v>
      </c>
      <c r="E67" t="s">
        <v>29</v>
      </c>
      <c r="F67">
        <v>3.8</v>
      </c>
      <c r="G67">
        <v>104594.359</v>
      </c>
      <c r="H67">
        <v>3677755</v>
      </c>
      <c r="I67">
        <v>97453.101999999999</v>
      </c>
      <c r="J67">
        <v>107.328</v>
      </c>
      <c r="K67">
        <v>11.875</v>
      </c>
      <c r="L67">
        <v>13.66</v>
      </c>
      <c r="M67">
        <v>15</v>
      </c>
      <c r="N67" t="s">
        <v>19</v>
      </c>
      <c r="O67" s="1">
        <v>45330</v>
      </c>
    </row>
    <row r="68" spans="1:15" x14ac:dyDescent="0.35">
      <c r="A68">
        <v>61</v>
      </c>
      <c r="B68">
        <v>61</v>
      </c>
      <c r="C68" t="s">
        <v>495</v>
      </c>
      <c r="D68" t="s">
        <v>50</v>
      </c>
      <c r="E68" t="s">
        <v>29</v>
      </c>
      <c r="F68">
        <v>3.8</v>
      </c>
      <c r="G68">
        <v>148204.06299999999</v>
      </c>
      <c r="H68">
        <v>5226313</v>
      </c>
      <c r="I68">
        <v>86978.148000000001</v>
      </c>
      <c r="J68">
        <v>170.392</v>
      </c>
      <c r="K68">
        <v>19.125</v>
      </c>
      <c r="L68">
        <v>21.96</v>
      </c>
      <c r="M68">
        <v>14.8</v>
      </c>
      <c r="N68" t="s">
        <v>19</v>
      </c>
      <c r="O68" s="1">
        <v>45330</v>
      </c>
    </row>
    <row r="69" spans="1:15" x14ac:dyDescent="0.35">
      <c r="A69">
        <v>62</v>
      </c>
      <c r="B69">
        <v>62</v>
      </c>
      <c r="C69" t="s">
        <v>496</v>
      </c>
      <c r="D69" t="s">
        <v>52</v>
      </c>
      <c r="E69" t="s">
        <v>29</v>
      </c>
      <c r="F69">
        <v>3.8</v>
      </c>
      <c r="G69">
        <v>224008.95300000001</v>
      </c>
      <c r="H69">
        <v>7929918</v>
      </c>
      <c r="I69">
        <v>85374.516000000003</v>
      </c>
      <c r="J69">
        <v>262.38400000000001</v>
      </c>
      <c r="K69">
        <v>30.5</v>
      </c>
      <c r="L69">
        <v>34.06</v>
      </c>
      <c r="M69">
        <v>11.7</v>
      </c>
      <c r="N69" t="s">
        <v>19</v>
      </c>
      <c r="O69" s="1">
        <v>45330</v>
      </c>
    </row>
    <row r="70" spans="1:15" x14ac:dyDescent="0.35">
      <c r="A70">
        <v>63</v>
      </c>
      <c r="B70">
        <v>63</v>
      </c>
      <c r="C70" t="s">
        <v>497</v>
      </c>
      <c r="D70" t="s">
        <v>18</v>
      </c>
      <c r="E70" t="s">
        <v>18</v>
      </c>
      <c r="I70">
        <v>1.61</v>
      </c>
      <c r="O70" s="1">
        <v>45330</v>
      </c>
    </row>
    <row r="71" spans="1:15" x14ac:dyDescent="0.35">
      <c r="A71">
        <v>64</v>
      </c>
      <c r="B71">
        <v>64</v>
      </c>
      <c r="C71" t="s">
        <v>498</v>
      </c>
      <c r="D71" t="s">
        <v>55</v>
      </c>
      <c r="E71" t="s">
        <v>29</v>
      </c>
      <c r="F71">
        <v>3.8</v>
      </c>
      <c r="G71">
        <v>226042</v>
      </c>
      <c r="H71">
        <v>8009873</v>
      </c>
      <c r="I71">
        <v>50045.718999999997</v>
      </c>
      <c r="J71">
        <v>451.67099999999999</v>
      </c>
      <c r="K71">
        <v>48.75</v>
      </c>
      <c r="L71">
        <v>58.96</v>
      </c>
      <c r="M71">
        <v>20.9</v>
      </c>
      <c r="N71" t="s">
        <v>19</v>
      </c>
      <c r="O71" s="1">
        <v>45330</v>
      </c>
    </row>
    <row r="72" spans="1:15" x14ac:dyDescent="0.35">
      <c r="A72">
        <v>65</v>
      </c>
      <c r="B72">
        <v>65</v>
      </c>
      <c r="C72" t="s">
        <v>499</v>
      </c>
      <c r="D72" t="s">
        <v>57</v>
      </c>
      <c r="E72" t="s">
        <v>29</v>
      </c>
      <c r="F72">
        <v>3.8</v>
      </c>
      <c r="G72">
        <v>683015</v>
      </c>
      <c r="H72">
        <v>23939198</v>
      </c>
      <c r="I72">
        <v>116990.57799999999</v>
      </c>
      <c r="J72">
        <v>583.82100000000003</v>
      </c>
      <c r="K72">
        <v>78.125</v>
      </c>
      <c r="L72">
        <v>76.349999999999994</v>
      </c>
      <c r="M72">
        <v>-2.2999999999999998</v>
      </c>
      <c r="N72" t="s">
        <v>19</v>
      </c>
      <c r="O72" s="1">
        <v>45330</v>
      </c>
    </row>
    <row r="73" spans="1:15" x14ac:dyDescent="0.35">
      <c r="A73">
        <v>66</v>
      </c>
      <c r="B73">
        <v>66</v>
      </c>
      <c r="C73" t="s">
        <v>500</v>
      </c>
      <c r="D73" t="s">
        <v>59</v>
      </c>
      <c r="E73" t="s">
        <v>29</v>
      </c>
      <c r="F73">
        <v>3.8</v>
      </c>
      <c r="G73">
        <v>948660.06299999997</v>
      </c>
      <c r="H73">
        <v>33312734</v>
      </c>
      <c r="I73">
        <v>93066.141000000003</v>
      </c>
      <c r="J73">
        <v>1019.34</v>
      </c>
      <c r="K73">
        <v>125</v>
      </c>
      <c r="L73">
        <v>133.63999999999999</v>
      </c>
      <c r="M73">
        <v>6.9</v>
      </c>
      <c r="N73" t="s">
        <v>19</v>
      </c>
      <c r="O73" s="1">
        <v>45330</v>
      </c>
    </row>
    <row r="74" spans="1:15" x14ac:dyDescent="0.35">
      <c r="A74">
        <v>67</v>
      </c>
      <c r="B74">
        <v>67</v>
      </c>
      <c r="C74" t="s">
        <v>501</v>
      </c>
      <c r="D74" t="s">
        <v>61</v>
      </c>
      <c r="E74" t="s">
        <v>29</v>
      </c>
      <c r="F74">
        <v>3.8</v>
      </c>
      <c r="G74">
        <v>1267215.75</v>
      </c>
      <c r="H74">
        <v>44322560</v>
      </c>
      <c r="I74">
        <v>96650.32</v>
      </c>
      <c r="J74">
        <v>1311.135</v>
      </c>
      <c r="K74">
        <v>200</v>
      </c>
      <c r="L74">
        <v>172.03</v>
      </c>
      <c r="M74">
        <v>-14</v>
      </c>
      <c r="N74" t="s">
        <v>19</v>
      </c>
      <c r="O74" s="1">
        <v>45330</v>
      </c>
    </row>
    <row r="75" spans="1:15" x14ac:dyDescent="0.35">
      <c r="A75">
        <v>68</v>
      </c>
      <c r="B75">
        <v>68</v>
      </c>
      <c r="C75" t="s">
        <v>502</v>
      </c>
      <c r="D75" t="s">
        <v>63</v>
      </c>
      <c r="E75" t="s">
        <v>142</v>
      </c>
      <c r="F75">
        <v>3.8</v>
      </c>
      <c r="G75">
        <v>1956425.625</v>
      </c>
      <c r="H75">
        <v>67798808</v>
      </c>
      <c r="I75">
        <v>93195.710999999996</v>
      </c>
      <c r="J75">
        <v>2099.2660000000001</v>
      </c>
      <c r="K75">
        <v>325.625</v>
      </c>
      <c r="L75">
        <v>275.72000000000003</v>
      </c>
      <c r="M75">
        <v>-15.3</v>
      </c>
      <c r="N75" t="s">
        <v>19</v>
      </c>
      <c r="O75" s="1">
        <v>45330</v>
      </c>
    </row>
    <row r="76" spans="1:15" x14ac:dyDescent="0.35">
      <c r="A76">
        <v>69</v>
      </c>
      <c r="B76">
        <v>69</v>
      </c>
      <c r="C76" t="s">
        <v>503</v>
      </c>
      <c r="D76" t="s">
        <v>18</v>
      </c>
      <c r="E76" t="s">
        <v>18</v>
      </c>
      <c r="O76" s="1">
        <v>45330</v>
      </c>
    </row>
    <row r="77" spans="1:15" x14ac:dyDescent="0.35">
      <c r="A77">
        <v>70</v>
      </c>
      <c r="B77">
        <v>70</v>
      </c>
      <c r="C77" t="s">
        <v>504</v>
      </c>
      <c r="D77" t="s">
        <v>18</v>
      </c>
      <c r="E77" t="s">
        <v>18</v>
      </c>
      <c r="O77" s="1">
        <v>45330</v>
      </c>
    </row>
    <row r="78" spans="1:15" x14ac:dyDescent="0.35">
      <c r="A78">
        <v>71</v>
      </c>
      <c r="B78">
        <v>71</v>
      </c>
      <c r="C78" t="s">
        <v>505</v>
      </c>
      <c r="D78" t="s">
        <v>115</v>
      </c>
      <c r="E78" t="s">
        <v>68</v>
      </c>
      <c r="F78">
        <v>3.8</v>
      </c>
      <c r="G78">
        <v>6273.1819999999998</v>
      </c>
      <c r="H78">
        <v>229047</v>
      </c>
      <c r="I78">
        <v>95330.952999999994</v>
      </c>
      <c r="J78">
        <v>6.58</v>
      </c>
      <c r="K78">
        <v>0.625</v>
      </c>
      <c r="L78">
        <v>0.41</v>
      </c>
      <c r="M78">
        <v>-35.200000000000003</v>
      </c>
      <c r="N78" t="s">
        <v>19</v>
      </c>
      <c r="O78" s="1">
        <v>45330</v>
      </c>
    </row>
    <row r="79" spans="1:15" x14ac:dyDescent="0.35">
      <c r="A79">
        <v>72</v>
      </c>
      <c r="B79">
        <v>72</v>
      </c>
      <c r="C79" t="s">
        <v>506</v>
      </c>
      <c r="D79" t="s">
        <v>117</v>
      </c>
      <c r="E79" t="s">
        <v>68</v>
      </c>
      <c r="F79">
        <v>3.8</v>
      </c>
      <c r="G79">
        <v>22465.502</v>
      </c>
      <c r="H79">
        <v>797937</v>
      </c>
      <c r="I79">
        <v>79754.047000000006</v>
      </c>
      <c r="J79">
        <v>28.167999999999999</v>
      </c>
      <c r="K79">
        <v>2.5059999999999998</v>
      </c>
      <c r="L79">
        <v>3.25</v>
      </c>
      <c r="M79">
        <v>29.5</v>
      </c>
      <c r="N79" t="s">
        <v>19</v>
      </c>
      <c r="O79" s="1">
        <v>45330</v>
      </c>
    </row>
    <row r="80" spans="1:15" x14ac:dyDescent="0.35">
      <c r="A80">
        <v>73</v>
      </c>
      <c r="B80">
        <v>73</v>
      </c>
      <c r="C80" t="s">
        <v>507</v>
      </c>
      <c r="D80" t="s">
        <v>119</v>
      </c>
      <c r="E80" t="s">
        <v>68</v>
      </c>
      <c r="F80">
        <v>3.8</v>
      </c>
      <c r="G80">
        <v>61658.652000000002</v>
      </c>
      <c r="H80">
        <v>2182974</v>
      </c>
      <c r="I80">
        <v>116253.45299999999</v>
      </c>
      <c r="J80">
        <v>53.037999999999997</v>
      </c>
      <c r="K80">
        <v>6.2690000000000001</v>
      </c>
      <c r="L80">
        <v>6.52</v>
      </c>
      <c r="M80">
        <v>4</v>
      </c>
      <c r="N80" t="s">
        <v>19</v>
      </c>
      <c r="O80" s="1">
        <v>45330</v>
      </c>
    </row>
    <row r="81" spans="1:15" x14ac:dyDescent="0.35">
      <c r="A81">
        <v>74</v>
      </c>
      <c r="B81">
        <v>74</v>
      </c>
      <c r="C81" t="s">
        <v>508</v>
      </c>
      <c r="D81" t="s">
        <v>121</v>
      </c>
      <c r="E81" t="s">
        <v>68</v>
      </c>
      <c r="F81">
        <v>3.8</v>
      </c>
      <c r="G81">
        <v>206486.45300000001</v>
      </c>
      <c r="H81">
        <v>7287286</v>
      </c>
      <c r="I81">
        <v>62696.5</v>
      </c>
      <c r="J81">
        <v>329.34300000000002</v>
      </c>
      <c r="K81">
        <v>25</v>
      </c>
      <c r="L81">
        <v>42.87</v>
      </c>
      <c r="M81">
        <v>71.5</v>
      </c>
      <c r="N81" t="s">
        <v>19</v>
      </c>
      <c r="O81" s="1">
        <v>45330</v>
      </c>
    </row>
    <row r="82" spans="1:15" x14ac:dyDescent="0.35">
      <c r="A82">
        <v>75</v>
      </c>
      <c r="B82">
        <v>75</v>
      </c>
      <c r="C82" t="s">
        <v>509</v>
      </c>
      <c r="D82" t="s">
        <v>18</v>
      </c>
      <c r="E82" t="s">
        <v>18</v>
      </c>
      <c r="I82">
        <v>9.5760000000000005</v>
      </c>
      <c r="O82" s="1">
        <v>45330</v>
      </c>
    </row>
    <row r="83" spans="1:15" x14ac:dyDescent="0.35">
      <c r="A83">
        <v>76</v>
      </c>
      <c r="B83">
        <v>76</v>
      </c>
      <c r="C83" t="s">
        <v>510</v>
      </c>
      <c r="D83" t="s">
        <v>18</v>
      </c>
      <c r="E83" t="s">
        <v>18</v>
      </c>
      <c r="O83" s="1">
        <v>45330</v>
      </c>
    </row>
    <row r="84" spans="1:15" x14ac:dyDescent="0.35">
      <c r="A84">
        <v>77</v>
      </c>
      <c r="B84">
        <v>77</v>
      </c>
      <c r="C84" t="s">
        <v>511</v>
      </c>
      <c r="D84" t="s">
        <v>35</v>
      </c>
      <c r="E84" t="s">
        <v>142</v>
      </c>
      <c r="F84">
        <v>3.8</v>
      </c>
      <c r="G84">
        <v>5318.31</v>
      </c>
      <c r="H84">
        <v>191308</v>
      </c>
      <c r="I84">
        <v>55185.578000000001</v>
      </c>
      <c r="J84">
        <v>9.6370000000000005</v>
      </c>
      <c r="K84">
        <v>0.71299999999999997</v>
      </c>
      <c r="L84">
        <v>0.81</v>
      </c>
      <c r="M84">
        <v>13.3</v>
      </c>
      <c r="N84" t="s">
        <v>19</v>
      </c>
      <c r="O84" s="1">
        <v>45330</v>
      </c>
    </row>
    <row r="85" spans="1:15" x14ac:dyDescent="0.35">
      <c r="A85">
        <v>78</v>
      </c>
      <c r="B85">
        <v>78</v>
      </c>
      <c r="C85" t="s">
        <v>512</v>
      </c>
      <c r="D85" t="s">
        <v>37</v>
      </c>
      <c r="E85" t="s">
        <v>29</v>
      </c>
      <c r="F85">
        <v>3.8</v>
      </c>
      <c r="G85">
        <v>8629.4380000000001</v>
      </c>
      <c r="H85">
        <v>304052</v>
      </c>
      <c r="I85">
        <v>80799.366999999998</v>
      </c>
      <c r="J85">
        <v>10.68</v>
      </c>
      <c r="K85">
        <v>1.1379999999999999</v>
      </c>
      <c r="L85">
        <v>0.94</v>
      </c>
      <c r="M85">
        <v>-17</v>
      </c>
      <c r="N85" t="s">
        <v>19</v>
      </c>
      <c r="O85" s="1">
        <v>45330</v>
      </c>
    </row>
    <row r="86" spans="1:15" x14ac:dyDescent="0.35">
      <c r="A86">
        <v>79</v>
      </c>
      <c r="B86">
        <v>79</v>
      </c>
      <c r="C86" t="s">
        <v>513</v>
      </c>
      <c r="D86" t="s">
        <v>39</v>
      </c>
      <c r="E86" t="s">
        <v>29</v>
      </c>
      <c r="F86">
        <v>3.8</v>
      </c>
      <c r="G86">
        <v>17672.368999999999</v>
      </c>
      <c r="H86">
        <v>624694</v>
      </c>
      <c r="I86">
        <v>93015.077999999994</v>
      </c>
      <c r="J86">
        <v>18.998999999999999</v>
      </c>
      <c r="K86">
        <v>1.825</v>
      </c>
      <c r="L86">
        <v>2.04</v>
      </c>
      <c r="M86">
        <v>11.7</v>
      </c>
      <c r="N86" t="s">
        <v>19</v>
      </c>
      <c r="O86" s="1">
        <v>45330</v>
      </c>
    </row>
    <row r="87" spans="1:15" x14ac:dyDescent="0.35">
      <c r="A87">
        <v>80</v>
      </c>
      <c r="B87">
        <v>80</v>
      </c>
      <c r="C87" t="s">
        <v>514</v>
      </c>
      <c r="D87" t="s">
        <v>55</v>
      </c>
      <c r="E87" t="s">
        <v>142</v>
      </c>
      <c r="F87">
        <v>3.8</v>
      </c>
      <c r="G87">
        <v>215148.84400000001</v>
      </c>
      <c r="H87">
        <v>7610073</v>
      </c>
      <c r="I87">
        <v>46678.375</v>
      </c>
      <c r="J87">
        <v>460.91800000000001</v>
      </c>
      <c r="K87">
        <v>48.75</v>
      </c>
      <c r="L87">
        <v>60.18</v>
      </c>
      <c r="M87">
        <v>23.4</v>
      </c>
      <c r="N87" t="s">
        <v>19</v>
      </c>
      <c r="O87" s="1">
        <v>45330</v>
      </c>
    </row>
    <row r="88" spans="1:15" x14ac:dyDescent="0.35">
      <c r="A88">
        <v>81</v>
      </c>
      <c r="B88">
        <v>81</v>
      </c>
      <c r="C88" t="s">
        <v>515</v>
      </c>
      <c r="D88" t="s">
        <v>18</v>
      </c>
      <c r="E88" t="s">
        <v>18</v>
      </c>
      <c r="I88">
        <v>8.4600000000000009</v>
      </c>
      <c r="O88" s="1">
        <v>45330</v>
      </c>
    </row>
    <row r="89" spans="1:15" x14ac:dyDescent="0.35">
      <c r="A89">
        <v>82</v>
      </c>
      <c r="B89">
        <v>82</v>
      </c>
      <c r="C89" t="s">
        <v>516</v>
      </c>
      <c r="D89" t="s">
        <v>35</v>
      </c>
      <c r="E89" t="s">
        <v>142</v>
      </c>
      <c r="F89">
        <v>3.8</v>
      </c>
      <c r="G89">
        <v>5480.817</v>
      </c>
      <c r="H89">
        <v>197308</v>
      </c>
      <c r="I89">
        <v>57444.809000000001</v>
      </c>
      <c r="J89">
        <v>9.5410000000000004</v>
      </c>
      <c r="K89">
        <v>0.71299999999999997</v>
      </c>
      <c r="L89">
        <v>0.79</v>
      </c>
      <c r="M89">
        <v>11.5</v>
      </c>
      <c r="N89" t="s">
        <v>19</v>
      </c>
      <c r="O89" s="1">
        <v>45330</v>
      </c>
    </row>
    <row r="90" spans="1:15" x14ac:dyDescent="0.35">
      <c r="A90">
        <v>83</v>
      </c>
      <c r="B90">
        <v>83</v>
      </c>
      <c r="C90" t="s">
        <v>517</v>
      </c>
      <c r="D90" t="s">
        <v>37</v>
      </c>
      <c r="E90" t="s">
        <v>29</v>
      </c>
      <c r="F90">
        <v>3.8</v>
      </c>
      <c r="G90">
        <v>9571.9050000000007</v>
      </c>
      <c r="H90">
        <v>336232</v>
      </c>
      <c r="I90">
        <v>73697.179999999993</v>
      </c>
      <c r="J90">
        <v>12.988</v>
      </c>
      <c r="K90">
        <v>1.1379999999999999</v>
      </c>
      <c r="L90">
        <v>1.25</v>
      </c>
      <c r="M90">
        <v>9.6999999999999993</v>
      </c>
      <c r="N90" t="s">
        <v>19</v>
      </c>
      <c r="O90" s="1">
        <v>45330</v>
      </c>
    </row>
    <row r="91" spans="1:15" x14ac:dyDescent="0.35">
      <c r="A91">
        <v>84</v>
      </c>
      <c r="B91">
        <v>84</v>
      </c>
      <c r="C91" t="s">
        <v>518</v>
      </c>
      <c r="D91" t="s">
        <v>39</v>
      </c>
      <c r="E91" t="s">
        <v>29</v>
      </c>
      <c r="F91">
        <v>3.8</v>
      </c>
      <c r="G91">
        <v>16975.592000000001</v>
      </c>
      <c r="H91">
        <v>607750</v>
      </c>
      <c r="I91">
        <v>102521.625</v>
      </c>
      <c r="J91">
        <v>16.558</v>
      </c>
      <c r="K91">
        <v>1.825</v>
      </c>
      <c r="L91">
        <v>1.72</v>
      </c>
      <c r="M91">
        <v>-5.9</v>
      </c>
      <c r="N91" t="s">
        <v>19</v>
      </c>
      <c r="O91" s="1">
        <v>45330</v>
      </c>
    </row>
    <row r="92" spans="1:15" x14ac:dyDescent="0.35">
      <c r="A92">
        <v>85</v>
      </c>
      <c r="B92">
        <v>85</v>
      </c>
      <c r="C92" t="s">
        <v>519</v>
      </c>
      <c r="D92" t="s">
        <v>55</v>
      </c>
      <c r="E92" t="s">
        <v>142</v>
      </c>
      <c r="F92">
        <v>3.8</v>
      </c>
      <c r="G92">
        <v>208243.859</v>
      </c>
      <c r="H92">
        <v>7354952</v>
      </c>
      <c r="I92">
        <v>39008.565999999999</v>
      </c>
      <c r="J92">
        <v>533.84100000000001</v>
      </c>
      <c r="K92">
        <v>48.75</v>
      </c>
      <c r="L92">
        <v>69.77</v>
      </c>
      <c r="M92">
        <v>43.1</v>
      </c>
      <c r="N92" t="s">
        <v>19</v>
      </c>
      <c r="O92" s="1">
        <v>45330</v>
      </c>
    </row>
    <row r="93" spans="1:15" x14ac:dyDescent="0.35">
      <c r="A93">
        <v>86</v>
      </c>
      <c r="B93">
        <v>86</v>
      </c>
      <c r="C93" t="s">
        <v>520</v>
      </c>
      <c r="D93" t="s">
        <v>18</v>
      </c>
      <c r="E93" t="s">
        <v>18</v>
      </c>
      <c r="I93">
        <v>1.97</v>
      </c>
      <c r="O93" s="1">
        <v>45330</v>
      </c>
    </row>
    <row r="94" spans="1:15" x14ac:dyDescent="0.35">
      <c r="A94">
        <v>87</v>
      </c>
      <c r="B94">
        <v>87</v>
      </c>
      <c r="C94" t="s">
        <v>521</v>
      </c>
      <c r="D94" t="s">
        <v>35</v>
      </c>
      <c r="E94" t="s">
        <v>142</v>
      </c>
      <c r="F94">
        <v>3.8</v>
      </c>
      <c r="G94">
        <v>4596.38</v>
      </c>
      <c r="H94">
        <v>170385</v>
      </c>
      <c r="I94">
        <v>46731.050999999999</v>
      </c>
      <c r="J94">
        <v>9.8360000000000003</v>
      </c>
      <c r="K94">
        <v>0.71299999999999997</v>
      </c>
      <c r="L94">
        <v>0.83</v>
      </c>
      <c r="M94">
        <v>17</v>
      </c>
      <c r="N94" t="s">
        <v>19</v>
      </c>
      <c r="O94" s="1">
        <v>45330</v>
      </c>
    </row>
    <row r="95" spans="1:15" x14ac:dyDescent="0.35">
      <c r="A95">
        <v>88</v>
      </c>
      <c r="B95">
        <v>88</v>
      </c>
      <c r="C95" t="s">
        <v>522</v>
      </c>
      <c r="D95" t="s">
        <v>37</v>
      </c>
      <c r="E95" t="s">
        <v>29</v>
      </c>
      <c r="F95">
        <v>3.8</v>
      </c>
      <c r="G95">
        <v>8446.6990000000005</v>
      </c>
      <c r="H95">
        <v>304756</v>
      </c>
      <c r="I95">
        <v>71098.960999999996</v>
      </c>
      <c r="J95">
        <v>11.88</v>
      </c>
      <c r="K95">
        <v>1.1379999999999999</v>
      </c>
      <c r="L95">
        <v>1.1000000000000001</v>
      </c>
      <c r="M95">
        <v>-3.1</v>
      </c>
      <c r="N95" t="s">
        <v>19</v>
      </c>
      <c r="O95" s="1">
        <v>45330</v>
      </c>
    </row>
    <row r="96" spans="1:15" x14ac:dyDescent="0.35">
      <c r="A96">
        <v>89</v>
      </c>
      <c r="B96">
        <v>89</v>
      </c>
      <c r="C96" t="s">
        <v>523</v>
      </c>
      <c r="D96" t="s">
        <v>39</v>
      </c>
      <c r="E96" t="s">
        <v>29</v>
      </c>
      <c r="F96">
        <v>3.8</v>
      </c>
      <c r="G96">
        <v>16159.386</v>
      </c>
      <c r="H96">
        <v>582782</v>
      </c>
      <c r="I96">
        <v>93787.023000000001</v>
      </c>
      <c r="J96">
        <v>17.23</v>
      </c>
      <c r="K96">
        <v>1.825</v>
      </c>
      <c r="L96">
        <v>1.81</v>
      </c>
      <c r="M96">
        <v>-1</v>
      </c>
      <c r="N96" t="s">
        <v>19</v>
      </c>
      <c r="O96" s="1">
        <v>45330</v>
      </c>
    </row>
    <row r="97" spans="1:15" x14ac:dyDescent="0.35">
      <c r="A97">
        <v>90</v>
      </c>
      <c r="B97">
        <v>90</v>
      </c>
      <c r="C97" t="s">
        <v>524</v>
      </c>
      <c r="D97" t="s">
        <v>55</v>
      </c>
      <c r="E97" t="s">
        <v>142</v>
      </c>
      <c r="F97">
        <v>3.8</v>
      </c>
      <c r="G97">
        <v>202572.359</v>
      </c>
      <c r="H97">
        <v>7073163</v>
      </c>
      <c r="I97">
        <v>29047.741999999998</v>
      </c>
      <c r="J97">
        <v>697.37699999999995</v>
      </c>
      <c r="K97">
        <v>48.75</v>
      </c>
      <c r="L97">
        <v>91.29</v>
      </c>
      <c r="M97">
        <v>87.3</v>
      </c>
      <c r="N97" t="s">
        <v>19</v>
      </c>
      <c r="O97" s="1">
        <v>45330</v>
      </c>
    </row>
    <row r="98" spans="1:15" x14ac:dyDescent="0.35">
      <c r="A98">
        <v>91</v>
      </c>
      <c r="B98">
        <v>91</v>
      </c>
      <c r="C98" t="s">
        <v>525</v>
      </c>
      <c r="D98" t="s">
        <v>18</v>
      </c>
      <c r="E98" t="s">
        <v>18</v>
      </c>
      <c r="I98">
        <v>9.14</v>
      </c>
      <c r="O98" s="1">
        <v>45330</v>
      </c>
    </row>
    <row r="99" spans="1:15" x14ac:dyDescent="0.35">
      <c r="A99">
        <v>92</v>
      </c>
      <c r="B99">
        <v>92</v>
      </c>
      <c r="C99" t="s">
        <v>526</v>
      </c>
      <c r="D99" t="s">
        <v>18</v>
      </c>
      <c r="E99" t="s">
        <v>18</v>
      </c>
      <c r="I99">
        <v>0.86</v>
      </c>
      <c r="O99" s="1">
        <v>45330</v>
      </c>
    </row>
    <row r="100" spans="1:15" x14ac:dyDescent="0.35">
      <c r="A100">
        <v>93</v>
      </c>
      <c r="B100">
        <v>93</v>
      </c>
      <c r="C100" t="s">
        <v>527</v>
      </c>
      <c r="D100" t="s">
        <v>141</v>
      </c>
      <c r="E100" t="s">
        <v>142</v>
      </c>
      <c r="F100">
        <v>3.79</v>
      </c>
      <c r="G100">
        <v>708850.375</v>
      </c>
      <c r="H100">
        <v>24625148</v>
      </c>
      <c r="I100">
        <v>159468.484</v>
      </c>
      <c r="J100">
        <v>444.50799999999998</v>
      </c>
      <c r="L100">
        <v>58.02</v>
      </c>
      <c r="N100" t="s">
        <v>19</v>
      </c>
      <c r="O100" s="1">
        <v>45330</v>
      </c>
    </row>
    <row r="101" spans="1:15" x14ac:dyDescent="0.35">
      <c r="A101">
        <v>94</v>
      </c>
      <c r="B101">
        <v>94</v>
      </c>
      <c r="C101" t="s">
        <v>528</v>
      </c>
      <c r="D101" t="s">
        <v>144</v>
      </c>
      <c r="E101" t="s">
        <v>142</v>
      </c>
      <c r="F101">
        <v>3.79</v>
      </c>
      <c r="G101">
        <v>620444.56299999997</v>
      </c>
      <c r="H101">
        <v>21533276</v>
      </c>
      <c r="I101">
        <v>137772.84400000001</v>
      </c>
      <c r="J101">
        <v>450.339</v>
      </c>
      <c r="L101">
        <v>58.79</v>
      </c>
      <c r="N101" t="s">
        <v>19</v>
      </c>
      <c r="O101" s="1">
        <v>45330</v>
      </c>
    </row>
    <row r="102" spans="1:15" x14ac:dyDescent="0.35">
      <c r="A102">
        <v>95</v>
      </c>
      <c r="B102">
        <v>95</v>
      </c>
      <c r="C102" t="s">
        <v>529</v>
      </c>
      <c r="D102" t="s">
        <v>146</v>
      </c>
      <c r="E102" t="s">
        <v>142</v>
      </c>
      <c r="F102">
        <v>3.79</v>
      </c>
      <c r="G102">
        <v>613315.25</v>
      </c>
      <c r="H102">
        <v>21407144</v>
      </c>
      <c r="I102">
        <v>122639.31299999999</v>
      </c>
      <c r="J102">
        <v>500.09699999999998</v>
      </c>
      <c r="L102">
        <v>65.33</v>
      </c>
      <c r="N102" t="s">
        <v>19</v>
      </c>
      <c r="O102" s="1">
        <v>45330</v>
      </c>
    </row>
    <row r="103" spans="1:15" x14ac:dyDescent="0.35">
      <c r="A103">
        <v>96</v>
      </c>
      <c r="B103">
        <v>96</v>
      </c>
      <c r="C103" t="s">
        <v>530</v>
      </c>
      <c r="D103" t="s">
        <v>148</v>
      </c>
      <c r="E103" t="s">
        <v>142</v>
      </c>
      <c r="F103">
        <v>3.79</v>
      </c>
      <c r="G103">
        <v>779389.25</v>
      </c>
      <c r="H103">
        <v>27266958</v>
      </c>
      <c r="I103">
        <v>191937.04699999999</v>
      </c>
      <c r="J103">
        <v>406.065</v>
      </c>
      <c r="L103">
        <v>52.96</v>
      </c>
      <c r="N103" t="s">
        <v>19</v>
      </c>
      <c r="O103" s="1">
        <v>45330</v>
      </c>
    </row>
    <row r="104" spans="1:15" x14ac:dyDescent="0.35">
      <c r="A104">
        <v>97</v>
      </c>
      <c r="B104">
        <v>97</v>
      </c>
      <c r="C104" t="s">
        <v>531</v>
      </c>
      <c r="D104" t="s">
        <v>150</v>
      </c>
      <c r="E104" t="s">
        <v>142</v>
      </c>
      <c r="F104">
        <v>3.79</v>
      </c>
      <c r="G104">
        <v>766846.68799999997</v>
      </c>
      <c r="H104">
        <v>26843304</v>
      </c>
      <c r="I104">
        <v>270446.25</v>
      </c>
      <c r="J104">
        <v>283.54899999999998</v>
      </c>
      <c r="L104">
        <v>36.840000000000003</v>
      </c>
      <c r="N104" t="s">
        <v>19</v>
      </c>
      <c r="O104" s="1">
        <v>45330</v>
      </c>
    </row>
    <row r="105" spans="1:15" x14ac:dyDescent="0.35">
      <c r="A105">
        <v>98</v>
      </c>
      <c r="B105">
        <v>98</v>
      </c>
      <c r="C105" t="s">
        <v>532</v>
      </c>
      <c r="D105" t="s">
        <v>152</v>
      </c>
      <c r="E105" t="s">
        <v>142</v>
      </c>
      <c r="F105">
        <v>3.79</v>
      </c>
      <c r="G105">
        <v>671016.5</v>
      </c>
      <c r="H105">
        <v>23370706</v>
      </c>
      <c r="I105">
        <v>228889.45300000001</v>
      </c>
      <c r="J105">
        <v>293.16199999999998</v>
      </c>
      <c r="L105">
        <v>38.11</v>
      </c>
      <c r="N105" t="s">
        <v>19</v>
      </c>
      <c r="O105" s="1">
        <v>45330</v>
      </c>
    </row>
    <row r="106" spans="1:15" x14ac:dyDescent="0.35">
      <c r="A106">
        <v>99</v>
      </c>
      <c r="B106">
        <v>99</v>
      </c>
      <c r="C106" t="s">
        <v>533</v>
      </c>
      <c r="D106" t="s">
        <v>18</v>
      </c>
      <c r="E106" t="s">
        <v>18</v>
      </c>
      <c r="I106">
        <v>10.602</v>
      </c>
      <c r="O106" s="1">
        <v>45330</v>
      </c>
    </row>
    <row r="107" spans="1:15" x14ac:dyDescent="0.35">
      <c r="A107">
        <v>100</v>
      </c>
      <c r="B107">
        <v>100</v>
      </c>
      <c r="C107" t="s">
        <v>534</v>
      </c>
      <c r="D107" t="s">
        <v>155</v>
      </c>
      <c r="E107" t="s">
        <v>142</v>
      </c>
      <c r="F107">
        <v>3.79</v>
      </c>
      <c r="G107">
        <v>489140.53100000002</v>
      </c>
      <c r="H107">
        <v>17043044</v>
      </c>
      <c r="I107">
        <v>151167.92199999999</v>
      </c>
      <c r="J107">
        <v>323.57400000000001</v>
      </c>
      <c r="L107">
        <v>42.11</v>
      </c>
      <c r="N107" t="s">
        <v>19</v>
      </c>
      <c r="O107" s="1">
        <v>45330</v>
      </c>
    </row>
    <row r="108" spans="1:15" x14ac:dyDescent="0.35">
      <c r="A108">
        <v>101</v>
      </c>
      <c r="B108">
        <v>101</v>
      </c>
      <c r="C108" t="s">
        <v>535</v>
      </c>
      <c r="D108" t="s">
        <v>157</v>
      </c>
      <c r="E108" t="s">
        <v>142</v>
      </c>
      <c r="F108">
        <v>3.79</v>
      </c>
      <c r="G108">
        <v>472730.625</v>
      </c>
      <c r="H108">
        <v>16506397</v>
      </c>
      <c r="I108">
        <v>137365.53099999999</v>
      </c>
      <c r="J108">
        <v>344.14100000000002</v>
      </c>
      <c r="L108">
        <v>44.81</v>
      </c>
      <c r="N108" t="s">
        <v>19</v>
      </c>
      <c r="O108" s="1">
        <v>45330</v>
      </c>
    </row>
    <row r="109" spans="1:15" x14ac:dyDescent="0.35">
      <c r="A109">
        <v>102</v>
      </c>
      <c r="B109">
        <v>102</v>
      </c>
      <c r="C109" t="s">
        <v>536</v>
      </c>
      <c r="D109" t="s">
        <v>159</v>
      </c>
      <c r="E109" t="s">
        <v>142</v>
      </c>
      <c r="F109">
        <v>3.79</v>
      </c>
      <c r="G109">
        <v>468518.09399999998</v>
      </c>
      <c r="H109">
        <v>16473934</v>
      </c>
      <c r="I109">
        <v>188103.42199999999</v>
      </c>
      <c r="J109">
        <v>249.07499999999999</v>
      </c>
      <c r="L109">
        <v>32.31</v>
      </c>
      <c r="N109" t="s">
        <v>19</v>
      </c>
      <c r="O109" s="1">
        <v>45330</v>
      </c>
    </row>
    <row r="110" spans="1:15" x14ac:dyDescent="0.35">
      <c r="A110">
        <v>103</v>
      </c>
      <c r="B110">
        <v>103</v>
      </c>
      <c r="C110" t="s">
        <v>537</v>
      </c>
      <c r="D110" t="s">
        <v>161</v>
      </c>
      <c r="E110" t="s">
        <v>142</v>
      </c>
      <c r="F110">
        <v>3.79</v>
      </c>
      <c r="G110">
        <v>359900.875</v>
      </c>
      <c r="H110">
        <v>12575928</v>
      </c>
      <c r="I110">
        <v>140990.125</v>
      </c>
      <c r="J110">
        <v>255.267</v>
      </c>
      <c r="L110">
        <v>33.119999999999997</v>
      </c>
      <c r="N110" t="s">
        <v>19</v>
      </c>
      <c r="O110" s="1">
        <v>45330</v>
      </c>
    </row>
    <row r="111" spans="1:15" x14ac:dyDescent="0.35">
      <c r="A111">
        <v>104</v>
      </c>
      <c r="B111">
        <v>104</v>
      </c>
      <c r="C111" t="s">
        <v>538</v>
      </c>
      <c r="D111" t="s">
        <v>163</v>
      </c>
      <c r="E111" t="s">
        <v>142</v>
      </c>
      <c r="F111">
        <v>3.79</v>
      </c>
      <c r="G111">
        <v>435406.71899999998</v>
      </c>
      <c r="H111">
        <v>15333224</v>
      </c>
      <c r="I111">
        <v>193763.31299999999</v>
      </c>
      <c r="J111">
        <v>224.71100000000001</v>
      </c>
      <c r="L111">
        <v>29.1</v>
      </c>
      <c r="N111" t="s">
        <v>19</v>
      </c>
      <c r="O111" s="1">
        <v>45330</v>
      </c>
    </row>
    <row r="112" spans="1:15" x14ac:dyDescent="0.35">
      <c r="A112">
        <v>105</v>
      </c>
      <c r="B112">
        <v>105</v>
      </c>
      <c r="C112" t="s">
        <v>539</v>
      </c>
      <c r="D112" t="s">
        <v>165</v>
      </c>
      <c r="E112" t="s">
        <v>142</v>
      </c>
      <c r="F112">
        <v>3.79</v>
      </c>
      <c r="G112">
        <v>385295.56300000002</v>
      </c>
      <c r="H112">
        <v>13508390</v>
      </c>
      <c r="I112">
        <v>134827.359</v>
      </c>
      <c r="J112">
        <v>285.77</v>
      </c>
      <c r="L112">
        <v>37.130000000000003</v>
      </c>
      <c r="N112" t="s">
        <v>19</v>
      </c>
      <c r="O112" s="1">
        <v>45330</v>
      </c>
    </row>
    <row r="113" spans="1:15" x14ac:dyDescent="0.35">
      <c r="A113">
        <v>106</v>
      </c>
      <c r="B113">
        <v>106</v>
      </c>
      <c r="C113" t="s">
        <v>540</v>
      </c>
      <c r="D113" t="s">
        <v>18</v>
      </c>
      <c r="E113" t="s">
        <v>18</v>
      </c>
      <c r="O113" s="1">
        <v>45330</v>
      </c>
    </row>
    <row r="114" spans="1:15" x14ac:dyDescent="0.35">
      <c r="A114">
        <v>107</v>
      </c>
      <c r="B114">
        <v>107</v>
      </c>
      <c r="C114" t="s">
        <v>541</v>
      </c>
      <c r="D114" t="s">
        <v>52</v>
      </c>
      <c r="E114" t="s">
        <v>29</v>
      </c>
      <c r="F114">
        <v>3.8</v>
      </c>
      <c r="G114">
        <v>212640.45300000001</v>
      </c>
      <c r="H114">
        <v>6274637</v>
      </c>
      <c r="I114">
        <v>105078.148</v>
      </c>
      <c r="J114">
        <v>202.364</v>
      </c>
      <c r="K114">
        <v>30.5</v>
      </c>
      <c r="L114">
        <v>26.16</v>
      </c>
      <c r="M114">
        <v>-14.2</v>
      </c>
      <c r="N114" t="s">
        <v>19</v>
      </c>
      <c r="O114" s="1">
        <v>45330</v>
      </c>
    </row>
    <row r="115" spans="1:15" x14ac:dyDescent="0.35">
      <c r="A115">
        <v>108</v>
      </c>
      <c r="B115">
        <v>108</v>
      </c>
      <c r="C115" t="s">
        <v>542</v>
      </c>
      <c r="D115" t="s">
        <v>18</v>
      </c>
      <c r="E115" t="s">
        <v>18</v>
      </c>
      <c r="I115">
        <v>3.1360000000000001</v>
      </c>
      <c r="O115" s="1">
        <v>45330</v>
      </c>
    </row>
    <row r="116" spans="1:15" x14ac:dyDescent="0.35">
      <c r="A116">
        <v>109</v>
      </c>
      <c r="B116">
        <v>109</v>
      </c>
      <c r="C116" t="s">
        <v>543</v>
      </c>
      <c r="D116" t="s">
        <v>170</v>
      </c>
      <c r="E116" t="s">
        <v>142</v>
      </c>
      <c r="F116">
        <v>3.8</v>
      </c>
      <c r="G116">
        <v>218175.859</v>
      </c>
      <c r="H116">
        <v>7586293</v>
      </c>
      <c r="I116">
        <v>66314.429999999993</v>
      </c>
      <c r="J116">
        <v>329.00200000000001</v>
      </c>
      <c r="L116">
        <v>42.82</v>
      </c>
      <c r="N116" t="s">
        <v>19</v>
      </c>
      <c r="O116" s="1">
        <v>45330</v>
      </c>
    </row>
    <row r="117" spans="1:15" x14ac:dyDescent="0.35">
      <c r="A117">
        <v>110</v>
      </c>
      <c r="B117">
        <v>110</v>
      </c>
      <c r="C117" t="s">
        <v>544</v>
      </c>
      <c r="D117" t="s">
        <v>172</v>
      </c>
      <c r="E117" t="s">
        <v>142</v>
      </c>
      <c r="F117">
        <v>3.79</v>
      </c>
      <c r="G117">
        <v>168940.17199999999</v>
      </c>
      <c r="H117">
        <v>5890616</v>
      </c>
      <c r="I117">
        <v>70664.452999999994</v>
      </c>
      <c r="J117">
        <v>239.07400000000001</v>
      </c>
      <c r="L117">
        <v>30.99</v>
      </c>
      <c r="N117" t="s">
        <v>19</v>
      </c>
      <c r="O117" s="1">
        <v>45330</v>
      </c>
    </row>
    <row r="118" spans="1:15" x14ac:dyDescent="0.35">
      <c r="A118">
        <v>111</v>
      </c>
      <c r="B118">
        <v>111</v>
      </c>
      <c r="C118" t="s">
        <v>545</v>
      </c>
      <c r="D118" t="s">
        <v>174</v>
      </c>
      <c r="E118" t="s">
        <v>142</v>
      </c>
      <c r="F118">
        <v>3.8</v>
      </c>
      <c r="G118">
        <v>218543.875</v>
      </c>
      <c r="H118">
        <v>7734972</v>
      </c>
      <c r="I118">
        <v>90734.82</v>
      </c>
      <c r="J118">
        <v>240.86</v>
      </c>
      <c r="L118">
        <v>31.23</v>
      </c>
      <c r="N118" t="s">
        <v>19</v>
      </c>
      <c r="O118" s="1">
        <v>45330</v>
      </c>
    </row>
    <row r="119" spans="1:15" x14ac:dyDescent="0.35">
      <c r="A119">
        <v>112</v>
      </c>
      <c r="B119">
        <v>112</v>
      </c>
      <c r="C119" t="s">
        <v>546</v>
      </c>
      <c r="D119" t="s">
        <v>176</v>
      </c>
      <c r="E119" t="s">
        <v>142</v>
      </c>
      <c r="F119">
        <v>3.8</v>
      </c>
      <c r="G119">
        <v>217568.984</v>
      </c>
      <c r="H119">
        <v>7617007</v>
      </c>
      <c r="I119">
        <v>150100.68799999999</v>
      </c>
      <c r="J119">
        <v>144.94900000000001</v>
      </c>
      <c r="L119">
        <v>18.61</v>
      </c>
      <c r="N119" t="s">
        <v>19</v>
      </c>
      <c r="O119" s="1">
        <v>45330</v>
      </c>
    </row>
    <row r="120" spans="1:15" x14ac:dyDescent="0.35">
      <c r="A120">
        <v>113</v>
      </c>
      <c r="B120">
        <v>113</v>
      </c>
      <c r="C120" t="s">
        <v>547</v>
      </c>
      <c r="D120" t="s">
        <v>178</v>
      </c>
      <c r="E120" t="s">
        <v>142</v>
      </c>
      <c r="F120">
        <v>3.8</v>
      </c>
      <c r="G120">
        <v>180226.625</v>
      </c>
      <c r="H120">
        <v>6264853</v>
      </c>
      <c r="I120">
        <v>121538.523</v>
      </c>
      <c r="J120">
        <v>148.28800000000001</v>
      </c>
      <c r="L120">
        <v>19.05</v>
      </c>
      <c r="N120" t="s">
        <v>19</v>
      </c>
      <c r="O120" s="1">
        <v>45330</v>
      </c>
    </row>
    <row r="121" spans="1:15" x14ac:dyDescent="0.35">
      <c r="A121">
        <v>114</v>
      </c>
      <c r="B121">
        <v>114</v>
      </c>
      <c r="C121" t="s">
        <v>548</v>
      </c>
      <c r="D121" t="s">
        <v>180</v>
      </c>
      <c r="E121" t="s">
        <v>142</v>
      </c>
      <c r="F121">
        <v>3.79</v>
      </c>
      <c r="G121">
        <v>167913.18799999999</v>
      </c>
      <c r="H121">
        <v>5850443</v>
      </c>
      <c r="I121">
        <v>141360.891</v>
      </c>
      <c r="J121">
        <v>118.783</v>
      </c>
      <c r="L121">
        <v>15.17</v>
      </c>
      <c r="N121" t="s">
        <v>19</v>
      </c>
      <c r="O121" s="1">
        <v>45330</v>
      </c>
    </row>
    <row r="122" spans="1:15" x14ac:dyDescent="0.35">
      <c r="A122">
        <v>115</v>
      </c>
      <c r="B122">
        <v>115</v>
      </c>
      <c r="C122" t="s">
        <v>549</v>
      </c>
      <c r="D122" t="s">
        <v>18</v>
      </c>
      <c r="E122" t="s">
        <v>18</v>
      </c>
      <c r="I122">
        <v>7.7859999999999996</v>
      </c>
      <c r="O122" s="1">
        <v>45330</v>
      </c>
    </row>
    <row r="123" spans="1:15" x14ac:dyDescent="0.35">
      <c r="A123">
        <v>116</v>
      </c>
      <c r="B123">
        <v>116</v>
      </c>
      <c r="C123" t="s">
        <v>550</v>
      </c>
      <c r="D123" t="s">
        <v>52</v>
      </c>
      <c r="E123" t="s">
        <v>29</v>
      </c>
      <c r="F123">
        <v>3.79</v>
      </c>
      <c r="G123">
        <v>172536.125</v>
      </c>
      <c r="H123">
        <v>5998684</v>
      </c>
      <c r="I123">
        <v>92012.312999999995</v>
      </c>
      <c r="J123">
        <v>187.51400000000001</v>
      </c>
      <c r="K123">
        <v>30.5</v>
      </c>
      <c r="L123">
        <v>24.21</v>
      </c>
      <c r="M123">
        <v>-20.6</v>
      </c>
      <c r="N123" t="s">
        <v>19</v>
      </c>
      <c r="O123" s="1">
        <v>45330</v>
      </c>
    </row>
    <row r="124" spans="1:15" x14ac:dyDescent="0.35">
      <c r="A124">
        <v>117</v>
      </c>
      <c r="B124">
        <v>117</v>
      </c>
      <c r="C124" t="s">
        <v>551</v>
      </c>
      <c r="D124" t="s">
        <v>18</v>
      </c>
      <c r="E124" t="s">
        <v>18</v>
      </c>
      <c r="O124" s="1">
        <v>45330</v>
      </c>
    </row>
    <row r="125" spans="1:15" x14ac:dyDescent="0.35">
      <c r="A125">
        <v>118</v>
      </c>
      <c r="B125">
        <v>118</v>
      </c>
      <c r="C125" t="s">
        <v>552</v>
      </c>
      <c r="D125" t="s">
        <v>185</v>
      </c>
      <c r="E125" t="s">
        <v>142</v>
      </c>
      <c r="F125">
        <v>3.8</v>
      </c>
      <c r="G125">
        <v>514244.09399999998</v>
      </c>
      <c r="H125">
        <v>17834656</v>
      </c>
      <c r="I125">
        <v>59452.156000000003</v>
      </c>
      <c r="J125">
        <v>864.971</v>
      </c>
      <c r="L125">
        <v>113.33</v>
      </c>
      <c r="N125" t="s">
        <v>19</v>
      </c>
      <c r="O125" s="1">
        <v>45330</v>
      </c>
    </row>
    <row r="126" spans="1:15" x14ac:dyDescent="0.35">
      <c r="A126">
        <v>119</v>
      </c>
      <c r="B126">
        <v>119</v>
      </c>
      <c r="C126" t="s">
        <v>553</v>
      </c>
      <c r="D126" t="s">
        <v>187</v>
      </c>
      <c r="E126" t="s">
        <v>142</v>
      </c>
      <c r="F126">
        <v>3.79</v>
      </c>
      <c r="G126">
        <v>496787.81300000002</v>
      </c>
      <c r="H126">
        <v>17352444</v>
      </c>
      <c r="I126">
        <v>73160.085999999996</v>
      </c>
      <c r="J126">
        <v>679.04200000000003</v>
      </c>
      <c r="L126">
        <v>88.87</v>
      </c>
      <c r="N126" t="s">
        <v>19</v>
      </c>
      <c r="O126" s="1">
        <v>45330</v>
      </c>
    </row>
    <row r="127" spans="1:15" x14ac:dyDescent="0.35">
      <c r="A127">
        <v>120</v>
      </c>
      <c r="B127">
        <v>120</v>
      </c>
      <c r="C127" t="s">
        <v>554</v>
      </c>
      <c r="D127" t="s">
        <v>189</v>
      </c>
      <c r="E127" t="s">
        <v>142</v>
      </c>
      <c r="F127">
        <v>3.8</v>
      </c>
      <c r="G127">
        <v>458327.56300000002</v>
      </c>
      <c r="H127">
        <v>16039667</v>
      </c>
      <c r="I127">
        <v>81241.562999999995</v>
      </c>
      <c r="J127">
        <v>564.154</v>
      </c>
      <c r="L127">
        <v>73.760000000000005</v>
      </c>
      <c r="N127" t="s">
        <v>19</v>
      </c>
      <c r="O127" s="1">
        <v>45330</v>
      </c>
    </row>
    <row r="128" spans="1:15" x14ac:dyDescent="0.35">
      <c r="A128">
        <v>121</v>
      </c>
      <c r="B128">
        <v>121</v>
      </c>
      <c r="C128" t="s">
        <v>555</v>
      </c>
      <c r="D128" t="s">
        <v>191</v>
      </c>
      <c r="E128" t="s">
        <v>142</v>
      </c>
      <c r="F128">
        <v>3.79</v>
      </c>
      <c r="G128">
        <v>698198.75</v>
      </c>
      <c r="H128">
        <v>24233036</v>
      </c>
      <c r="I128">
        <v>203907.67199999999</v>
      </c>
      <c r="J128">
        <v>342.40899999999999</v>
      </c>
      <c r="L128">
        <v>44.59</v>
      </c>
      <c r="N128" t="s">
        <v>19</v>
      </c>
      <c r="O128" s="1">
        <v>45330</v>
      </c>
    </row>
    <row r="129" spans="1:15" x14ac:dyDescent="0.35">
      <c r="A129">
        <v>122</v>
      </c>
      <c r="B129">
        <v>122</v>
      </c>
      <c r="C129" t="s">
        <v>556</v>
      </c>
      <c r="D129" t="s">
        <v>193</v>
      </c>
      <c r="E129" t="s">
        <v>142</v>
      </c>
      <c r="F129">
        <v>3.8</v>
      </c>
      <c r="G129">
        <v>635170.06299999997</v>
      </c>
      <c r="H129">
        <v>22181076</v>
      </c>
      <c r="I129">
        <v>205969.29699999999</v>
      </c>
      <c r="J129">
        <v>308.38099999999997</v>
      </c>
      <c r="L129">
        <v>40.11</v>
      </c>
      <c r="N129" t="s">
        <v>19</v>
      </c>
      <c r="O129" s="1">
        <v>45330</v>
      </c>
    </row>
    <row r="130" spans="1:15" x14ac:dyDescent="0.35">
      <c r="A130">
        <v>123</v>
      </c>
      <c r="B130">
        <v>123</v>
      </c>
      <c r="C130" t="s">
        <v>557</v>
      </c>
      <c r="D130" t="s">
        <v>195</v>
      </c>
      <c r="E130" t="s">
        <v>142</v>
      </c>
      <c r="F130">
        <v>3.79</v>
      </c>
      <c r="G130">
        <v>601084.375</v>
      </c>
      <c r="H130">
        <v>20824372</v>
      </c>
      <c r="I130">
        <v>123378.43799999999</v>
      </c>
      <c r="J130">
        <v>487.18799999999999</v>
      </c>
      <c r="L130">
        <v>63.63</v>
      </c>
      <c r="N130" t="s">
        <v>19</v>
      </c>
      <c r="O130" s="1">
        <v>45330</v>
      </c>
    </row>
    <row r="131" spans="1:15" x14ac:dyDescent="0.35">
      <c r="A131">
        <v>124</v>
      </c>
      <c r="B131">
        <v>124</v>
      </c>
      <c r="C131" t="s">
        <v>558</v>
      </c>
      <c r="D131" t="s">
        <v>18</v>
      </c>
      <c r="E131" t="s">
        <v>18</v>
      </c>
      <c r="I131">
        <v>2.9870000000000001</v>
      </c>
      <c r="O131" s="1">
        <v>45330</v>
      </c>
    </row>
    <row r="132" spans="1:15" x14ac:dyDescent="0.35">
      <c r="A132">
        <v>125</v>
      </c>
      <c r="B132">
        <v>125</v>
      </c>
      <c r="C132" t="s">
        <v>559</v>
      </c>
      <c r="D132" t="s">
        <v>198</v>
      </c>
      <c r="E132" t="s">
        <v>142</v>
      </c>
      <c r="F132">
        <v>3.79</v>
      </c>
      <c r="G132">
        <v>678412.18799999997</v>
      </c>
      <c r="H132">
        <v>23676540</v>
      </c>
      <c r="I132">
        <v>105990.336</v>
      </c>
      <c r="J132">
        <v>640.07000000000005</v>
      </c>
      <c r="L132">
        <v>83.75</v>
      </c>
      <c r="N132" t="s">
        <v>19</v>
      </c>
      <c r="O132" s="1">
        <v>45330</v>
      </c>
    </row>
    <row r="133" spans="1:15" x14ac:dyDescent="0.35">
      <c r="A133">
        <v>126</v>
      </c>
      <c r="B133">
        <v>126</v>
      </c>
      <c r="C133" t="s">
        <v>560</v>
      </c>
      <c r="D133" t="s">
        <v>200</v>
      </c>
      <c r="E133" t="s">
        <v>142</v>
      </c>
      <c r="F133">
        <v>3.79</v>
      </c>
      <c r="G133">
        <v>638405.5</v>
      </c>
      <c r="H133">
        <v>22125304</v>
      </c>
      <c r="I133">
        <v>92672.016000000003</v>
      </c>
      <c r="J133">
        <v>688.88699999999994</v>
      </c>
      <c r="L133">
        <v>90.17</v>
      </c>
      <c r="N133" t="s">
        <v>19</v>
      </c>
      <c r="O133" s="1">
        <v>45330</v>
      </c>
    </row>
    <row r="134" spans="1:15" x14ac:dyDescent="0.35">
      <c r="A134">
        <v>127</v>
      </c>
      <c r="B134">
        <v>127</v>
      </c>
      <c r="C134" t="s">
        <v>561</v>
      </c>
      <c r="D134" t="s">
        <v>202</v>
      </c>
      <c r="E134" t="s">
        <v>142</v>
      </c>
      <c r="F134">
        <v>3.8</v>
      </c>
      <c r="G134">
        <v>635660.25</v>
      </c>
      <c r="H134">
        <v>22192772</v>
      </c>
      <c r="I134">
        <v>122775.94500000001</v>
      </c>
      <c r="J134">
        <v>517.74</v>
      </c>
      <c r="L134">
        <v>67.650000000000006</v>
      </c>
      <c r="N134" t="s">
        <v>19</v>
      </c>
      <c r="O134" s="1">
        <v>45330</v>
      </c>
    </row>
    <row r="135" spans="1:15" x14ac:dyDescent="0.35">
      <c r="A135">
        <v>128</v>
      </c>
      <c r="B135">
        <v>128</v>
      </c>
      <c r="C135" t="s">
        <v>562</v>
      </c>
      <c r="D135" t="s">
        <v>204</v>
      </c>
      <c r="E135" t="s">
        <v>142</v>
      </c>
      <c r="F135">
        <v>3.79</v>
      </c>
      <c r="G135">
        <v>705459.43799999997</v>
      </c>
      <c r="H135">
        <v>24660066</v>
      </c>
      <c r="I135">
        <v>109065.461</v>
      </c>
      <c r="J135">
        <v>646.822</v>
      </c>
      <c r="L135">
        <v>84.63</v>
      </c>
      <c r="N135" t="s">
        <v>19</v>
      </c>
      <c r="O135" s="1">
        <v>45330</v>
      </c>
    </row>
    <row r="136" spans="1:15" x14ac:dyDescent="0.35">
      <c r="A136">
        <v>129</v>
      </c>
      <c r="B136">
        <v>129</v>
      </c>
      <c r="C136" t="s">
        <v>563</v>
      </c>
      <c r="D136" t="s">
        <v>206</v>
      </c>
      <c r="E136" t="s">
        <v>142</v>
      </c>
      <c r="F136">
        <v>3.8</v>
      </c>
      <c r="G136">
        <v>608528.625</v>
      </c>
      <c r="H136">
        <v>21181664</v>
      </c>
      <c r="I136">
        <v>111220.977</v>
      </c>
      <c r="J136">
        <v>547.13499999999999</v>
      </c>
      <c r="L136">
        <v>71.52</v>
      </c>
      <c r="N136" t="s">
        <v>19</v>
      </c>
      <c r="O136" s="1">
        <v>45330</v>
      </c>
    </row>
    <row r="137" spans="1:15" x14ac:dyDescent="0.35">
      <c r="A137">
        <v>130</v>
      </c>
      <c r="B137">
        <v>130</v>
      </c>
      <c r="C137" t="s">
        <v>564</v>
      </c>
      <c r="D137" t="s">
        <v>208</v>
      </c>
      <c r="E137" t="s">
        <v>142</v>
      </c>
      <c r="F137">
        <v>3.79</v>
      </c>
      <c r="G137">
        <v>686196.81299999997</v>
      </c>
      <c r="H137">
        <v>23924096</v>
      </c>
      <c r="I137">
        <v>88635.960999999996</v>
      </c>
      <c r="J137">
        <v>774.17399999999998</v>
      </c>
      <c r="L137">
        <v>101.39</v>
      </c>
      <c r="N137" t="s">
        <v>19</v>
      </c>
      <c r="O137" s="1">
        <v>45330</v>
      </c>
    </row>
    <row r="138" spans="1:15" x14ac:dyDescent="0.35">
      <c r="A138">
        <v>131</v>
      </c>
      <c r="B138">
        <v>131</v>
      </c>
      <c r="C138" t="s">
        <v>565</v>
      </c>
      <c r="D138" t="s">
        <v>18</v>
      </c>
      <c r="E138" t="s">
        <v>18</v>
      </c>
      <c r="O138" s="1">
        <v>45330</v>
      </c>
    </row>
    <row r="139" spans="1:15" x14ac:dyDescent="0.35">
      <c r="A139">
        <v>132</v>
      </c>
      <c r="B139">
        <v>132</v>
      </c>
      <c r="C139" t="s">
        <v>566</v>
      </c>
      <c r="D139" t="s">
        <v>52</v>
      </c>
      <c r="E139" t="s">
        <v>29</v>
      </c>
      <c r="F139">
        <v>3.79</v>
      </c>
      <c r="G139">
        <v>190385.391</v>
      </c>
      <c r="H139">
        <v>6703584</v>
      </c>
      <c r="I139">
        <v>99651.062999999995</v>
      </c>
      <c r="J139">
        <v>191.05199999999999</v>
      </c>
      <c r="K139">
        <v>30.5</v>
      </c>
      <c r="L139">
        <v>24.67</v>
      </c>
      <c r="M139">
        <v>-19.100000000000001</v>
      </c>
      <c r="N139" t="s">
        <v>19</v>
      </c>
      <c r="O139" s="1">
        <v>45330</v>
      </c>
    </row>
    <row r="140" spans="1:15" x14ac:dyDescent="0.35">
      <c r="A140">
        <v>133</v>
      </c>
      <c r="B140">
        <v>133</v>
      </c>
      <c r="C140" t="s">
        <v>567</v>
      </c>
      <c r="D140" t="s">
        <v>18</v>
      </c>
      <c r="E140" t="s">
        <v>18</v>
      </c>
      <c r="I140">
        <v>7.218</v>
      </c>
      <c r="O140" s="1">
        <v>45330</v>
      </c>
    </row>
    <row r="141" spans="1:15" x14ac:dyDescent="0.35">
      <c r="A141">
        <v>134</v>
      </c>
      <c r="B141">
        <v>134</v>
      </c>
      <c r="C141" t="s">
        <v>568</v>
      </c>
      <c r="D141" t="s">
        <v>213</v>
      </c>
      <c r="E141" t="s">
        <v>142</v>
      </c>
      <c r="F141">
        <v>3.79</v>
      </c>
      <c r="G141">
        <v>560979.875</v>
      </c>
      <c r="H141">
        <v>19509776</v>
      </c>
      <c r="I141">
        <v>99175.741999999998</v>
      </c>
      <c r="J141">
        <v>565.64200000000005</v>
      </c>
      <c r="L141">
        <v>73.95</v>
      </c>
      <c r="N141" t="s">
        <v>19</v>
      </c>
      <c r="O141" s="1">
        <v>45330</v>
      </c>
    </row>
    <row r="142" spans="1:15" x14ac:dyDescent="0.35">
      <c r="A142">
        <v>135</v>
      </c>
      <c r="B142">
        <v>135</v>
      </c>
      <c r="C142" t="s">
        <v>569</v>
      </c>
      <c r="D142" t="s">
        <v>215</v>
      </c>
      <c r="E142" t="s">
        <v>142</v>
      </c>
      <c r="F142">
        <v>3.79</v>
      </c>
      <c r="G142">
        <v>632460.93799999997</v>
      </c>
      <c r="H142">
        <v>22164536</v>
      </c>
      <c r="I142">
        <v>153366.016</v>
      </c>
      <c r="J142">
        <v>412.387</v>
      </c>
      <c r="L142">
        <v>53.79</v>
      </c>
      <c r="N142" t="s">
        <v>19</v>
      </c>
      <c r="O142" s="1">
        <v>45330</v>
      </c>
    </row>
    <row r="143" spans="1:15" x14ac:dyDescent="0.35">
      <c r="A143">
        <v>136</v>
      </c>
      <c r="B143">
        <v>136</v>
      </c>
      <c r="C143" t="s">
        <v>570</v>
      </c>
      <c r="D143" t="s">
        <v>217</v>
      </c>
      <c r="E143" t="s">
        <v>142</v>
      </c>
      <c r="F143">
        <v>3.79</v>
      </c>
      <c r="G143">
        <v>600658.625</v>
      </c>
      <c r="H143">
        <v>20927208</v>
      </c>
      <c r="I143">
        <v>156841.31299999999</v>
      </c>
      <c r="J143">
        <v>382.97199999999998</v>
      </c>
      <c r="L143">
        <v>49.92</v>
      </c>
      <c r="N143" t="s">
        <v>19</v>
      </c>
      <c r="O143" s="1">
        <v>45330</v>
      </c>
    </row>
    <row r="144" spans="1:15" x14ac:dyDescent="0.35">
      <c r="A144">
        <v>137</v>
      </c>
      <c r="B144">
        <v>137</v>
      </c>
      <c r="C144" t="s">
        <v>571</v>
      </c>
      <c r="D144" t="s">
        <v>219</v>
      </c>
      <c r="E144" t="s">
        <v>142</v>
      </c>
      <c r="F144">
        <v>3.79</v>
      </c>
      <c r="G144">
        <v>502612.06300000002</v>
      </c>
      <c r="H144">
        <v>17573236</v>
      </c>
      <c r="I144">
        <v>126010.648</v>
      </c>
      <c r="J144">
        <v>398.86500000000001</v>
      </c>
      <c r="L144">
        <v>52.01</v>
      </c>
      <c r="N144" t="s">
        <v>19</v>
      </c>
      <c r="O144" s="1">
        <v>45330</v>
      </c>
    </row>
    <row r="145" spans="1:15" x14ac:dyDescent="0.35">
      <c r="A145">
        <v>138</v>
      </c>
      <c r="B145">
        <v>138</v>
      </c>
      <c r="C145" t="s">
        <v>572</v>
      </c>
      <c r="D145" t="s">
        <v>221</v>
      </c>
      <c r="E145" t="s">
        <v>142</v>
      </c>
      <c r="F145">
        <v>3.79</v>
      </c>
      <c r="G145">
        <v>533611.875</v>
      </c>
      <c r="H145">
        <v>18618588</v>
      </c>
      <c r="I145">
        <v>133898.75</v>
      </c>
      <c r="J145">
        <v>398.51900000000001</v>
      </c>
      <c r="L145">
        <v>51.97</v>
      </c>
      <c r="N145" t="s">
        <v>19</v>
      </c>
      <c r="O145" s="1">
        <v>45330</v>
      </c>
    </row>
    <row r="146" spans="1:15" x14ac:dyDescent="0.35">
      <c r="A146">
        <v>139</v>
      </c>
      <c r="B146">
        <v>139</v>
      </c>
      <c r="C146" t="s">
        <v>573</v>
      </c>
      <c r="D146" t="s">
        <v>223</v>
      </c>
      <c r="E146" t="s">
        <v>142</v>
      </c>
      <c r="F146">
        <v>3.79</v>
      </c>
      <c r="G146">
        <v>533907.75</v>
      </c>
      <c r="H146">
        <v>18771786</v>
      </c>
      <c r="I146">
        <v>103058.133</v>
      </c>
      <c r="J146">
        <v>518.06500000000005</v>
      </c>
      <c r="L146">
        <v>67.7</v>
      </c>
      <c r="N146" t="s">
        <v>19</v>
      </c>
      <c r="O146" s="1">
        <v>45330</v>
      </c>
    </row>
    <row r="147" spans="1:15" x14ac:dyDescent="0.35">
      <c r="A147">
        <v>140</v>
      </c>
      <c r="B147">
        <v>140</v>
      </c>
      <c r="C147" t="s">
        <v>574</v>
      </c>
      <c r="D147" t="s">
        <v>18</v>
      </c>
      <c r="E147" t="s">
        <v>18</v>
      </c>
      <c r="I147">
        <v>11.756</v>
      </c>
      <c r="O147" s="1">
        <v>45330</v>
      </c>
    </row>
    <row r="148" spans="1:15" x14ac:dyDescent="0.35">
      <c r="A148">
        <v>141</v>
      </c>
      <c r="B148">
        <v>141</v>
      </c>
      <c r="C148" t="s">
        <v>575</v>
      </c>
      <c r="D148" t="s">
        <v>52</v>
      </c>
      <c r="E148" t="s">
        <v>29</v>
      </c>
      <c r="F148">
        <v>3.8</v>
      </c>
      <c r="G148">
        <v>179850.54699999999</v>
      </c>
      <c r="H148">
        <v>6251511</v>
      </c>
      <c r="I148">
        <v>87360.312999999995</v>
      </c>
      <c r="J148">
        <v>205.87200000000001</v>
      </c>
      <c r="K148">
        <v>30.5</v>
      </c>
      <c r="L148">
        <v>26.62</v>
      </c>
      <c r="M148">
        <v>-12.7</v>
      </c>
      <c r="N148" t="s">
        <v>19</v>
      </c>
      <c r="O148" s="1">
        <v>45330</v>
      </c>
    </row>
    <row r="149" spans="1:15" x14ac:dyDescent="0.35">
      <c r="A149">
        <v>142</v>
      </c>
      <c r="B149">
        <v>142</v>
      </c>
      <c r="C149" t="s">
        <v>576</v>
      </c>
      <c r="D149" t="s">
        <v>18</v>
      </c>
      <c r="E149" t="s">
        <v>18</v>
      </c>
      <c r="I149">
        <v>2.4649999999999999</v>
      </c>
      <c r="O149" s="1">
        <v>45330</v>
      </c>
    </row>
    <row r="150" spans="1:15" x14ac:dyDescent="0.35">
      <c r="A150">
        <v>143</v>
      </c>
      <c r="B150">
        <v>143</v>
      </c>
      <c r="C150" t="s">
        <v>577</v>
      </c>
      <c r="D150" t="s">
        <v>228</v>
      </c>
      <c r="E150" t="s">
        <v>142</v>
      </c>
      <c r="F150">
        <v>3.79</v>
      </c>
      <c r="G150">
        <v>384702.84399999998</v>
      </c>
      <c r="H150">
        <v>13394410</v>
      </c>
      <c r="I150">
        <v>67915.202999999994</v>
      </c>
      <c r="J150">
        <v>566.44600000000003</v>
      </c>
      <c r="L150">
        <v>74.06</v>
      </c>
      <c r="N150" t="s">
        <v>19</v>
      </c>
      <c r="O150" s="1">
        <v>45330</v>
      </c>
    </row>
    <row r="151" spans="1:15" x14ac:dyDescent="0.35">
      <c r="A151">
        <v>144</v>
      </c>
      <c r="B151">
        <v>144</v>
      </c>
      <c r="C151" t="s">
        <v>578</v>
      </c>
      <c r="D151" t="s">
        <v>230</v>
      </c>
      <c r="E151" t="s">
        <v>142</v>
      </c>
      <c r="F151">
        <v>3.79</v>
      </c>
      <c r="G151">
        <v>398442.68800000002</v>
      </c>
      <c r="H151">
        <v>13978169</v>
      </c>
      <c r="I151">
        <v>82405.945000000007</v>
      </c>
      <c r="J151">
        <v>483.512</v>
      </c>
      <c r="L151">
        <v>63.15</v>
      </c>
      <c r="N151" t="s">
        <v>19</v>
      </c>
      <c r="O151" s="1">
        <v>45330</v>
      </c>
    </row>
    <row r="152" spans="1:15" x14ac:dyDescent="0.35">
      <c r="A152">
        <v>145</v>
      </c>
      <c r="B152">
        <v>145</v>
      </c>
      <c r="C152" t="s">
        <v>579</v>
      </c>
      <c r="D152" t="s">
        <v>232</v>
      </c>
      <c r="E152" t="s">
        <v>142</v>
      </c>
      <c r="F152">
        <v>3.79</v>
      </c>
      <c r="G152">
        <v>386388.59399999998</v>
      </c>
      <c r="H152">
        <v>13546750</v>
      </c>
      <c r="I152">
        <v>57695.190999999999</v>
      </c>
      <c r="J152">
        <v>669.70699999999999</v>
      </c>
      <c r="L152">
        <v>87.64</v>
      </c>
      <c r="N152" t="s">
        <v>19</v>
      </c>
      <c r="O152" s="1">
        <v>45331</v>
      </c>
    </row>
    <row r="153" spans="1:15" x14ac:dyDescent="0.35">
      <c r="A153">
        <v>146</v>
      </c>
      <c r="B153">
        <v>146</v>
      </c>
      <c r="C153" t="s">
        <v>580</v>
      </c>
      <c r="D153" t="s">
        <v>234</v>
      </c>
      <c r="E153" t="s">
        <v>142</v>
      </c>
      <c r="F153">
        <v>3.79</v>
      </c>
      <c r="G153">
        <v>565748.93799999997</v>
      </c>
      <c r="H153">
        <v>19768738</v>
      </c>
      <c r="I153">
        <v>110553.82799999999</v>
      </c>
      <c r="J153">
        <v>511.74099999999999</v>
      </c>
      <c r="L153">
        <v>66.86</v>
      </c>
      <c r="N153" t="s">
        <v>19</v>
      </c>
      <c r="O153" s="1">
        <v>45331</v>
      </c>
    </row>
    <row r="154" spans="1:15" x14ac:dyDescent="0.35">
      <c r="A154">
        <v>147</v>
      </c>
      <c r="B154">
        <v>147</v>
      </c>
      <c r="C154" t="s">
        <v>581</v>
      </c>
      <c r="D154" t="s">
        <v>236</v>
      </c>
      <c r="E154" t="s">
        <v>142</v>
      </c>
      <c r="F154">
        <v>3.79</v>
      </c>
      <c r="G154">
        <v>567725.81299999997</v>
      </c>
      <c r="H154">
        <v>19909150</v>
      </c>
      <c r="I154">
        <v>79907.016000000003</v>
      </c>
      <c r="J154">
        <v>710.48299999999995</v>
      </c>
      <c r="L154">
        <v>93.01</v>
      </c>
      <c r="N154" t="s">
        <v>19</v>
      </c>
      <c r="O154" s="1">
        <v>45331</v>
      </c>
    </row>
    <row r="155" spans="1:15" x14ac:dyDescent="0.35">
      <c r="A155">
        <v>148</v>
      </c>
      <c r="B155">
        <v>148</v>
      </c>
      <c r="C155" t="s">
        <v>582</v>
      </c>
      <c r="D155" t="s">
        <v>238</v>
      </c>
      <c r="E155" t="s">
        <v>142</v>
      </c>
      <c r="F155">
        <v>3.79</v>
      </c>
      <c r="G155">
        <v>596142.5</v>
      </c>
      <c r="H155">
        <v>20803386</v>
      </c>
      <c r="I155">
        <v>103302.727</v>
      </c>
      <c r="J155">
        <v>577.08299999999997</v>
      </c>
      <c r="L155">
        <v>75.459999999999994</v>
      </c>
      <c r="N155" t="s">
        <v>19</v>
      </c>
      <c r="O155" s="1">
        <v>45331</v>
      </c>
    </row>
    <row r="156" spans="1:15" x14ac:dyDescent="0.35">
      <c r="A156">
        <v>149</v>
      </c>
      <c r="B156">
        <v>149</v>
      </c>
      <c r="C156" t="s">
        <v>583</v>
      </c>
      <c r="D156" t="s">
        <v>18</v>
      </c>
      <c r="E156" t="s">
        <v>18</v>
      </c>
      <c r="I156">
        <v>6.1029999999999998</v>
      </c>
      <c r="O156" s="1">
        <v>45331</v>
      </c>
    </row>
    <row r="157" spans="1:15" x14ac:dyDescent="0.35">
      <c r="A157">
        <v>150</v>
      </c>
      <c r="B157">
        <v>150</v>
      </c>
      <c r="C157" t="s">
        <v>584</v>
      </c>
      <c r="D157" t="s">
        <v>18</v>
      </c>
      <c r="E157" t="s">
        <v>18</v>
      </c>
      <c r="O157" s="1">
        <v>45331</v>
      </c>
    </row>
    <row r="158" spans="1:15" x14ac:dyDescent="0.35">
      <c r="A158">
        <v>151</v>
      </c>
      <c r="B158">
        <v>151</v>
      </c>
      <c r="C158" t="s">
        <v>585</v>
      </c>
      <c r="D158" t="s">
        <v>18</v>
      </c>
      <c r="E158" t="s">
        <v>18</v>
      </c>
      <c r="I158">
        <v>11.433</v>
      </c>
      <c r="O158" s="1">
        <v>45331</v>
      </c>
    </row>
    <row r="161" spans="1:15" x14ac:dyDescent="0.35">
      <c r="F161" t="s">
        <v>586</v>
      </c>
    </row>
    <row r="162" spans="1:15" x14ac:dyDescent="0.35">
      <c r="B162" t="s">
        <v>3</v>
      </c>
      <c r="C162" t="s">
        <v>4</v>
      </c>
      <c r="D162" t="s">
        <v>5</v>
      </c>
      <c r="E162" t="s">
        <v>6</v>
      </c>
      <c r="F162" t="s">
        <v>7</v>
      </c>
      <c r="G162" t="s">
        <v>8</v>
      </c>
      <c r="H162" t="s">
        <v>9</v>
      </c>
      <c r="I162" t="s">
        <v>10</v>
      </c>
      <c r="J162" t="s">
        <v>11</v>
      </c>
      <c r="K162" t="s">
        <v>12</v>
      </c>
      <c r="L162" t="s">
        <v>13</v>
      </c>
      <c r="M162" t="s">
        <v>14</v>
      </c>
      <c r="N162" t="s">
        <v>15</v>
      </c>
      <c r="O162" t="s">
        <v>16</v>
      </c>
    </row>
    <row r="163" spans="1:15" x14ac:dyDescent="0.35">
      <c r="A163">
        <v>1</v>
      </c>
      <c r="B163">
        <v>1</v>
      </c>
      <c r="C163" t="s">
        <v>435</v>
      </c>
      <c r="D163" t="s">
        <v>18</v>
      </c>
      <c r="E163" t="s">
        <v>18</v>
      </c>
      <c r="F163">
        <v>4.34</v>
      </c>
      <c r="G163">
        <v>29.844999999999999</v>
      </c>
      <c r="H163">
        <v>1236</v>
      </c>
      <c r="N163" t="s">
        <v>19</v>
      </c>
      <c r="O163" s="1">
        <v>45329</v>
      </c>
    </row>
    <row r="164" spans="1:15" x14ac:dyDescent="0.35">
      <c r="A164">
        <v>2</v>
      </c>
      <c r="B164">
        <v>2</v>
      </c>
      <c r="C164" t="s">
        <v>436</v>
      </c>
      <c r="D164" t="s">
        <v>18</v>
      </c>
      <c r="E164" t="s">
        <v>18</v>
      </c>
      <c r="I164">
        <v>11.192</v>
      </c>
      <c r="O164" s="1">
        <v>45329</v>
      </c>
    </row>
    <row r="165" spans="1:15" x14ac:dyDescent="0.35">
      <c r="A165">
        <v>3</v>
      </c>
      <c r="B165">
        <v>3</v>
      </c>
      <c r="C165" t="s">
        <v>437</v>
      </c>
      <c r="D165" t="s">
        <v>22</v>
      </c>
      <c r="E165" t="s">
        <v>18</v>
      </c>
      <c r="I165">
        <v>15.170999999999999</v>
      </c>
      <c r="O165" s="1">
        <v>45329</v>
      </c>
    </row>
    <row r="166" spans="1:15" x14ac:dyDescent="0.35">
      <c r="A166">
        <v>4</v>
      </c>
      <c r="B166">
        <v>4</v>
      </c>
      <c r="C166" t="s">
        <v>438</v>
      </c>
      <c r="D166" t="s">
        <v>24</v>
      </c>
      <c r="E166" t="s">
        <v>18</v>
      </c>
      <c r="I166">
        <v>1.89</v>
      </c>
      <c r="O166" s="1">
        <v>45329</v>
      </c>
    </row>
    <row r="167" spans="1:15" x14ac:dyDescent="0.35">
      <c r="A167">
        <v>5</v>
      </c>
      <c r="B167">
        <v>5</v>
      </c>
      <c r="C167" t="s">
        <v>439</v>
      </c>
      <c r="D167" t="s">
        <v>18</v>
      </c>
      <c r="E167" t="s">
        <v>18</v>
      </c>
      <c r="O167" s="1">
        <v>45329</v>
      </c>
    </row>
    <row r="168" spans="1:15" x14ac:dyDescent="0.35">
      <c r="A168">
        <v>6</v>
      </c>
      <c r="B168">
        <v>6</v>
      </c>
      <c r="C168" t="s">
        <v>440</v>
      </c>
      <c r="D168" t="s">
        <v>18</v>
      </c>
      <c r="E168" t="s">
        <v>18</v>
      </c>
      <c r="O168" s="1">
        <v>45329</v>
      </c>
    </row>
    <row r="169" spans="1:15" x14ac:dyDescent="0.35">
      <c r="A169">
        <v>7</v>
      </c>
      <c r="B169">
        <v>7</v>
      </c>
      <c r="C169" t="s">
        <v>441</v>
      </c>
      <c r="D169" t="s">
        <v>28</v>
      </c>
      <c r="E169" t="s">
        <v>142</v>
      </c>
      <c r="F169">
        <v>4.33</v>
      </c>
      <c r="G169">
        <v>5689.4589999999998</v>
      </c>
      <c r="H169">
        <v>100067</v>
      </c>
      <c r="I169">
        <v>99147.226999999999</v>
      </c>
      <c r="J169">
        <v>5.7380000000000004</v>
      </c>
      <c r="K169">
        <v>0.17499999999999999</v>
      </c>
      <c r="N169" t="s">
        <v>590</v>
      </c>
      <c r="O169" s="1">
        <v>45329</v>
      </c>
    </row>
    <row r="170" spans="1:15" x14ac:dyDescent="0.35">
      <c r="A170">
        <v>8</v>
      </c>
      <c r="B170">
        <v>8</v>
      </c>
      <c r="C170" t="s">
        <v>442</v>
      </c>
      <c r="D170" t="s">
        <v>31</v>
      </c>
      <c r="E170" t="s">
        <v>142</v>
      </c>
      <c r="F170">
        <v>4.33</v>
      </c>
      <c r="G170">
        <v>8380.0750000000007</v>
      </c>
      <c r="H170">
        <v>161491</v>
      </c>
      <c r="I170">
        <v>110029.92200000001</v>
      </c>
      <c r="J170">
        <v>7.6159999999999997</v>
      </c>
      <c r="K170">
        <v>0.28100000000000003</v>
      </c>
      <c r="N170" t="s">
        <v>590</v>
      </c>
      <c r="O170" s="1">
        <v>45329</v>
      </c>
    </row>
    <row r="171" spans="1:15" x14ac:dyDescent="0.35">
      <c r="A171">
        <v>9</v>
      </c>
      <c r="B171">
        <v>9</v>
      </c>
      <c r="C171" t="s">
        <v>443</v>
      </c>
      <c r="D171" t="s">
        <v>33</v>
      </c>
      <c r="E171" t="s">
        <v>142</v>
      </c>
      <c r="F171">
        <v>4.33</v>
      </c>
      <c r="G171">
        <v>19523.490000000002</v>
      </c>
      <c r="H171">
        <v>399061</v>
      </c>
      <c r="I171">
        <v>97847.358999999997</v>
      </c>
      <c r="J171">
        <v>19.952999999999999</v>
      </c>
      <c r="K171">
        <v>0.44400000000000001</v>
      </c>
      <c r="L171">
        <v>0.09</v>
      </c>
      <c r="M171">
        <v>-80.3</v>
      </c>
      <c r="N171" t="s">
        <v>19</v>
      </c>
      <c r="O171" s="1">
        <v>45329</v>
      </c>
    </row>
    <row r="172" spans="1:15" x14ac:dyDescent="0.35">
      <c r="A172">
        <v>10</v>
      </c>
      <c r="B172">
        <v>10</v>
      </c>
      <c r="C172" t="s">
        <v>444</v>
      </c>
      <c r="D172" t="s">
        <v>35</v>
      </c>
      <c r="E172" t="s">
        <v>142</v>
      </c>
      <c r="F172">
        <v>4.33</v>
      </c>
      <c r="G172">
        <v>27509.355</v>
      </c>
      <c r="H172">
        <v>557778</v>
      </c>
      <c r="I172">
        <v>56906.483999999997</v>
      </c>
      <c r="J172">
        <v>48.341000000000001</v>
      </c>
      <c r="K172">
        <v>0.71299999999999997</v>
      </c>
      <c r="L172">
        <v>0.95</v>
      </c>
      <c r="M172">
        <v>33.299999999999997</v>
      </c>
      <c r="N172" t="s">
        <v>19</v>
      </c>
      <c r="O172" s="1">
        <v>45329</v>
      </c>
    </row>
    <row r="173" spans="1:15" x14ac:dyDescent="0.35">
      <c r="A173">
        <v>11</v>
      </c>
      <c r="B173">
        <v>11</v>
      </c>
      <c r="C173" t="s">
        <v>445</v>
      </c>
      <c r="D173" t="s">
        <v>37</v>
      </c>
      <c r="E173" t="s">
        <v>29</v>
      </c>
      <c r="F173">
        <v>4.33</v>
      </c>
      <c r="G173">
        <v>38174.991999999998</v>
      </c>
      <c r="H173">
        <v>757409</v>
      </c>
      <c r="I173">
        <v>62519.641000000003</v>
      </c>
      <c r="J173">
        <v>61.061</v>
      </c>
      <c r="K173">
        <v>1.1379999999999999</v>
      </c>
      <c r="L173">
        <v>1.34</v>
      </c>
      <c r="M173">
        <v>17.5</v>
      </c>
      <c r="N173" t="s">
        <v>19</v>
      </c>
      <c r="O173" s="1">
        <v>45329</v>
      </c>
    </row>
    <row r="174" spans="1:15" x14ac:dyDescent="0.35">
      <c r="A174">
        <v>12</v>
      </c>
      <c r="B174">
        <v>12</v>
      </c>
      <c r="C174" t="s">
        <v>446</v>
      </c>
      <c r="D174" t="s">
        <v>39</v>
      </c>
      <c r="E174" t="s">
        <v>29</v>
      </c>
      <c r="F174">
        <v>4.33</v>
      </c>
      <c r="G174">
        <v>69427.516000000003</v>
      </c>
      <c r="H174">
        <v>1317779</v>
      </c>
      <c r="I174">
        <v>88497.523000000001</v>
      </c>
      <c r="J174">
        <v>78.450999999999993</v>
      </c>
      <c r="K174">
        <v>1.825</v>
      </c>
      <c r="L174">
        <v>1.86</v>
      </c>
      <c r="M174">
        <v>2.2000000000000002</v>
      </c>
      <c r="N174" t="s">
        <v>19</v>
      </c>
      <c r="O174" s="1">
        <v>45329</v>
      </c>
    </row>
    <row r="175" spans="1:15" x14ac:dyDescent="0.35">
      <c r="A175">
        <v>13</v>
      </c>
      <c r="B175">
        <v>13</v>
      </c>
      <c r="C175" t="s">
        <v>447</v>
      </c>
      <c r="D175" t="s">
        <v>18</v>
      </c>
      <c r="E175" t="s">
        <v>18</v>
      </c>
      <c r="F175">
        <v>4.33</v>
      </c>
      <c r="G175">
        <v>10.779</v>
      </c>
      <c r="H175">
        <v>831</v>
      </c>
      <c r="I175">
        <v>14.119</v>
      </c>
      <c r="J175">
        <v>76.343999999999994</v>
      </c>
      <c r="L175">
        <v>1.8</v>
      </c>
      <c r="N175" t="s">
        <v>19</v>
      </c>
      <c r="O175" s="1">
        <v>45329</v>
      </c>
    </row>
    <row r="176" spans="1:15" x14ac:dyDescent="0.35">
      <c r="A176">
        <v>14</v>
      </c>
      <c r="B176">
        <v>14</v>
      </c>
      <c r="C176" t="s">
        <v>448</v>
      </c>
      <c r="D176" t="s">
        <v>42</v>
      </c>
      <c r="E176" t="s">
        <v>29</v>
      </c>
      <c r="F176">
        <v>4.33</v>
      </c>
      <c r="G176">
        <v>85135.218999999997</v>
      </c>
      <c r="H176">
        <v>1578636</v>
      </c>
      <c r="I176">
        <v>76204.687999999995</v>
      </c>
      <c r="J176">
        <v>111.71899999999999</v>
      </c>
      <c r="K176">
        <v>2.919</v>
      </c>
      <c r="L176">
        <v>2.87</v>
      </c>
      <c r="M176">
        <v>-1.5</v>
      </c>
      <c r="N176" t="s">
        <v>19</v>
      </c>
      <c r="O176" s="1">
        <v>45329</v>
      </c>
    </row>
    <row r="177" spans="1:15" x14ac:dyDescent="0.35">
      <c r="A177">
        <v>15</v>
      </c>
      <c r="B177">
        <v>15</v>
      </c>
      <c r="C177" t="s">
        <v>449</v>
      </c>
      <c r="D177" t="s">
        <v>44</v>
      </c>
      <c r="E177" t="s">
        <v>29</v>
      </c>
      <c r="F177">
        <v>4.33</v>
      </c>
      <c r="G177">
        <v>121911.633</v>
      </c>
      <c r="H177">
        <v>2212706</v>
      </c>
      <c r="I177">
        <v>76172.733999999997</v>
      </c>
      <c r="J177">
        <v>160.04599999999999</v>
      </c>
      <c r="K177">
        <v>4.6689999999999996</v>
      </c>
      <c r="L177">
        <v>4.34</v>
      </c>
      <c r="M177">
        <v>-7</v>
      </c>
      <c r="N177" t="s">
        <v>19</v>
      </c>
      <c r="O177" s="1">
        <v>45330</v>
      </c>
    </row>
    <row r="178" spans="1:15" x14ac:dyDescent="0.35">
      <c r="A178">
        <v>16</v>
      </c>
      <c r="B178">
        <v>16</v>
      </c>
      <c r="C178" t="s">
        <v>450</v>
      </c>
      <c r="D178" t="s">
        <v>46</v>
      </c>
      <c r="E178" t="s">
        <v>29</v>
      </c>
      <c r="F178">
        <v>4.33</v>
      </c>
      <c r="G178">
        <v>231229.125</v>
      </c>
      <c r="H178">
        <v>4163824</v>
      </c>
      <c r="I178">
        <v>79696.414000000004</v>
      </c>
      <c r="J178">
        <v>290.137</v>
      </c>
      <c r="K178">
        <v>7.45</v>
      </c>
      <c r="L178">
        <v>8.2899999999999991</v>
      </c>
      <c r="M178">
        <v>11.3</v>
      </c>
      <c r="N178" t="s">
        <v>19</v>
      </c>
      <c r="O178" s="1">
        <v>45330</v>
      </c>
    </row>
    <row r="179" spans="1:15" x14ac:dyDescent="0.35">
      <c r="A179">
        <v>17</v>
      </c>
      <c r="B179">
        <v>17</v>
      </c>
      <c r="C179" t="s">
        <v>451</v>
      </c>
      <c r="D179" t="s">
        <v>48</v>
      </c>
      <c r="E179" t="s">
        <v>29</v>
      </c>
      <c r="F179">
        <v>4.33</v>
      </c>
      <c r="G179">
        <v>334437.34399999998</v>
      </c>
      <c r="H179">
        <v>6538882</v>
      </c>
      <c r="I179">
        <v>81798.641000000003</v>
      </c>
      <c r="J179">
        <v>408.85399999999998</v>
      </c>
      <c r="K179">
        <v>11.875</v>
      </c>
      <c r="L179">
        <v>11.9</v>
      </c>
      <c r="M179">
        <v>0.2</v>
      </c>
      <c r="N179" t="s">
        <v>19</v>
      </c>
      <c r="O179" s="1">
        <v>45330</v>
      </c>
    </row>
    <row r="180" spans="1:15" x14ac:dyDescent="0.35">
      <c r="A180">
        <v>18</v>
      </c>
      <c r="B180">
        <v>18</v>
      </c>
      <c r="C180" t="s">
        <v>452</v>
      </c>
      <c r="D180" t="s">
        <v>50</v>
      </c>
      <c r="E180" t="s">
        <v>29</v>
      </c>
      <c r="F180">
        <v>4.33</v>
      </c>
      <c r="G180">
        <v>544046.56299999997</v>
      </c>
      <c r="H180">
        <v>10097876</v>
      </c>
      <c r="I180">
        <v>72615.585999999996</v>
      </c>
      <c r="J180">
        <v>749.21500000000003</v>
      </c>
      <c r="K180">
        <v>19.125</v>
      </c>
      <c r="L180">
        <v>22.24</v>
      </c>
      <c r="M180">
        <v>16.3</v>
      </c>
      <c r="N180" t="s">
        <v>19</v>
      </c>
      <c r="O180" s="1">
        <v>45330</v>
      </c>
    </row>
    <row r="181" spans="1:15" x14ac:dyDescent="0.35">
      <c r="A181">
        <v>19</v>
      </c>
      <c r="B181">
        <v>19</v>
      </c>
      <c r="C181" t="s">
        <v>453</v>
      </c>
      <c r="D181" t="s">
        <v>52</v>
      </c>
      <c r="E181" t="s">
        <v>29</v>
      </c>
      <c r="F181">
        <v>4.33</v>
      </c>
      <c r="G181">
        <v>860768.125</v>
      </c>
      <c r="H181">
        <v>16740276</v>
      </c>
      <c r="I181">
        <v>76026</v>
      </c>
      <c r="J181">
        <v>1132.202</v>
      </c>
      <c r="K181">
        <v>30.5</v>
      </c>
      <c r="L181">
        <v>33.869999999999997</v>
      </c>
      <c r="M181">
        <v>11.1</v>
      </c>
      <c r="N181" t="s">
        <v>19</v>
      </c>
      <c r="O181" s="1">
        <v>45330</v>
      </c>
    </row>
    <row r="182" spans="1:15" x14ac:dyDescent="0.35">
      <c r="A182">
        <v>20</v>
      </c>
      <c r="B182">
        <v>20</v>
      </c>
      <c r="C182" t="s">
        <v>454</v>
      </c>
      <c r="D182" t="s">
        <v>18</v>
      </c>
      <c r="E182" t="s">
        <v>18</v>
      </c>
      <c r="F182">
        <v>4.34</v>
      </c>
      <c r="G182">
        <v>1514.9580000000001</v>
      </c>
      <c r="H182">
        <v>22611</v>
      </c>
      <c r="I182">
        <v>11.739000000000001</v>
      </c>
      <c r="J182">
        <v>12905.341</v>
      </c>
      <c r="L182">
        <v>391.51</v>
      </c>
      <c r="N182" t="s">
        <v>19</v>
      </c>
      <c r="O182" s="1">
        <v>45330</v>
      </c>
    </row>
    <row r="183" spans="1:15" x14ac:dyDescent="0.35">
      <c r="A183">
        <v>21</v>
      </c>
      <c r="B183">
        <v>21</v>
      </c>
      <c r="C183" t="s">
        <v>455</v>
      </c>
      <c r="D183" t="s">
        <v>55</v>
      </c>
      <c r="E183" t="s">
        <v>29</v>
      </c>
      <c r="F183">
        <v>4.33</v>
      </c>
      <c r="G183">
        <v>870822.56299999997</v>
      </c>
      <c r="H183">
        <v>19199102</v>
      </c>
      <c r="I183">
        <v>46317.648000000001</v>
      </c>
      <c r="J183">
        <v>1880.11</v>
      </c>
      <c r="K183">
        <v>48.75</v>
      </c>
      <c r="L183">
        <v>56.59</v>
      </c>
      <c r="M183">
        <v>16.100000000000001</v>
      </c>
      <c r="N183" t="s">
        <v>19</v>
      </c>
      <c r="O183" s="1">
        <v>45330</v>
      </c>
    </row>
    <row r="184" spans="1:15" x14ac:dyDescent="0.35">
      <c r="A184">
        <v>22</v>
      </c>
      <c r="B184">
        <v>22</v>
      </c>
      <c r="C184" t="s">
        <v>456</v>
      </c>
      <c r="D184" t="s">
        <v>57</v>
      </c>
      <c r="E184" t="s">
        <v>29</v>
      </c>
      <c r="F184">
        <v>4.33</v>
      </c>
      <c r="G184">
        <v>2365647</v>
      </c>
      <c r="H184">
        <v>42121644</v>
      </c>
      <c r="I184">
        <v>99196.797000000006</v>
      </c>
      <c r="J184">
        <v>2384.8020000000001</v>
      </c>
      <c r="K184">
        <v>78.125</v>
      </c>
      <c r="L184">
        <v>71.930000000000007</v>
      </c>
      <c r="M184">
        <v>-7.9</v>
      </c>
      <c r="N184" t="s">
        <v>19</v>
      </c>
      <c r="O184" s="1">
        <v>45330</v>
      </c>
    </row>
    <row r="185" spans="1:15" x14ac:dyDescent="0.35">
      <c r="A185">
        <v>23</v>
      </c>
      <c r="B185">
        <v>23</v>
      </c>
      <c r="C185" t="s">
        <v>457</v>
      </c>
      <c r="D185" t="s">
        <v>59</v>
      </c>
      <c r="E185" t="s">
        <v>29</v>
      </c>
      <c r="F185">
        <v>4.33</v>
      </c>
      <c r="G185">
        <v>3551716.25</v>
      </c>
      <c r="H185">
        <v>66769992</v>
      </c>
      <c r="I185">
        <v>75629.460999999996</v>
      </c>
      <c r="J185">
        <v>4696.2070000000003</v>
      </c>
      <c r="K185">
        <v>125</v>
      </c>
      <c r="L185">
        <v>142.13999999999999</v>
      </c>
      <c r="M185">
        <v>13.7</v>
      </c>
      <c r="N185" t="s">
        <v>19</v>
      </c>
      <c r="O185" s="1">
        <v>45330</v>
      </c>
    </row>
    <row r="186" spans="1:15" x14ac:dyDescent="0.35">
      <c r="A186">
        <v>24</v>
      </c>
      <c r="B186">
        <v>24</v>
      </c>
      <c r="C186" t="s">
        <v>458</v>
      </c>
      <c r="D186" t="s">
        <v>61</v>
      </c>
      <c r="E186" t="s">
        <v>29</v>
      </c>
      <c r="F186">
        <v>4.33</v>
      </c>
      <c r="G186">
        <v>5274319</v>
      </c>
      <c r="H186">
        <v>89664752</v>
      </c>
      <c r="I186">
        <v>82667.789000000004</v>
      </c>
      <c r="J186">
        <v>6380.1379999999999</v>
      </c>
      <c r="K186">
        <v>200</v>
      </c>
      <c r="L186">
        <v>193.29</v>
      </c>
      <c r="M186">
        <v>-3.4</v>
      </c>
      <c r="N186" t="s">
        <v>19</v>
      </c>
      <c r="O186" s="1">
        <v>45330</v>
      </c>
    </row>
    <row r="187" spans="1:15" x14ac:dyDescent="0.35">
      <c r="A187">
        <v>25</v>
      </c>
      <c r="B187">
        <v>25</v>
      </c>
      <c r="C187" t="s">
        <v>459</v>
      </c>
      <c r="D187" t="s">
        <v>63</v>
      </c>
      <c r="E187" t="s">
        <v>142</v>
      </c>
      <c r="F187">
        <v>4.33</v>
      </c>
      <c r="G187">
        <v>8462794</v>
      </c>
      <c r="H187">
        <v>160269728</v>
      </c>
      <c r="I187">
        <v>103689.242</v>
      </c>
      <c r="J187">
        <v>8161.69</v>
      </c>
      <c r="K187">
        <v>325.625</v>
      </c>
      <c r="L187">
        <v>247.41</v>
      </c>
      <c r="M187">
        <v>-24</v>
      </c>
      <c r="N187" t="s">
        <v>19</v>
      </c>
      <c r="O187" s="1">
        <v>45330</v>
      </c>
    </row>
    <row r="188" spans="1:15" x14ac:dyDescent="0.35">
      <c r="A188">
        <v>26</v>
      </c>
      <c r="B188">
        <v>26</v>
      </c>
      <c r="C188" t="s">
        <v>460</v>
      </c>
      <c r="D188" t="s">
        <v>18</v>
      </c>
      <c r="E188" t="s">
        <v>18</v>
      </c>
      <c r="F188">
        <v>4.33</v>
      </c>
      <c r="G188">
        <v>17999.150000000001</v>
      </c>
      <c r="H188">
        <v>280841</v>
      </c>
      <c r="I188">
        <v>7.415</v>
      </c>
      <c r="J188">
        <v>242739.717</v>
      </c>
      <c r="L188">
        <v>7373.29</v>
      </c>
      <c r="N188" t="s">
        <v>19</v>
      </c>
      <c r="O188" s="1">
        <v>45330</v>
      </c>
    </row>
    <row r="189" spans="1:15" x14ac:dyDescent="0.35">
      <c r="A189">
        <v>27</v>
      </c>
      <c r="B189">
        <v>27</v>
      </c>
      <c r="C189" t="s">
        <v>461</v>
      </c>
      <c r="D189" t="s">
        <v>18</v>
      </c>
      <c r="E189" t="s">
        <v>18</v>
      </c>
      <c r="F189">
        <v>4.33</v>
      </c>
      <c r="G189">
        <v>3748.7759999999998</v>
      </c>
      <c r="H189">
        <v>50957</v>
      </c>
      <c r="I189">
        <v>18.042999999999999</v>
      </c>
      <c r="J189">
        <v>20776.900000000001</v>
      </c>
      <c r="L189">
        <v>630.63</v>
      </c>
      <c r="N189" t="s">
        <v>19</v>
      </c>
      <c r="O189" s="1">
        <v>45330</v>
      </c>
    </row>
    <row r="190" spans="1:15" x14ac:dyDescent="0.35">
      <c r="A190">
        <v>28</v>
      </c>
      <c r="B190">
        <v>28</v>
      </c>
      <c r="C190" t="s">
        <v>462</v>
      </c>
      <c r="D190" t="s">
        <v>67</v>
      </c>
      <c r="E190" t="s">
        <v>68</v>
      </c>
      <c r="F190">
        <v>4.33</v>
      </c>
      <c r="G190">
        <v>31258.583999999999</v>
      </c>
      <c r="H190">
        <v>606356</v>
      </c>
      <c r="I190">
        <v>87326.75</v>
      </c>
      <c r="J190">
        <v>35.795000000000002</v>
      </c>
      <c r="K190">
        <v>0.625</v>
      </c>
      <c r="L190">
        <v>0.56999999999999995</v>
      </c>
      <c r="M190">
        <v>-9</v>
      </c>
      <c r="N190" t="s">
        <v>19</v>
      </c>
      <c r="O190" s="1">
        <v>45330</v>
      </c>
    </row>
    <row r="191" spans="1:15" x14ac:dyDescent="0.35">
      <c r="A191">
        <v>29</v>
      </c>
      <c r="B191">
        <v>29</v>
      </c>
      <c r="C191" t="s">
        <v>463</v>
      </c>
      <c r="D191" t="s">
        <v>70</v>
      </c>
      <c r="E191" t="s">
        <v>68</v>
      </c>
      <c r="F191">
        <v>4.33</v>
      </c>
      <c r="G191">
        <v>89345.577999999994</v>
      </c>
      <c r="H191">
        <v>1917429</v>
      </c>
      <c r="I191">
        <v>81890.241999999998</v>
      </c>
      <c r="J191">
        <v>109.104</v>
      </c>
      <c r="K191">
        <v>2.5059999999999998</v>
      </c>
      <c r="L191">
        <v>2.8</v>
      </c>
      <c r="M191">
        <v>11.5</v>
      </c>
      <c r="N191" t="s">
        <v>19</v>
      </c>
      <c r="O191" s="1">
        <v>45330</v>
      </c>
    </row>
    <row r="192" spans="1:15" x14ac:dyDescent="0.35">
      <c r="A192">
        <v>30</v>
      </c>
      <c r="B192">
        <v>30</v>
      </c>
      <c r="C192" t="s">
        <v>464</v>
      </c>
      <c r="D192" t="s">
        <v>72</v>
      </c>
      <c r="E192" t="s">
        <v>68</v>
      </c>
      <c r="F192">
        <v>4.33</v>
      </c>
      <c r="G192">
        <v>238971.32800000001</v>
      </c>
      <c r="H192">
        <v>4634862</v>
      </c>
      <c r="I192">
        <v>103744.516</v>
      </c>
      <c r="J192">
        <v>230.346</v>
      </c>
      <c r="K192">
        <v>6.2690000000000001</v>
      </c>
      <c r="L192">
        <v>6.48</v>
      </c>
      <c r="M192">
        <v>3.3</v>
      </c>
      <c r="N192" t="s">
        <v>19</v>
      </c>
      <c r="O192" s="1">
        <v>45330</v>
      </c>
    </row>
    <row r="193" spans="1:15" x14ac:dyDescent="0.35">
      <c r="A193">
        <v>31</v>
      </c>
      <c r="B193">
        <v>31</v>
      </c>
      <c r="C193" t="s">
        <v>465</v>
      </c>
      <c r="D193" t="s">
        <v>74</v>
      </c>
      <c r="E193" t="s">
        <v>68</v>
      </c>
      <c r="F193">
        <v>4.34</v>
      </c>
      <c r="G193">
        <v>913307</v>
      </c>
      <c r="H193">
        <v>16551990</v>
      </c>
      <c r="I193">
        <v>72114.468999999997</v>
      </c>
      <c r="J193">
        <v>1266.4680000000001</v>
      </c>
      <c r="K193">
        <v>25</v>
      </c>
      <c r="L193">
        <v>37.950000000000003</v>
      </c>
      <c r="M193">
        <v>51.8</v>
      </c>
      <c r="N193" t="s">
        <v>19</v>
      </c>
      <c r="O193" s="1">
        <v>45330</v>
      </c>
    </row>
    <row r="194" spans="1:15" x14ac:dyDescent="0.35">
      <c r="A194">
        <v>32</v>
      </c>
      <c r="B194">
        <v>32</v>
      </c>
      <c r="C194" t="s">
        <v>466</v>
      </c>
      <c r="D194" t="s">
        <v>18</v>
      </c>
      <c r="E194" t="s">
        <v>18</v>
      </c>
      <c r="F194">
        <v>4.33</v>
      </c>
      <c r="G194">
        <v>1958.3969999999999</v>
      </c>
      <c r="H194">
        <v>36961</v>
      </c>
      <c r="I194">
        <v>1.0469999999999999</v>
      </c>
      <c r="J194">
        <v>187048.424</v>
      </c>
      <c r="L194">
        <v>5681.53</v>
      </c>
      <c r="N194" t="s">
        <v>19</v>
      </c>
      <c r="O194" s="1">
        <v>45330</v>
      </c>
    </row>
    <row r="195" spans="1:15" x14ac:dyDescent="0.35">
      <c r="A195">
        <v>33</v>
      </c>
      <c r="B195">
        <v>33</v>
      </c>
      <c r="C195" t="s">
        <v>467</v>
      </c>
      <c r="D195" t="s">
        <v>18</v>
      </c>
      <c r="E195" t="s">
        <v>18</v>
      </c>
      <c r="F195">
        <v>4.34</v>
      </c>
      <c r="G195">
        <v>286.214</v>
      </c>
      <c r="H195">
        <v>5789</v>
      </c>
      <c r="I195">
        <v>12.055</v>
      </c>
      <c r="J195">
        <v>2374.2350000000001</v>
      </c>
      <c r="L195">
        <v>71.599999999999994</v>
      </c>
      <c r="N195" t="s">
        <v>19</v>
      </c>
      <c r="O195" s="1">
        <v>45330</v>
      </c>
    </row>
    <row r="196" spans="1:15" x14ac:dyDescent="0.35">
      <c r="A196">
        <v>34</v>
      </c>
      <c r="B196">
        <v>34</v>
      </c>
      <c r="C196" t="s">
        <v>468</v>
      </c>
      <c r="D196" t="s">
        <v>35</v>
      </c>
      <c r="E196" t="s">
        <v>142</v>
      </c>
      <c r="F196">
        <v>4.34</v>
      </c>
      <c r="G196">
        <v>27683.043000000001</v>
      </c>
      <c r="H196">
        <v>577809</v>
      </c>
      <c r="I196">
        <v>50823.347999999998</v>
      </c>
      <c r="J196">
        <v>54.469000000000001</v>
      </c>
      <c r="K196">
        <v>0.71299999999999997</v>
      </c>
      <c r="L196">
        <v>1.1399999999999999</v>
      </c>
      <c r="M196">
        <v>59.4</v>
      </c>
      <c r="N196" t="s">
        <v>19</v>
      </c>
      <c r="O196" s="1">
        <v>45330</v>
      </c>
    </row>
    <row r="197" spans="1:15" x14ac:dyDescent="0.35">
      <c r="A197">
        <v>35</v>
      </c>
      <c r="B197">
        <v>35</v>
      </c>
      <c r="C197" t="s">
        <v>469</v>
      </c>
      <c r="D197" t="s">
        <v>37</v>
      </c>
      <c r="E197" t="s">
        <v>29</v>
      </c>
      <c r="F197">
        <v>4.33</v>
      </c>
      <c r="G197">
        <v>40706.042999999998</v>
      </c>
      <c r="H197">
        <v>803446</v>
      </c>
      <c r="I197">
        <v>81373.327999999994</v>
      </c>
      <c r="J197">
        <v>50.024000000000001</v>
      </c>
      <c r="K197">
        <v>1.1379999999999999</v>
      </c>
      <c r="L197">
        <v>1</v>
      </c>
      <c r="M197">
        <v>-12</v>
      </c>
      <c r="N197" t="s">
        <v>19</v>
      </c>
      <c r="O197" s="1">
        <v>45330</v>
      </c>
    </row>
    <row r="198" spans="1:15" x14ac:dyDescent="0.35">
      <c r="A198">
        <v>36</v>
      </c>
      <c r="B198">
        <v>36</v>
      </c>
      <c r="C198" t="s">
        <v>470</v>
      </c>
      <c r="D198" t="s">
        <v>39</v>
      </c>
      <c r="E198" t="s">
        <v>29</v>
      </c>
      <c r="F198">
        <v>4.34</v>
      </c>
      <c r="G198">
        <v>68328.226999999999</v>
      </c>
      <c r="H198">
        <v>1308721</v>
      </c>
      <c r="I198">
        <v>96763.202999999994</v>
      </c>
      <c r="J198">
        <v>70.614000000000004</v>
      </c>
      <c r="K198">
        <v>1.825</v>
      </c>
      <c r="L198">
        <v>1.63</v>
      </c>
      <c r="M198">
        <v>-10.9</v>
      </c>
      <c r="N198" t="s">
        <v>19</v>
      </c>
      <c r="O198" s="1">
        <v>45330</v>
      </c>
    </row>
    <row r="199" spans="1:15" x14ac:dyDescent="0.35">
      <c r="A199">
        <v>37</v>
      </c>
      <c r="B199">
        <v>37</v>
      </c>
      <c r="C199" t="s">
        <v>471</v>
      </c>
      <c r="D199" t="s">
        <v>55</v>
      </c>
      <c r="E199" t="s">
        <v>142</v>
      </c>
      <c r="F199">
        <v>4.34</v>
      </c>
      <c r="G199">
        <v>922854.56299999997</v>
      </c>
      <c r="H199">
        <v>17027436</v>
      </c>
      <c r="I199">
        <v>39609.714999999997</v>
      </c>
      <c r="J199">
        <v>2329.8690000000001</v>
      </c>
      <c r="K199">
        <v>48.75</v>
      </c>
      <c r="L199">
        <v>70.260000000000005</v>
      </c>
      <c r="M199">
        <v>44.1</v>
      </c>
      <c r="N199" t="s">
        <v>19</v>
      </c>
      <c r="O199" s="1">
        <v>45330</v>
      </c>
    </row>
    <row r="200" spans="1:15" x14ac:dyDescent="0.35">
      <c r="A200">
        <v>38</v>
      </c>
      <c r="B200">
        <v>38</v>
      </c>
      <c r="C200" t="s">
        <v>472</v>
      </c>
      <c r="D200" t="s">
        <v>18</v>
      </c>
      <c r="E200" t="s">
        <v>18</v>
      </c>
      <c r="F200">
        <v>4.33</v>
      </c>
      <c r="G200">
        <v>1089.875</v>
      </c>
      <c r="H200">
        <v>24160</v>
      </c>
      <c r="N200" t="s">
        <v>19</v>
      </c>
      <c r="O200" s="1">
        <v>45330</v>
      </c>
    </row>
    <row r="201" spans="1:15" x14ac:dyDescent="0.35">
      <c r="A201">
        <v>39</v>
      </c>
      <c r="B201">
        <v>39</v>
      </c>
      <c r="C201" t="s">
        <v>473</v>
      </c>
      <c r="D201" t="s">
        <v>35</v>
      </c>
      <c r="E201" t="s">
        <v>142</v>
      </c>
      <c r="F201">
        <v>4.34</v>
      </c>
      <c r="G201">
        <v>24520.638999999999</v>
      </c>
      <c r="H201">
        <v>468125</v>
      </c>
      <c r="I201">
        <v>45127.563000000002</v>
      </c>
      <c r="J201">
        <v>54.335999999999999</v>
      </c>
      <c r="K201">
        <v>0.71299999999999997</v>
      </c>
      <c r="L201">
        <v>1.1299999999999999</v>
      </c>
      <c r="M201">
        <v>58.8</v>
      </c>
      <c r="N201" t="s">
        <v>19</v>
      </c>
      <c r="O201" s="1">
        <v>45330</v>
      </c>
    </row>
    <row r="202" spans="1:15" x14ac:dyDescent="0.35">
      <c r="A202">
        <v>40</v>
      </c>
      <c r="B202">
        <v>40</v>
      </c>
      <c r="C202" t="s">
        <v>474</v>
      </c>
      <c r="D202" t="s">
        <v>37</v>
      </c>
      <c r="E202" t="s">
        <v>29</v>
      </c>
      <c r="F202">
        <v>4.34</v>
      </c>
      <c r="G202">
        <v>36367.972999999998</v>
      </c>
      <c r="H202">
        <v>702032</v>
      </c>
      <c r="I202">
        <v>66556.108999999997</v>
      </c>
      <c r="J202">
        <v>54.643000000000001</v>
      </c>
      <c r="K202">
        <v>1.1379999999999999</v>
      </c>
      <c r="L202">
        <v>1.1399999999999999</v>
      </c>
      <c r="M202">
        <v>0.3</v>
      </c>
      <c r="N202" t="s">
        <v>19</v>
      </c>
      <c r="O202" s="1">
        <v>45330</v>
      </c>
    </row>
    <row r="203" spans="1:15" x14ac:dyDescent="0.35">
      <c r="A203">
        <v>41</v>
      </c>
      <c r="B203">
        <v>41</v>
      </c>
      <c r="C203" t="s">
        <v>475</v>
      </c>
      <c r="D203" t="s">
        <v>39</v>
      </c>
      <c r="E203" t="s">
        <v>29</v>
      </c>
      <c r="F203">
        <v>4.33</v>
      </c>
      <c r="G203">
        <v>70868.726999999999</v>
      </c>
      <c r="H203">
        <v>1373456</v>
      </c>
      <c r="I203">
        <v>86041.914000000004</v>
      </c>
      <c r="J203">
        <v>82.364999999999995</v>
      </c>
      <c r="K203">
        <v>1.825</v>
      </c>
      <c r="L203">
        <v>1.98</v>
      </c>
      <c r="M203">
        <v>8.6999999999999993</v>
      </c>
      <c r="N203" t="s">
        <v>19</v>
      </c>
      <c r="O203" s="1">
        <v>45330</v>
      </c>
    </row>
    <row r="204" spans="1:15" x14ac:dyDescent="0.35">
      <c r="A204">
        <v>42</v>
      </c>
      <c r="B204">
        <v>42</v>
      </c>
      <c r="C204" t="s">
        <v>476</v>
      </c>
      <c r="D204" t="s">
        <v>55</v>
      </c>
      <c r="E204" t="s">
        <v>29</v>
      </c>
      <c r="F204">
        <v>4.34</v>
      </c>
      <c r="G204">
        <v>849091</v>
      </c>
      <c r="H204">
        <v>16840478</v>
      </c>
      <c r="I204">
        <v>43471.086000000003</v>
      </c>
      <c r="J204">
        <v>1953.232</v>
      </c>
      <c r="K204">
        <v>48.75</v>
      </c>
      <c r="L204">
        <v>58.82</v>
      </c>
      <c r="M204">
        <v>20.6</v>
      </c>
      <c r="N204" t="s">
        <v>19</v>
      </c>
      <c r="O204" s="1">
        <v>45330</v>
      </c>
    </row>
    <row r="205" spans="1:15" x14ac:dyDescent="0.35">
      <c r="A205">
        <v>43</v>
      </c>
      <c r="B205">
        <v>43</v>
      </c>
      <c r="C205" t="s">
        <v>477</v>
      </c>
      <c r="D205" t="s">
        <v>18</v>
      </c>
      <c r="E205" t="s">
        <v>18</v>
      </c>
      <c r="F205">
        <v>4.33</v>
      </c>
      <c r="G205">
        <v>1211.203</v>
      </c>
      <c r="H205">
        <v>25076</v>
      </c>
      <c r="I205">
        <v>9.7780000000000005</v>
      </c>
      <c r="J205">
        <v>12387.022000000001</v>
      </c>
      <c r="L205">
        <v>375.77</v>
      </c>
      <c r="N205" t="s">
        <v>19</v>
      </c>
      <c r="O205" s="1">
        <v>45330</v>
      </c>
    </row>
    <row r="206" spans="1:15" x14ac:dyDescent="0.35">
      <c r="A206">
        <v>44</v>
      </c>
      <c r="B206">
        <v>44</v>
      </c>
      <c r="C206" t="s">
        <v>478</v>
      </c>
      <c r="D206" t="s">
        <v>35</v>
      </c>
      <c r="E206" t="s">
        <v>142</v>
      </c>
      <c r="F206">
        <v>4.34</v>
      </c>
      <c r="G206">
        <v>25043.141</v>
      </c>
      <c r="H206">
        <v>432078</v>
      </c>
      <c r="I206">
        <v>50215.894999999997</v>
      </c>
      <c r="J206">
        <v>49.871000000000002</v>
      </c>
      <c r="K206">
        <v>0.71299999999999997</v>
      </c>
      <c r="L206">
        <v>1</v>
      </c>
      <c r="M206">
        <v>39.799999999999997</v>
      </c>
      <c r="N206" t="s">
        <v>19</v>
      </c>
      <c r="O206" s="1">
        <v>45330</v>
      </c>
    </row>
    <row r="207" spans="1:15" x14ac:dyDescent="0.35">
      <c r="A207">
        <v>45</v>
      </c>
      <c r="B207">
        <v>45</v>
      </c>
      <c r="C207" t="s">
        <v>479</v>
      </c>
      <c r="D207" t="s">
        <v>37</v>
      </c>
      <c r="E207" t="s">
        <v>29</v>
      </c>
      <c r="F207">
        <v>4.34</v>
      </c>
      <c r="G207">
        <v>36971.233999999997</v>
      </c>
      <c r="H207">
        <v>738878</v>
      </c>
      <c r="I207">
        <v>75406.516000000003</v>
      </c>
      <c r="J207">
        <v>49.029000000000003</v>
      </c>
      <c r="K207">
        <v>1.1379999999999999</v>
      </c>
      <c r="L207">
        <v>0.97</v>
      </c>
      <c r="M207">
        <v>-14.7</v>
      </c>
      <c r="N207" t="s">
        <v>19</v>
      </c>
      <c r="O207" s="1">
        <v>45330</v>
      </c>
    </row>
    <row r="208" spans="1:15" x14ac:dyDescent="0.35">
      <c r="A208">
        <v>46</v>
      </c>
      <c r="B208">
        <v>46</v>
      </c>
      <c r="C208" t="s">
        <v>480</v>
      </c>
      <c r="D208" t="s">
        <v>39</v>
      </c>
      <c r="E208" t="s">
        <v>29</v>
      </c>
      <c r="F208">
        <v>4.33</v>
      </c>
      <c r="G208">
        <v>60776.065999999999</v>
      </c>
      <c r="H208">
        <v>1089761</v>
      </c>
      <c r="I208">
        <v>89999.437999999995</v>
      </c>
      <c r="J208">
        <v>67.528999999999996</v>
      </c>
      <c r="K208">
        <v>1.825</v>
      </c>
      <c r="L208">
        <v>1.53</v>
      </c>
      <c r="M208">
        <v>-16</v>
      </c>
      <c r="N208" t="s">
        <v>19</v>
      </c>
      <c r="O208" s="1">
        <v>45330</v>
      </c>
    </row>
    <row r="209" spans="1:15" x14ac:dyDescent="0.35">
      <c r="A209">
        <v>47</v>
      </c>
      <c r="B209">
        <v>47</v>
      </c>
      <c r="C209" t="s">
        <v>481</v>
      </c>
      <c r="D209" t="s">
        <v>55</v>
      </c>
      <c r="E209" t="s">
        <v>142</v>
      </c>
      <c r="F209">
        <v>4.34</v>
      </c>
      <c r="G209">
        <v>1039245.25</v>
      </c>
      <c r="H209">
        <v>19600076</v>
      </c>
      <c r="I209">
        <v>38000.163999999997</v>
      </c>
      <c r="J209">
        <v>2734.8440000000001</v>
      </c>
      <c r="K209">
        <v>48.75</v>
      </c>
      <c r="L209">
        <v>82.56</v>
      </c>
      <c r="M209">
        <v>69.400000000000006</v>
      </c>
      <c r="N209" t="s">
        <v>19</v>
      </c>
      <c r="O209" s="1">
        <v>45330</v>
      </c>
    </row>
    <row r="210" spans="1:15" x14ac:dyDescent="0.35">
      <c r="A210">
        <v>48</v>
      </c>
      <c r="B210">
        <v>48</v>
      </c>
      <c r="C210" t="s">
        <v>482</v>
      </c>
      <c r="D210" t="s">
        <v>18</v>
      </c>
      <c r="E210" t="s">
        <v>18</v>
      </c>
      <c r="F210">
        <v>4.33</v>
      </c>
      <c r="G210">
        <v>1172.2170000000001</v>
      </c>
      <c r="H210">
        <v>19600</v>
      </c>
      <c r="I210">
        <v>16.981999999999999</v>
      </c>
      <c r="J210">
        <v>6902.7030000000004</v>
      </c>
      <c r="L210">
        <v>209.17</v>
      </c>
      <c r="N210" t="s">
        <v>19</v>
      </c>
      <c r="O210" s="1">
        <v>45330</v>
      </c>
    </row>
    <row r="211" spans="1:15" x14ac:dyDescent="0.35">
      <c r="A211">
        <v>49</v>
      </c>
      <c r="B211">
        <v>49</v>
      </c>
      <c r="C211" t="s">
        <v>483</v>
      </c>
      <c r="D211" t="s">
        <v>18</v>
      </c>
      <c r="E211" t="s">
        <v>18</v>
      </c>
      <c r="F211">
        <v>4.33</v>
      </c>
      <c r="G211">
        <v>231.25700000000001</v>
      </c>
      <c r="H211">
        <v>5935</v>
      </c>
      <c r="N211" t="s">
        <v>19</v>
      </c>
      <c r="O211" s="1">
        <v>45330</v>
      </c>
    </row>
    <row r="212" spans="1:15" x14ac:dyDescent="0.35">
      <c r="A212">
        <v>50</v>
      </c>
      <c r="B212">
        <v>50</v>
      </c>
      <c r="C212" t="s">
        <v>484</v>
      </c>
      <c r="D212" t="s">
        <v>28</v>
      </c>
      <c r="E212" t="s">
        <v>142</v>
      </c>
      <c r="F212">
        <v>4.33</v>
      </c>
      <c r="G212">
        <v>6429.335</v>
      </c>
      <c r="H212">
        <v>117375</v>
      </c>
      <c r="I212">
        <v>91640.218999999997</v>
      </c>
      <c r="J212">
        <v>7.016</v>
      </c>
      <c r="K212">
        <v>0.17499999999999999</v>
      </c>
      <c r="N212" t="s">
        <v>590</v>
      </c>
      <c r="O212" s="1">
        <v>45330</v>
      </c>
    </row>
    <row r="213" spans="1:15" x14ac:dyDescent="0.35">
      <c r="A213">
        <v>51</v>
      </c>
      <c r="B213">
        <v>51</v>
      </c>
      <c r="C213" t="s">
        <v>485</v>
      </c>
      <c r="D213" t="s">
        <v>31</v>
      </c>
      <c r="E213" t="s">
        <v>142</v>
      </c>
      <c r="F213">
        <v>4.34</v>
      </c>
      <c r="G213">
        <v>9527.7360000000008</v>
      </c>
      <c r="H213">
        <v>173582</v>
      </c>
      <c r="I213">
        <v>118718.242</v>
      </c>
      <c r="J213">
        <v>8.0259999999999998</v>
      </c>
      <c r="K213">
        <v>0.28100000000000003</v>
      </c>
      <c r="N213" t="s">
        <v>590</v>
      </c>
      <c r="O213" s="1">
        <v>45330</v>
      </c>
    </row>
    <row r="214" spans="1:15" x14ac:dyDescent="0.35">
      <c r="A214">
        <v>52</v>
      </c>
      <c r="B214">
        <v>52</v>
      </c>
      <c r="C214" t="s">
        <v>486</v>
      </c>
      <c r="D214" t="s">
        <v>33</v>
      </c>
      <c r="E214" t="s">
        <v>142</v>
      </c>
      <c r="F214">
        <v>4.34</v>
      </c>
      <c r="G214">
        <v>22009.053</v>
      </c>
      <c r="H214">
        <v>436498</v>
      </c>
      <c r="I214">
        <v>104661.281</v>
      </c>
      <c r="J214">
        <v>21.029</v>
      </c>
      <c r="K214">
        <v>0.44400000000000001</v>
      </c>
      <c r="L214">
        <v>0.12</v>
      </c>
      <c r="M214">
        <v>-73</v>
      </c>
      <c r="N214" t="s">
        <v>19</v>
      </c>
      <c r="O214" s="1">
        <v>45330</v>
      </c>
    </row>
    <row r="215" spans="1:15" x14ac:dyDescent="0.35">
      <c r="A215">
        <v>53</v>
      </c>
      <c r="B215">
        <v>53</v>
      </c>
      <c r="C215" t="s">
        <v>487</v>
      </c>
      <c r="D215" t="s">
        <v>35</v>
      </c>
      <c r="E215" t="s">
        <v>142</v>
      </c>
      <c r="F215">
        <v>4.34</v>
      </c>
      <c r="G215">
        <v>27264.673999999999</v>
      </c>
      <c r="H215">
        <v>495187</v>
      </c>
      <c r="I215">
        <v>51603.222999999998</v>
      </c>
      <c r="J215">
        <v>52.835000000000001</v>
      </c>
      <c r="K215">
        <v>0.71299999999999997</v>
      </c>
      <c r="L215">
        <v>1.0900000000000001</v>
      </c>
      <c r="M215">
        <v>52.4</v>
      </c>
      <c r="N215" t="s">
        <v>19</v>
      </c>
      <c r="O215" s="1">
        <v>45330</v>
      </c>
    </row>
    <row r="216" spans="1:15" x14ac:dyDescent="0.35">
      <c r="A216">
        <v>54</v>
      </c>
      <c r="B216">
        <v>54</v>
      </c>
      <c r="C216" t="s">
        <v>488</v>
      </c>
      <c r="D216" t="s">
        <v>37</v>
      </c>
      <c r="E216" t="s">
        <v>29</v>
      </c>
      <c r="F216">
        <v>4.34</v>
      </c>
      <c r="G216">
        <v>40511.148000000001</v>
      </c>
      <c r="H216">
        <v>799950</v>
      </c>
      <c r="I216">
        <v>76128.5</v>
      </c>
      <c r="J216">
        <v>53.213999999999999</v>
      </c>
      <c r="K216">
        <v>1.1379999999999999</v>
      </c>
      <c r="L216">
        <v>1.1000000000000001</v>
      </c>
      <c r="M216">
        <v>-3.5</v>
      </c>
      <c r="N216" t="s">
        <v>19</v>
      </c>
      <c r="O216" s="1">
        <v>45330</v>
      </c>
    </row>
    <row r="217" spans="1:15" x14ac:dyDescent="0.35">
      <c r="A217">
        <v>55</v>
      </c>
      <c r="B217">
        <v>55</v>
      </c>
      <c r="C217" t="s">
        <v>489</v>
      </c>
      <c r="D217" t="s">
        <v>39</v>
      </c>
      <c r="E217" t="s">
        <v>29</v>
      </c>
      <c r="F217">
        <v>4.34</v>
      </c>
      <c r="G217">
        <v>67995.023000000001</v>
      </c>
      <c r="H217">
        <v>1427447</v>
      </c>
      <c r="I217">
        <v>86843.812999999995</v>
      </c>
      <c r="J217">
        <v>78.296000000000006</v>
      </c>
      <c r="K217">
        <v>1.825</v>
      </c>
      <c r="L217">
        <v>1.86</v>
      </c>
      <c r="M217">
        <v>1.9</v>
      </c>
      <c r="N217" t="s">
        <v>19</v>
      </c>
      <c r="O217" s="1">
        <v>45330</v>
      </c>
    </row>
    <row r="218" spans="1:15" x14ac:dyDescent="0.35">
      <c r="A218">
        <v>56</v>
      </c>
      <c r="B218">
        <v>56</v>
      </c>
      <c r="C218" t="s">
        <v>490</v>
      </c>
      <c r="D218" t="s">
        <v>18</v>
      </c>
      <c r="E218" t="s">
        <v>18</v>
      </c>
      <c r="O218" s="1">
        <v>45330</v>
      </c>
    </row>
    <row r="219" spans="1:15" x14ac:dyDescent="0.35">
      <c r="A219">
        <v>57</v>
      </c>
      <c r="B219">
        <v>57</v>
      </c>
      <c r="C219" t="s">
        <v>491</v>
      </c>
      <c r="D219" t="s">
        <v>42</v>
      </c>
      <c r="E219" t="s">
        <v>29</v>
      </c>
      <c r="F219">
        <v>4.34</v>
      </c>
      <c r="G219">
        <v>102638.148</v>
      </c>
      <c r="H219">
        <v>1975266</v>
      </c>
      <c r="I219">
        <v>83129.858999999997</v>
      </c>
      <c r="J219">
        <v>123.467</v>
      </c>
      <c r="K219">
        <v>2.919</v>
      </c>
      <c r="L219">
        <v>3.23</v>
      </c>
      <c r="M219">
        <v>10.7</v>
      </c>
      <c r="N219" t="s">
        <v>19</v>
      </c>
      <c r="O219" s="1">
        <v>45330</v>
      </c>
    </row>
    <row r="220" spans="1:15" x14ac:dyDescent="0.35">
      <c r="A220">
        <v>58</v>
      </c>
      <c r="B220">
        <v>58</v>
      </c>
      <c r="C220" t="s">
        <v>492</v>
      </c>
      <c r="D220" t="s">
        <v>44</v>
      </c>
      <c r="E220" t="s">
        <v>29</v>
      </c>
      <c r="F220">
        <v>4.34</v>
      </c>
      <c r="G220">
        <v>162788.68799999999</v>
      </c>
      <c r="H220">
        <v>2998259</v>
      </c>
      <c r="I220">
        <v>95656.968999999997</v>
      </c>
      <c r="J220">
        <v>170.18</v>
      </c>
      <c r="K220">
        <v>4.6689999999999996</v>
      </c>
      <c r="L220">
        <v>4.6500000000000004</v>
      </c>
      <c r="M220">
        <v>-0.4</v>
      </c>
      <c r="N220" t="s">
        <v>19</v>
      </c>
      <c r="O220" s="1">
        <v>45330</v>
      </c>
    </row>
    <row r="221" spans="1:15" x14ac:dyDescent="0.35">
      <c r="A221">
        <v>59</v>
      </c>
      <c r="B221">
        <v>59</v>
      </c>
      <c r="C221" t="s">
        <v>493</v>
      </c>
      <c r="D221" t="s">
        <v>46</v>
      </c>
      <c r="E221" t="s">
        <v>29</v>
      </c>
      <c r="F221">
        <v>4.34</v>
      </c>
      <c r="G221">
        <v>244243.359</v>
      </c>
      <c r="H221">
        <v>4911281</v>
      </c>
      <c r="I221">
        <v>92235.273000000001</v>
      </c>
      <c r="J221">
        <v>264.80500000000001</v>
      </c>
      <c r="K221">
        <v>7.45</v>
      </c>
      <c r="L221">
        <v>7.53</v>
      </c>
      <c r="M221">
        <v>1</v>
      </c>
      <c r="N221" t="s">
        <v>19</v>
      </c>
      <c r="O221" s="1">
        <v>45330</v>
      </c>
    </row>
    <row r="222" spans="1:15" x14ac:dyDescent="0.35">
      <c r="A222">
        <v>60</v>
      </c>
      <c r="B222">
        <v>60</v>
      </c>
      <c r="C222" t="s">
        <v>494</v>
      </c>
      <c r="D222" t="s">
        <v>48</v>
      </c>
      <c r="E222" t="s">
        <v>29</v>
      </c>
      <c r="F222">
        <v>4.34</v>
      </c>
      <c r="G222">
        <v>372020.06300000002</v>
      </c>
      <c r="H222">
        <v>7294902</v>
      </c>
      <c r="I222">
        <v>97453.101999999999</v>
      </c>
      <c r="J222">
        <v>381.74299999999999</v>
      </c>
      <c r="K222">
        <v>11.875</v>
      </c>
      <c r="L222">
        <v>11.08</v>
      </c>
      <c r="M222">
        <v>-6.7</v>
      </c>
      <c r="N222" t="s">
        <v>19</v>
      </c>
      <c r="O222" s="1">
        <v>45330</v>
      </c>
    </row>
    <row r="223" spans="1:15" x14ac:dyDescent="0.35">
      <c r="A223">
        <v>61</v>
      </c>
      <c r="B223">
        <v>61</v>
      </c>
      <c r="C223" t="s">
        <v>495</v>
      </c>
      <c r="D223" t="s">
        <v>50</v>
      </c>
      <c r="E223" t="s">
        <v>29</v>
      </c>
      <c r="F223">
        <v>4.34</v>
      </c>
      <c r="G223">
        <v>663656.31299999997</v>
      </c>
      <c r="H223">
        <v>12885014</v>
      </c>
      <c r="I223">
        <v>86978.148000000001</v>
      </c>
      <c r="J223">
        <v>763.01499999999999</v>
      </c>
      <c r="K223">
        <v>19.125</v>
      </c>
      <c r="L223">
        <v>22.66</v>
      </c>
      <c r="M223">
        <v>18.5</v>
      </c>
      <c r="N223" t="s">
        <v>19</v>
      </c>
      <c r="O223" s="1">
        <v>45330</v>
      </c>
    </row>
    <row r="224" spans="1:15" x14ac:dyDescent="0.35">
      <c r="A224">
        <v>62</v>
      </c>
      <c r="B224">
        <v>62</v>
      </c>
      <c r="C224" t="s">
        <v>496</v>
      </c>
      <c r="D224" t="s">
        <v>52</v>
      </c>
      <c r="E224" t="s">
        <v>29</v>
      </c>
      <c r="F224">
        <v>4.34</v>
      </c>
      <c r="G224">
        <v>887874.5</v>
      </c>
      <c r="H224">
        <v>16817142</v>
      </c>
      <c r="I224">
        <v>85374.516000000003</v>
      </c>
      <c r="J224">
        <v>1039.9760000000001</v>
      </c>
      <c r="K224">
        <v>30.5</v>
      </c>
      <c r="L224">
        <v>31.07</v>
      </c>
      <c r="M224">
        <v>1.9</v>
      </c>
      <c r="N224" t="s">
        <v>19</v>
      </c>
      <c r="O224" s="1">
        <v>45330</v>
      </c>
    </row>
    <row r="225" spans="1:15" x14ac:dyDescent="0.35">
      <c r="A225">
        <v>63</v>
      </c>
      <c r="B225">
        <v>63</v>
      </c>
      <c r="C225" t="s">
        <v>497</v>
      </c>
      <c r="D225" t="s">
        <v>18</v>
      </c>
      <c r="E225" t="s">
        <v>18</v>
      </c>
      <c r="F225">
        <v>4.33</v>
      </c>
      <c r="G225">
        <v>1801.626</v>
      </c>
      <c r="H225">
        <v>29332</v>
      </c>
      <c r="I225">
        <v>1.61</v>
      </c>
      <c r="J225">
        <v>111902.236</v>
      </c>
      <c r="L225">
        <v>3398.78</v>
      </c>
      <c r="N225" t="s">
        <v>19</v>
      </c>
      <c r="O225" s="1">
        <v>45330</v>
      </c>
    </row>
    <row r="226" spans="1:15" x14ac:dyDescent="0.35">
      <c r="A226">
        <v>64</v>
      </c>
      <c r="B226">
        <v>64</v>
      </c>
      <c r="C226" t="s">
        <v>498</v>
      </c>
      <c r="D226" t="s">
        <v>55</v>
      </c>
      <c r="E226" t="s">
        <v>29</v>
      </c>
      <c r="F226">
        <v>4.34</v>
      </c>
      <c r="G226">
        <v>946185.625</v>
      </c>
      <c r="H226">
        <v>19434664</v>
      </c>
      <c r="I226">
        <v>50045.718999999997</v>
      </c>
      <c r="J226">
        <v>1890.6420000000001</v>
      </c>
      <c r="K226">
        <v>48.75</v>
      </c>
      <c r="L226">
        <v>56.91</v>
      </c>
      <c r="M226">
        <v>16.7</v>
      </c>
      <c r="N226" t="s">
        <v>19</v>
      </c>
      <c r="O226" s="1">
        <v>45330</v>
      </c>
    </row>
    <row r="227" spans="1:15" x14ac:dyDescent="0.35">
      <c r="A227">
        <v>65</v>
      </c>
      <c r="B227">
        <v>65</v>
      </c>
      <c r="C227" t="s">
        <v>499</v>
      </c>
      <c r="D227" t="s">
        <v>57</v>
      </c>
      <c r="E227" t="s">
        <v>29</v>
      </c>
      <c r="F227">
        <v>4.33</v>
      </c>
      <c r="G227">
        <v>2664637.25</v>
      </c>
      <c r="H227">
        <v>50079728</v>
      </c>
      <c r="I227">
        <v>116990.57799999999</v>
      </c>
      <c r="J227">
        <v>2277.6509999999998</v>
      </c>
      <c r="K227">
        <v>78.125</v>
      </c>
      <c r="L227">
        <v>68.67</v>
      </c>
      <c r="M227">
        <v>-12.1</v>
      </c>
      <c r="N227" t="s">
        <v>19</v>
      </c>
      <c r="O227" s="1">
        <v>45330</v>
      </c>
    </row>
    <row r="228" spans="1:15" x14ac:dyDescent="0.35">
      <c r="A228">
        <v>66</v>
      </c>
      <c r="B228">
        <v>66</v>
      </c>
      <c r="C228" t="s">
        <v>500</v>
      </c>
      <c r="D228" t="s">
        <v>59</v>
      </c>
      <c r="E228" t="s">
        <v>29</v>
      </c>
      <c r="F228">
        <v>4.33</v>
      </c>
      <c r="G228">
        <v>3385405.25</v>
      </c>
      <c r="H228">
        <v>55499456</v>
      </c>
      <c r="I228">
        <v>93066.141000000003</v>
      </c>
      <c r="J228">
        <v>3637.634</v>
      </c>
      <c r="K228">
        <v>125</v>
      </c>
      <c r="L228">
        <v>109.98</v>
      </c>
      <c r="M228">
        <v>-12</v>
      </c>
      <c r="N228" t="s">
        <v>19</v>
      </c>
      <c r="O228" s="1">
        <v>45330</v>
      </c>
    </row>
    <row r="229" spans="1:15" x14ac:dyDescent="0.35">
      <c r="A229">
        <v>67</v>
      </c>
      <c r="B229">
        <v>67</v>
      </c>
      <c r="C229" t="s">
        <v>501</v>
      </c>
      <c r="D229" t="s">
        <v>61</v>
      </c>
      <c r="E229" t="s">
        <v>29</v>
      </c>
      <c r="F229">
        <v>4.33</v>
      </c>
      <c r="G229">
        <v>5772579</v>
      </c>
      <c r="H229">
        <v>110625960</v>
      </c>
      <c r="I229">
        <v>96650.32</v>
      </c>
      <c r="J229">
        <v>5972.643</v>
      </c>
      <c r="K229">
        <v>200</v>
      </c>
      <c r="L229">
        <v>180.91</v>
      </c>
      <c r="M229">
        <v>-9.5</v>
      </c>
      <c r="N229" t="s">
        <v>19</v>
      </c>
      <c r="O229" s="1">
        <v>45330</v>
      </c>
    </row>
    <row r="230" spans="1:15" x14ac:dyDescent="0.35">
      <c r="A230">
        <v>68</v>
      </c>
      <c r="B230">
        <v>68</v>
      </c>
      <c r="C230" t="s">
        <v>502</v>
      </c>
      <c r="D230" t="s">
        <v>63</v>
      </c>
      <c r="E230" t="s">
        <v>142</v>
      </c>
      <c r="F230">
        <v>4.34</v>
      </c>
      <c r="G230">
        <v>9179669</v>
      </c>
      <c r="H230">
        <v>166081136</v>
      </c>
      <c r="I230">
        <v>93195.710999999996</v>
      </c>
      <c r="J230">
        <v>9849.884</v>
      </c>
      <c r="K230">
        <v>325.625</v>
      </c>
      <c r="L230">
        <v>298.7</v>
      </c>
      <c r="M230">
        <v>-8.3000000000000007</v>
      </c>
      <c r="N230" t="s">
        <v>19</v>
      </c>
      <c r="O230" s="1">
        <v>45330</v>
      </c>
    </row>
    <row r="231" spans="1:15" x14ac:dyDescent="0.35">
      <c r="A231">
        <v>69</v>
      </c>
      <c r="B231">
        <v>69</v>
      </c>
      <c r="C231" t="s">
        <v>503</v>
      </c>
      <c r="D231" t="s">
        <v>18</v>
      </c>
      <c r="E231" t="s">
        <v>18</v>
      </c>
      <c r="F231">
        <v>4.33</v>
      </c>
      <c r="G231">
        <v>21903.471000000001</v>
      </c>
      <c r="H231">
        <v>355734</v>
      </c>
      <c r="N231" t="s">
        <v>19</v>
      </c>
      <c r="O231" s="1">
        <v>45330</v>
      </c>
    </row>
    <row r="232" spans="1:15" x14ac:dyDescent="0.35">
      <c r="A232">
        <v>70</v>
      </c>
      <c r="B232">
        <v>70</v>
      </c>
      <c r="C232" t="s">
        <v>504</v>
      </c>
      <c r="D232" t="s">
        <v>18</v>
      </c>
      <c r="E232" t="s">
        <v>18</v>
      </c>
      <c r="F232">
        <v>4.33</v>
      </c>
      <c r="G232">
        <v>4349.25</v>
      </c>
      <c r="H232">
        <v>71317</v>
      </c>
      <c r="N232" t="s">
        <v>19</v>
      </c>
      <c r="O232" s="1">
        <v>45330</v>
      </c>
    </row>
    <row r="233" spans="1:15" x14ac:dyDescent="0.35">
      <c r="A233">
        <v>71</v>
      </c>
      <c r="B233">
        <v>71</v>
      </c>
      <c r="C233" t="s">
        <v>505</v>
      </c>
      <c r="D233" t="s">
        <v>115</v>
      </c>
      <c r="E233" t="s">
        <v>68</v>
      </c>
      <c r="F233">
        <v>4.34</v>
      </c>
      <c r="G233">
        <v>32431.243999999999</v>
      </c>
      <c r="H233">
        <v>613701</v>
      </c>
      <c r="I233">
        <v>95330.952999999994</v>
      </c>
      <c r="J233">
        <v>34.020000000000003</v>
      </c>
      <c r="K233">
        <v>0.625</v>
      </c>
      <c r="L233">
        <v>0.51</v>
      </c>
      <c r="M233">
        <v>-17.7</v>
      </c>
      <c r="N233" t="s">
        <v>19</v>
      </c>
      <c r="O233" s="1">
        <v>45330</v>
      </c>
    </row>
    <row r="234" spans="1:15" x14ac:dyDescent="0.35">
      <c r="A234">
        <v>72</v>
      </c>
      <c r="B234">
        <v>72</v>
      </c>
      <c r="C234" t="s">
        <v>506</v>
      </c>
      <c r="D234" t="s">
        <v>117</v>
      </c>
      <c r="E234" t="s">
        <v>68</v>
      </c>
      <c r="F234">
        <v>4.34</v>
      </c>
      <c r="G234">
        <v>89657.414000000004</v>
      </c>
      <c r="H234">
        <v>1547955</v>
      </c>
      <c r="I234">
        <v>79754.047000000006</v>
      </c>
      <c r="J234">
        <v>112.417</v>
      </c>
      <c r="K234">
        <v>2.5059999999999998</v>
      </c>
      <c r="L234">
        <v>2.9</v>
      </c>
      <c r="M234">
        <v>15.6</v>
      </c>
      <c r="N234" t="s">
        <v>19</v>
      </c>
      <c r="O234" s="1">
        <v>45330</v>
      </c>
    </row>
    <row r="235" spans="1:15" x14ac:dyDescent="0.35">
      <c r="A235">
        <v>73</v>
      </c>
      <c r="B235">
        <v>73</v>
      </c>
      <c r="C235" t="s">
        <v>507</v>
      </c>
      <c r="D235" t="s">
        <v>119</v>
      </c>
      <c r="E235" t="s">
        <v>68</v>
      </c>
      <c r="F235">
        <v>4.34</v>
      </c>
      <c r="G235">
        <v>241690</v>
      </c>
      <c r="H235">
        <v>4742805</v>
      </c>
      <c r="I235">
        <v>116253.45299999999</v>
      </c>
      <c r="J235">
        <v>207.899</v>
      </c>
      <c r="K235">
        <v>6.2690000000000001</v>
      </c>
      <c r="L235">
        <v>5.8</v>
      </c>
      <c r="M235">
        <v>-7.5</v>
      </c>
      <c r="N235" t="s">
        <v>19</v>
      </c>
      <c r="O235" s="1">
        <v>45330</v>
      </c>
    </row>
    <row r="236" spans="1:15" x14ac:dyDescent="0.35">
      <c r="A236">
        <v>74</v>
      </c>
      <c r="B236">
        <v>74</v>
      </c>
      <c r="C236" t="s">
        <v>508</v>
      </c>
      <c r="D236" t="s">
        <v>121</v>
      </c>
      <c r="E236" t="s">
        <v>68</v>
      </c>
      <c r="F236">
        <v>4.34</v>
      </c>
      <c r="G236">
        <v>1043704.25</v>
      </c>
      <c r="H236">
        <v>20803620</v>
      </c>
      <c r="I236">
        <v>62696.5</v>
      </c>
      <c r="J236">
        <v>1664.693</v>
      </c>
      <c r="K236">
        <v>25</v>
      </c>
      <c r="L236">
        <v>50.05</v>
      </c>
      <c r="M236">
        <v>100.2</v>
      </c>
      <c r="N236" t="s">
        <v>19</v>
      </c>
      <c r="O236" s="1">
        <v>45330</v>
      </c>
    </row>
    <row r="237" spans="1:15" x14ac:dyDescent="0.35">
      <c r="A237">
        <v>75</v>
      </c>
      <c r="B237">
        <v>75</v>
      </c>
      <c r="C237" t="s">
        <v>509</v>
      </c>
      <c r="D237" t="s">
        <v>18</v>
      </c>
      <c r="E237" t="s">
        <v>18</v>
      </c>
      <c r="F237">
        <v>4.33</v>
      </c>
      <c r="G237">
        <v>1827.3119999999999</v>
      </c>
      <c r="H237">
        <v>31153</v>
      </c>
      <c r="I237">
        <v>9.5760000000000005</v>
      </c>
      <c r="J237">
        <v>19082.205999999998</v>
      </c>
      <c r="L237">
        <v>579.15</v>
      </c>
      <c r="N237" t="s">
        <v>19</v>
      </c>
      <c r="O237" s="1">
        <v>45330</v>
      </c>
    </row>
    <row r="238" spans="1:15" x14ac:dyDescent="0.35">
      <c r="A238">
        <v>76</v>
      </c>
      <c r="B238">
        <v>76</v>
      </c>
      <c r="C238" t="s">
        <v>510</v>
      </c>
      <c r="D238" t="s">
        <v>18</v>
      </c>
      <c r="E238" t="s">
        <v>18</v>
      </c>
      <c r="F238">
        <v>4.34</v>
      </c>
      <c r="G238">
        <v>536.95399999999995</v>
      </c>
      <c r="H238">
        <v>11782</v>
      </c>
      <c r="N238" t="s">
        <v>19</v>
      </c>
      <c r="O238" s="1">
        <v>45330</v>
      </c>
    </row>
    <row r="239" spans="1:15" x14ac:dyDescent="0.35">
      <c r="A239">
        <v>77</v>
      </c>
      <c r="B239">
        <v>77</v>
      </c>
      <c r="C239" t="s">
        <v>511</v>
      </c>
      <c r="D239" t="s">
        <v>35</v>
      </c>
      <c r="E239" t="s">
        <v>142</v>
      </c>
      <c r="F239">
        <v>4.34</v>
      </c>
      <c r="G239">
        <v>31107.773000000001</v>
      </c>
      <c r="H239">
        <v>647261</v>
      </c>
      <c r="I239">
        <v>55185.578000000001</v>
      </c>
      <c r="J239">
        <v>56.369</v>
      </c>
      <c r="K239">
        <v>0.71299999999999997</v>
      </c>
      <c r="L239">
        <v>1.19</v>
      </c>
      <c r="M239">
        <v>67.5</v>
      </c>
      <c r="N239" t="s">
        <v>19</v>
      </c>
      <c r="O239" s="1">
        <v>45330</v>
      </c>
    </row>
    <row r="240" spans="1:15" x14ac:dyDescent="0.35">
      <c r="A240">
        <v>78</v>
      </c>
      <c r="B240">
        <v>78</v>
      </c>
      <c r="C240" t="s">
        <v>512</v>
      </c>
      <c r="D240" t="s">
        <v>37</v>
      </c>
      <c r="E240" t="s">
        <v>29</v>
      </c>
      <c r="F240">
        <v>4.34</v>
      </c>
      <c r="G240">
        <v>39960.921999999999</v>
      </c>
      <c r="H240">
        <v>796852</v>
      </c>
      <c r="I240">
        <v>80799.366999999998</v>
      </c>
      <c r="J240">
        <v>49.457000000000001</v>
      </c>
      <c r="K240">
        <v>1.1379999999999999</v>
      </c>
      <c r="L240">
        <v>0.98</v>
      </c>
      <c r="M240">
        <v>-13.5</v>
      </c>
      <c r="N240" t="s">
        <v>19</v>
      </c>
      <c r="O240" s="1">
        <v>45330</v>
      </c>
    </row>
    <row r="241" spans="1:15" x14ac:dyDescent="0.35">
      <c r="A241">
        <v>79</v>
      </c>
      <c r="B241">
        <v>79</v>
      </c>
      <c r="C241" t="s">
        <v>513</v>
      </c>
      <c r="D241" t="s">
        <v>39</v>
      </c>
      <c r="E241" t="s">
        <v>29</v>
      </c>
      <c r="F241">
        <v>4.34</v>
      </c>
      <c r="G241">
        <v>62070.468999999997</v>
      </c>
      <c r="H241">
        <v>1214556</v>
      </c>
      <c r="I241">
        <v>93015.077999999994</v>
      </c>
      <c r="J241">
        <v>66.731999999999999</v>
      </c>
      <c r="K241">
        <v>1.825</v>
      </c>
      <c r="L241">
        <v>1.51</v>
      </c>
      <c r="M241">
        <v>-17.399999999999999</v>
      </c>
      <c r="N241" t="s">
        <v>19</v>
      </c>
      <c r="O241" s="1">
        <v>45330</v>
      </c>
    </row>
    <row r="242" spans="1:15" x14ac:dyDescent="0.35">
      <c r="A242">
        <v>80</v>
      </c>
      <c r="B242">
        <v>80</v>
      </c>
      <c r="C242" t="s">
        <v>514</v>
      </c>
      <c r="D242" t="s">
        <v>55</v>
      </c>
      <c r="E242" t="s">
        <v>142</v>
      </c>
      <c r="F242">
        <v>4.33</v>
      </c>
      <c r="G242">
        <v>1000756.313</v>
      </c>
      <c r="H242">
        <v>19085440</v>
      </c>
      <c r="I242">
        <v>46678.375</v>
      </c>
      <c r="J242">
        <v>2143.94</v>
      </c>
      <c r="K242">
        <v>48.75</v>
      </c>
      <c r="L242">
        <v>64.61</v>
      </c>
      <c r="M242">
        <v>32.5</v>
      </c>
      <c r="N242" t="s">
        <v>19</v>
      </c>
      <c r="O242" s="1">
        <v>45330</v>
      </c>
    </row>
    <row r="243" spans="1:15" x14ac:dyDescent="0.35">
      <c r="A243">
        <v>81</v>
      </c>
      <c r="B243">
        <v>81</v>
      </c>
      <c r="C243" t="s">
        <v>515</v>
      </c>
      <c r="D243" t="s">
        <v>18</v>
      </c>
      <c r="E243" t="s">
        <v>18</v>
      </c>
      <c r="F243">
        <v>4.33</v>
      </c>
      <c r="G243">
        <v>1757.605</v>
      </c>
      <c r="H243">
        <v>35551</v>
      </c>
      <c r="I243">
        <v>8.4600000000000009</v>
      </c>
      <c r="J243">
        <v>20775.473000000002</v>
      </c>
      <c r="L243">
        <v>630.59</v>
      </c>
      <c r="N243" t="s">
        <v>19</v>
      </c>
      <c r="O243" s="1">
        <v>45330</v>
      </c>
    </row>
    <row r="244" spans="1:15" x14ac:dyDescent="0.35">
      <c r="A244">
        <v>82</v>
      </c>
      <c r="B244">
        <v>82</v>
      </c>
      <c r="C244" t="s">
        <v>516</v>
      </c>
      <c r="D244" t="s">
        <v>35</v>
      </c>
      <c r="E244" t="s">
        <v>142</v>
      </c>
      <c r="F244">
        <v>4.34</v>
      </c>
      <c r="G244">
        <v>28283.32</v>
      </c>
      <c r="H244">
        <v>513277</v>
      </c>
      <c r="I244">
        <v>57444.809000000001</v>
      </c>
      <c r="J244">
        <v>49.235999999999997</v>
      </c>
      <c r="K244">
        <v>0.71299999999999997</v>
      </c>
      <c r="L244">
        <v>0.98</v>
      </c>
      <c r="M244">
        <v>37.1</v>
      </c>
      <c r="N244" t="s">
        <v>19</v>
      </c>
      <c r="O244" s="1">
        <v>45330</v>
      </c>
    </row>
    <row r="245" spans="1:15" x14ac:dyDescent="0.35">
      <c r="A245">
        <v>83</v>
      </c>
      <c r="B245">
        <v>83</v>
      </c>
      <c r="C245" t="s">
        <v>517</v>
      </c>
      <c r="D245" t="s">
        <v>37</v>
      </c>
      <c r="E245" t="s">
        <v>29</v>
      </c>
      <c r="F245">
        <v>4.34</v>
      </c>
      <c r="G245">
        <v>36939.108999999997</v>
      </c>
      <c r="H245">
        <v>709023</v>
      </c>
      <c r="I245">
        <v>73697.179999999993</v>
      </c>
      <c r="J245">
        <v>50.122999999999998</v>
      </c>
      <c r="K245">
        <v>1.1379999999999999</v>
      </c>
      <c r="L245">
        <v>1</v>
      </c>
      <c r="M245">
        <v>-11.8</v>
      </c>
      <c r="N245" t="s">
        <v>19</v>
      </c>
      <c r="O245" s="1">
        <v>45330</v>
      </c>
    </row>
    <row r="246" spans="1:15" x14ac:dyDescent="0.35">
      <c r="A246">
        <v>84</v>
      </c>
      <c r="B246">
        <v>84</v>
      </c>
      <c r="C246" t="s">
        <v>518</v>
      </c>
      <c r="D246" t="s">
        <v>39</v>
      </c>
      <c r="E246" t="s">
        <v>29</v>
      </c>
      <c r="F246">
        <v>4.33</v>
      </c>
      <c r="G246">
        <v>75094.085999999996</v>
      </c>
      <c r="H246">
        <v>1490398</v>
      </c>
      <c r="I246">
        <v>102521.625</v>
      </c>
      <c r="J246">
        <v>73.247</v>
      </c>
      <c r="K246">
        <v>1.825</v>
      </c>
      <c r="L246">
        <v>1.71</v>
      </c>
      <c r="M246">
        <v>-6.5</v>
      </c>
      <c r="N246" t="s">
        <v>19</v>
      </c>
      <c r="O246" s="1">
        <v>45330</v>
      </c>
    </row>
    <row r="247" spans="1:15" x14ac:dyDescent="0.35">
      <c r="A247">
        <v>85</v>
      </c>
      <c r="B247">
        <v>85</v>
      </c>
      <c r="C247" t="s">
        <v>519</v>
      </c>
      <c r="D247" t="s">
        <v>55</v>
      </c>
      <c r="E247" t="s">
        <v>142</v>
      </c>
      <c r="F247">
        <v>4.34</v>
      </c>
      <c r="G247">
        <v>966794.625</v>
      </c>
      <c r="H247">
        <v>18279832</v>
      </c>
      <c r="I247">
        <v>39008.565999999999</v>
      </c>
      <c r="J247">
        <v>2478.4160000000002</v>
      </c>
      <c r="K247">
        <v>48.75</v>
      </c>
      <c r="L247">
        <v>74.77</v>
      </c>
      <c r="M247">
        <v>53.4</v>
      </c>
      <c r="N247" t="s">
        <v>19</v>
      </c>
      <c r="O247" s="1">
        <v>45330</v>
      </c>
    </row>
    <row r="248" spans="1:15" x14ac:dyDescent="0.35">
      <c r="A248">
        <v>86</v>
      </c>
      <c r="B248">
        <v>86</v>
      </c>
      <c r="C248" t="s">
        <v>520</v>
      </c>
      <c r="D248" t="s">
        <v>18</v>
      </c>
      <c r="E248" t="s">
        <v>18</v>
      </c>
      <c r="F248">
        <v>4.34</v>
      </c>
      <c r="G248">
        <v>2099.1770000000001</v>
      </c>
      <c r="H248">
        <v>30580</v>
      </c>
      <c r="I248">
        <v>1.97</v>
      </c>
      <c r="J248">
        <v>106557.208</v>
      </c>
      <c r="L248">
        <v>3236.42</v>
      </c>
      <c r="N248" t="s">
        <v>19</v>
      </c>
      <c r="O248" s="1">
        <v>45330</v>
      </c>
    </row>
    <row r="249" spans="1:15" x14ac:dyDescent="0.35">
      <c r="A249">
        <v>87</v>
      </c>
      <c r="B249">
        <v>87</v>
      </c>
      <c r="C249" t="s">
        <v>521</v>
      </c>
      <c r="D249" t="s">
        <v>35</v>
      </c>
      <c r="E249" t="s">
        <v>142</v>
      </c>
      <c r="F249">
        <v>4.34</v>
      </c>
      <c r="G249">
        <v>22541.699000000001</v>
      </c>
      <c r="H249">
        <v>376288</v>
      </c>
      <c r="I249">
        <v>46731.050999999999</v>
      </c>
      <c r="J249">
        <v>48.237000000000002</v>
      </c>
      <c r="K249">
        <v>0.71299999999999997</v>
      </c>
      <c r="L249">
        <v>0.95</v>
      </c>
      <c r="M249">
        <v>32.799999999999997</v>
      </c>
      <c r="N249" t="s">
        <v>19</v>
      </c>
      <c r="O249" s="1">
        <v>45330</v>
      </c>
    </row>
    <row r="250" spans="1:15" x14ac:dyDescent="0.35">
      <c r="A250">
        <v>88</v>
      </c>
      <c r="B250">
        <v>88</v>
      </c>
      <c r="C250" t="s">
        <v>522</v>
      </c>
      <c r="D250" t="s">
        <v>37</v>
      </c>
      <c r="E250" t="s">
        <v>29</v>
      </c>
      <c r="F250">
        <v>4.34</v>
      </c>
      <c r="G250">
        <v>34056.608999999997</v>
      </c>
      <c r="H250">
        <v>664162</v>
      </c>
      <c r="I250">
        <v>71098.960999999996</v>
      </c>
      <c r="J250">
        <v>47.9</v>
      </c>
      <c r="K250">
        <v>1.1379999999999999</v>
      </c>
      <c r="L250">
        <v>0.94</v>
      </c>
      <c r="M250">
        <v>-17.7</v>
      </c>
      <c r="N250" t="s">
        <v>19</v>
      </c>
      <c r="O250" s="1">
        <v>45330</v>
      </c>
    </row>
    <row r="251" spans="1:15" x14ac:dyDescent="0.35">
      <c r="A251">
        <v>89</v>
      </c>
      <c r="B251">
        <v>89</v>
      </c>
      <c r="C251" t="s">
        <v>523</v>
      </c>
      <c r="D251" t="s">
        <v>39</v>
      </c>
      <c r="E251" t="s">
        <v>29</v>
      </c>
      <c r="F251">
        <v>4.34</v>
      </c>
      <c r="G251">
        <v>74154.108999999997</v>
      </c>
      <c r="H251">
        <v>1437870</v>
      </c>
      <c r="I251">
        <v>93787.023000000001</v>
      </c>
      <c r="J251">
        <v>79.066000000000003</v>
      </c>
      <c r="K251">
        <v>1.825</v>
      </c>
      <c r="L251">
        <v>1.88</v>
      </c>
      <c r="M251">
        <v>3.2</v>
      </c>
      <c r="N251" t="s">
        <v>19</v>
      </c>
      <c r="O251" s="1">
        <v>45330</v>
      </c>
    </row>
    <row r="252" spans="1:15" x14ac:dyDescent="0.35">
      <c r="A252">
        <v>90</v>
      </c>
      <c r="B252">
        <v>90</v>
      </c>
      <c r="C252" t="s">
        <v>524</v>
      </c>
      <c r="D252" t="s">
        <v>55</v>
      </c>
      <c r="E252" t="s">
        <v>142</v>
      </c>
      <c r="F252">
        <v>4.34</v>
      </c>
      <c r="G252">
        <v>1063102.875</v>
      </c>
      <c r="H252">
        <v>19946494</v>
      </c>
      <c r="I252">
        <v>29047.741999999998</v>
      </c>
      <c r="J252">
        <v>3659.8470000000002</v>
      </c>
      <c r="K252">
        <v>48.75</v>
      </c>
      <c r="L252">
        <v>110.66</v>
      </c>
      <c r="M252">
        <v>127</v>
      </c>
      <c r="N252" t="s">
        <v>19</v>
      </c>
      <c r="O252" s="1">
        <v>45330</v>
      </c>
    </row>
    <row r="253" spans="1:15" x14ac:dyDescent="0.35">
      <c r="A253">
        <v>91</v>
      </c>
      <c r="B253">
        <v>91</v>
      </c>
      <c r="C253" t="s">
        <v>525</v>
      </c>
      <c r="D253" t="s">
        <v>18</v>
      </c>
      <c r="E253" t="s">
        <v>18</v>
      </c>
      <c r="F253">
        <v>4.32</v>
      </c>
      <c r="G253">
        <v>1580.2139999999999</v>
      </c>
      <c r="H253">
        <v>27385</v>
      </c>
      <c r="I253">
        <v>9.14</v>
      </c>
      <c r="J253">
        <v>17288.992999999999</v>
      </c>
      <c r="L253">
        <v>524.67999999999995</v>
      </c>
      <c r="N253" t="s">
        <v>19</v>
      </c>
      <c r="O253" s="1">
        <v>45330</v>
      </c>
    </row>
    <row r="254" spans="1:15" x14ac:dyDescent="0.35">
      <c r="A254">
        <v>92</v>
      </c>
      <c r="B254">
        <v>92</v>
      </c>
      <c r="C254" t="s">
        <v>526</v>
      </c>
      <c r="D254" t="s">
        <v>18</v>
      </c>
      <c r="E254" t="s">
        <v>18</v>
      </c>
      <c r="F254">
        <v>4.3499999999999996</v>
      </c>
      <c r="G254">
        <v>354.86799999999999</v>
      </c>
      <c r="H254">
        <v>7123</v>
      </c>
      <c r="I254">
        <v>0.86</v>
      </c>
      <c r="J254">
        <v>41263.720999999998</v>
      </c>
      <c r="L254">
        <v>1252.97</v>
      </c>
      <c r="N254" t="s">
        <v>19</v>
      </c>
      <c r="O254" s="1">
        <v>45330</v>
      </c>
    </row>
    <row r="255" spans="1:15" x14ac:dyDescent="0.35">
      <c r="A255">
        <v>93</v>
      </c>
      <c r="B255">
        <v>93</v>
      </c>
      <c r="C255" t="s">
        <v>527</v>
      </c>
      <c r="D255" t="s">
        <v>141</v>
      </c>
      <c r="E255" t="s">
        <v>142</v>
      </c>
      <c r="F255">
        <v>4.33</v>
      </c>
      <c r="G255">
        <v>2294531.25</v>
      </c>
      <c r="H255">
        <v>42666740</v>
      </c>
      <c r="I255">
        <v>159468.484</v>
      </c>
      <c r="J255">
        <v>1438.8620000000001</v>
      </c>
      <c r="L255">
        <v>43.19</v>
      </c>
      <c r="N255" t="s">
        <v>19</v>
      </c>
      <c r="O255" s="1">
        <v>45330</v>
      </c>
    </row>
    <row r="256" spans="1:15" x14ac:dyDescent="0.35">
      <c r="A256">
        <v>94</v>
      </c>
      <c r="B256">
        <v>94</v>
      </c>
      <c r="C256" t="s">
        <v>528</v>
      </c>
      <c r="D256" t="s">
        <v>144</v>
      </c>
      <c r="E256" t="s">
        <v>142</v>
      </c>
      <c r="F256">
        <v>4.33</v>
      </c>
      <c r="G256">
        <v>2354053.25</v>
      </c>
      <c r="H256">
        <v>45344624</v>
      </c>
      <c r="I256">
        <v>137772.84400000001</v>
      </c>
      <c r="J256">
        <v>1708.6479999999999</v>
      </c>
      <c r="L256">
        <v>51.39</v>
      </c>
      <c r="N256" t="s">
        <v>19</v>
      </c>
      <c r="O256" s="1">
        <v>45330</v>
      </c>
    </row>
    <row r="257" spans="1:15" x14ac:dyDescent="0.35">
      <c r="A257">
        <v>95</v>
      </c>
      <c r="B257">
        <v>95</v>
      </c>
      <c r="C257" t="s">
        <v>529</v>
      </c>
      <c r="D257" t="s">
        <v>146</v>
      </c>
      <c r="E257" t="s">
        <v>142</v>
      </c>
      <c r="F257">
        <v>4.33</v>
      </c>
      <c r="G257">
        <v>2053148</v>
      </c>
      <c r="H257">
        <v>40953388</v>
      </c>
      <c r="I257">
        <v>122639.31299999999</v>
      </c>
      <c r="J257">
        <v>1674.135</v>
      </c>
      <c r="L257">
        <v>50.34</v>
      </c>
      <c r="N257" t="s">
        <v>19</v>
      </c>
      <c r="O257" s="1">
        <v>45330</v>
      </c>
    </row>
    <row r="258" spans="1:15" x14ac:dyDescent="0.35">
      <c r="A258">
        <v>96</v>
      </c>
      <c r="B258">
        <v>96</v>
      </c>
      <c r="C258" t="s">
        <v>530</v>
      </c>
      <c r="D258" t="s">
        <v>148</v>
      </c>
      <c r="E258" t="s">
        <v>142</v>
      </c>
      <c r="F258">
        <v>4.33</v>
      </c>
      <c r="G258">
        <v>2721176.25</v>
      </c>
      <c r="H258">
        <v>52004224</v>
      </c>
      <c r="I258">
        <v>191937.04699999999</v>
      </c>
      <c r="J258">
        <v>1417.7439999999999</v>
      </c>
      <c r="L258">
        <v>42.55</v>
      </c>
      <c r="N258" t="s">
        <v>19</v>
      </c>
      <c r="O258" s="1">
        <v>45330</v>
      </c>
    </row>
    <row r="259" spans="1:15" x14ac:dyDescent="0.35">
      <c r="A259">
        <v>97</v>
      </c>
      <c r="B259">
        <v>97</v>
      </c>
      <c r="C259" t="s">
        <v>531</v>
      </c>
      <c r="D259" t="s">
        <v>150</v>
      </c>
      <c r="E259" t="s">
        <v>142</v>
      </c>
      <c r="F259">
        <v>4.33</v>
      </c>
      <c r="G259">
        <v>3183320</v>
      </c>
      <c r="H259">
        <v>60800472</v>
      </c>
      <c r="I259">
        <v>270446.25</v>
      </c>
      <c r="J259">
        <v>1177.0619999999999</v>
      </c>
      <c r="L259">
        <v>35.24</v>
      </c>
      <c r="N259" t="s">
        <v>19</v>
      </c>
      <c r="O259" s="1">
        <v>45330</v>
      </c>
    </row>
    <row r="260" spans="1:15" x14ac:dyDescent="0.35">
      <c r="A260">
        <v>98</v>
      </c>
      <c r="B260">
        <v>98</v>
      </c>
      <c r="C260" t="s">
        <v>532</v>
      </c>
      <c r="D260" t="s">
        <v>152</v>
      </c>
      <c r="E260" t="s">
        <v>142</v>
      </c>
      <c r="F260">
        <v>4.32</v>
      </c>
      <c r="G260">
        <v>2907235</v>
      </c>
      <c r="H260">
        <v>55977992</v>
      </c>
      <c r="I260">
        <v>228889.45300000001</v>
      </c>
      <c r="J260">
        <v>1270.1479999999999</v>
      </c>
      <c r="L260">
        <v>38.07</v>
      </c>
      <c r="N260" t="s">
        <v>19</v>
      </c>
      <c r="O260" s="1">
        <v>45330</v>
      </c>
    </row>
    <row r="261" spans="1:15" x14ac:dyDescent="0.35">
      <c r="A261">
        <v>99</v>
      </c>
      <c r="B261">
        <v>99</v>
      </c>
      <c r="C261" t="s">
        <v>533</v>
      </c>
      <c r="D261" t="s">
        <v>18</v>
      </c>
      <c r="E261" t="s">
        <v>18</v>
      </c>
      <c r="F261">
        <v>4.32</v>
      </c>
      <c r="G261">
        <v>5665.3040000000001</v>
      </c>
      <c r="H261">
        <v>88952</v>
      </c>
      <c r="I261">
        <v>10.602</v>
      </c>
      <c r="J261">
        <v>53436.182000000001</v>
      </c>
      <c r="L261">
        <v>1622.74</v>
      </c>
      <c r="N261" t="s">
        <v>19</v>
      </c>
      <c r="O261" s="1">
        <v>45330</v>
      </c>
    </row>
    <row r="262" spans="1:15" x14ac:dyDescent="0.35">
      <c r="A262">
        <v>100</v>
      </c>
      <c r="B262">
        <v>100</v>
      </c>
      <c r="C262" t="s">
        <v>534</v>
      </c>
      <c r="D262" t="s">
        <v>155</v>
      </c>
      <c r="E262" t="s">
        <v>142</v>
      </c>
      <c r="F262">
        <v>4.33</v>
      </c>
      <c r="G262">
        <v>2042914</v>
      </c>
      <c r="H262">
        <v>38590028</v>
      </c>
      <c r="I262">
        <v>151167.92199999999</v>
      </c>
      <c r="J262">
        <v>1351.42</v>
      </c>
      <c r="L262">
        <v>40.53</v>
      </c>
      <c r="N262" t="s">
        <v>19</v>
      </c>
      <c r="O262" s="1">
        <v>45330</v>
      </c>
    </row>
    <row r="263" spans="1:15" x14ac:dyDescent="0.35">
      <c r="A263">
        <v>101</v>
      </c>
      <c r="B263">
        <v>101</v>
      </c>
      <c r="C263" t="s">
        <v>535</v>
      </c>
      <c r="D263" t="s">
        <v>157</v>
      </c>
      <c r="E263" t="s">
        <v>142</v>
      </c>
      <c r="F263">
        <v>4.33</v>
      </c>
      <c r="G263">
        <v>1920954.625</v>
      </c>
      <c r="H263">
        <v>33420922</v>
      </c>
      <c r="I263">
        <v>137365.53099999999</v>
      </c>
      <c r="J263">
        <v>1398.4259999999999</v>
      </c>
      <c r="L263">
        <v>41.96</v>
      </c>
      <c r="N263" t="s">
        <v>19</v>
      </c>
      <c r="O263" s="1">
        <v>45330</v>
      </c>
    </row>
    <row r="264" spans="1:15" x14ac:dyDescent="0.35">
      <c r="A264">
        <v>102</v>
      </c>
      <c r="B264">
        <v>102</v>
      </c>
      <c r="C264" t="s">
        <v>536</v>
      </c>
      <c r="D264" t="s">
        <v>159</v>
      </c>
      <c r="E264" t="s">
        <v>142</v>
      </c>
      <c r="F264">
        <v>4.32</v>
      </c>
      <c r="G264">
        <v>2511156.5</v>
      </c>
      <c r="H264">
        <v>49497012</v>
      </c>
      <c r="I264">
        <v>188103.42199999999</v>
      </c>
      <c r="J264">
        <v>1334.9870000000001</v>
      </c>
      <c r="L264">
        <v>40.03</v>
      </c>
      <c r="N264" t="s">
        <v>19</v>
      </c>
      <c r="O264" s="1">
        <v>45330</v>
      </c>
    </row>
    <row r="265" spans="1:15" x14ac:dyDescent="0.35">
      <c r="A265">
        <v>103</v>
      </c>
      <c r="B265">
        <v>103</v>
      </c>
      <c r="C265" t="s">
        <v>537</v>
      </c>
      <c r="D265" t="s">
        <v>161</v>
      </c>
      <c r="E265" t="s">
        <v>142</v>
      </c>
      <c r="F265">
        <v>4.32</v>
      </c>
      <c r="G265">
        <v>1781806</v>
      </c>
      <c r="H265">
        <v>33449774</v>
      </c>
      <c r="I265">
        <v>140990.125</v>
      </c>
      <c r="J265">
        <v>1263.7809999999999</v>
      </c>
      <c r="L265">
        <v>37.869999999999997</v>
      </c>
      <c r="N265" t="s">
        <v>19</v>
      </c>
      <c r="O265" s="1">
        <v>45330</v>
      </c>
    </row>
    <row r="266" spans="1:15" x14ac:dyDescent="0.35">
      <c r="A266">
        <v>104</v>
      </c>
      <c r="B266">
        <v>104</v>
      </c>
      <c r="C266" t="s">
        <v>538</v>
      </c>
      <c r="D266" t="s">
        <v>163</v>
      </c>
      <c r="E266" t="s">
        <v>142</v>
      </c>
      <c r="F266">
        <v>4.32</v>
      </c>
      <c r="G266">
        <v>1678213.625</v>
      </c>
      <c r="H266">
        <v>32093362</v>
      </c>
      <c r="I266">
        <v>193763.31299999999</v>
      </c>
      <c r="J266">
        <v>866.11500000000001</v>
      </c>
      <c r="L266">
        <v>25.79</v>
      </c>
      <c r="N266" t="s">
        <v>19</v>
      </c>
      <c r="O266" s="1">
        <v>45330</v>
      </c>
    </row>
    <row r="267" spans="1:15" x14ac:dyDescent="0.35">
      <c r="A267">
        <v>105</v>
      </c>
      <c r="B267">
        <v>105</v>
      </c>
      <c r="C267" t="s">
        <v>539</v>
      </c>
      <c r="D267" t="s">
        <v>165</v>
      </c>
      <c r="E267" t="s">
        <v>142</v>
      </c>
      <c r="F267">
        <v>4.32</v>
      </c>
      <c r="G267">
        <v>1736233.375</v>
      </c>
      <c r="H267">
        <v>36583268</v>
      </c>
      <c r="I267">
        <v>134827.359</v>
      </c>
      <c r="J267">
        <v>1287.7460000000001</v>
      </c>
      <c r="L267">
        <v>38.6</v>
      </c>
      <c r="N267" t="s">
        <v>19</v>
      </c>
      <c r="O267" s="1">
        <v>45330</v>
      </c>
    </row>
    <row r="268" spans="1:15" x14ac:dyDescent="0.35">
      <c r="A268">
        <v>106</v>
      </c>
      <c r="B268">
        <v>106</v>
      </c>
      <c r="C268" t="s">
        <v>540</v>
      </c>
      <c r="D268" t="s">
        <v>18</v>
      </c>
      <c r="E268" t="s">
        <v>18</v>
      </c>
      <c r="F268">
        <v>4.32</v>
      </c>
      <c r="G268">
        <v>3944.261</v>
      </c>
      <c r="H268">
        <v>65031</v>
      </c>
      <c r="N268" t="s">
        <v>19</v>
      </c>
      <c r="O268" s="1">
        <v>45330</v>
      </c>
    </row>
    <row r="269" spans="1:15" x14ac:dyDescent="0.35">
      <c r="A269">
        <v>107</v>
      </c>
      <c r="B269">
        <v>107</v>
      </c>
      <c r="C269" t="s">
        <v>541</v>
      </c>
      <c r="D269" t="s">
        <v>52</v>
      </c>
      <c r="E269" t="s">
        <v>29</v>
      </c>
      <c r="F269">
        <v>4.33</v>
      </c>
      <c r="G269">
        <v>1076495.125</v>
      </c>
      <c r="H269">
        <v>20344942</v>
      </c>
      <c r="I269">
        <v>105078.148</v>
      </c>
      <c r="J269">
        <v>1024.471</v>
      </c>
      <c r="K269">
        <v>30.5</v>
      </c>
      <c r="L269">
        <v>30.6</v>
      </c>
      <c r="M269">
        <v>0.3</v>
      </c>
      <c r="N269" t="s">
        <v>19</v>
      </c>
      <c r="O269" s="1">
        <v>45330</v>
      </c>
    </row>
    <row r="270" spans="1:15" x14ac:dyDescent="0.35">
      <c r="A270">
        <v>108</v>
      </c>
      <c r="B270">
        <v>108</v>
      </c>
      <c r="C270" t="s">
        <v>542</v>
      </c>
      <c r="D270" t="s">
        <v>18</v>
      </c>
      <c r="E270" t="s">
        <v>18</v>
      </c>
      <c r="F270">
        <v>4.32</v>
      </c>
      <c r="G270">
        <v>2588.1019999999999</v>
      </c>
      <c r="H270">
        <v>39532</v>
      </c>
      <c r="I270">
        <v>3.1360000000000001</v>
      </c>
      <c r="J270">
        <v>82528.763000000006</v>
      </c>
      <c r="L270">
        <v>2506.4899999999998</v>
      </c>
      <c r="N270" t="s">
        <v>19</v>
      </c>
      <c r="O270" s="1">
        <v>45330</v>
      </c>
    </row>
    <row r="271" spans="1:15" x14ac:dyDescent="0.35">
      <c r="A271">
        <v>109</v>
      </c>
      <c r="B271">
        <v>109</v>
      </c>
      <c r="C271" t="s">
        <v>543</v>
      </c>
      <c r="D271" t="s">
        <v>170</v>
      </c>
      <c r="E271" t="s">
        <v>142</v>
      </c>
      <c r="F271">
        <v>4.33</v>
      </c>
      <c r="G271">
        <v>532864.43799999997</v>
      </c>
      <c r="H271">
        <v>10242889</v>
      </c>
      <c r="I271">
        <v>66314.429999999993</v>
      </c>
      <c r="J271">
        <v>803.54200000000003</v>
      </c>
      <c r="L271">
        <v>23.89</v>
      </c>
      <c r="N271" t="s">
        <v>19</v>
      </c>
      <c r="O271" s="1">
        <v>45330</v>
      </c>
    </row>
    <row r="272" spans="1:15" x14ac:dyDescent="0.35">
      <c r="A272">
        <v>110</v>
      </c>
      <c r="B272">
        <v>110</v>
      </c>
      <c r="C272" t="s">
        <v>544</v>
      </c>
      <c r="D272" t="s">
        <v>172</v>
      </c>
      <c r="E272" t="s">
        <v>142</v>
      </c>
      <c r="F272">
        <v>4.33</v>
      </c>
      <c r="G272">
        <v>794152</v>
      </c>
      <c r="H272">
        <v>14965115</v>
      </c>
      <c r="I272">
        <v>70664.452999999994</v>
      </c>
      <c r="J272">
        <v>1123.835</v>
      </c>
      <c r="L272">
        <v>33.619999999999997</v>
      </c>
      <c r="N272" t="s">
        <v>19</v>
      </c>
      <c r="O272" s="1">
        <v>45330</v>
      </c>
    </row>
    <row r="273" spans="1:15" x14ac:dyDescent="0.35">
      <c r="A273">
        <v>111</v>
      </c>
      <c r="B273">
        <v>111</v>
      </c>
      <c r="C273" t="s">
        <v>545</v>
      </c>
      <c r="D273" t="s">
        <v>174</v>
      </c>
      <c r="E273" t="s">
        <v>142</v>
      </c>
      <c r="F273">
        <v>4.33</v>
      </c>
      <c r="G273">
        <v>858142.43799999997</v>
      </c>
      <c r="H273">
        <v>17149398</v>
      </c>
      <c r="I273">
        <v>90734.82</v>
      </c>
      <c r="J273">
        <v>945.77</v>
      </c>
      <c r="L273">
        <v>28.21</v>
      </c>
      <c r="N273" t="s">
        <v>19</v>
      </c>
      <c r="O273" s="1">
        <v>45330</v>
      </c>
    </row>
    <row r="274" spans="1:15" x14ac:dyDescent="0.35">
      <c r="A274">
        <v>112</v>
      </c>
      <c r="B274">
        <v>112</v>
      </c>
      <c r="C274" t="s">
        <v>546</v>
      </c>
      <c r="D274" t="s">
        <v>176</v>
      </c>
      <c r="E274" t="s">
        <v>142</v>
      </c>
      <c r="F274">
        <v>4.33</v>
      </c>
      <c r="G274">
        <v>524098.875</v>
      </c>
      <c r="H274">
        <v>9971786</v>
      </c>
      <c r="I274">
        <v>150100.68799999999</v>
      </c>
      <c r="J274">
        <v>349.16500000000002</v>
      </c>
      <c r="L274">
        <v>10.09</v>
      </c>
      <c r="N274" t="s">
        <v>19</v>
      </c>
      <c r="O274" s="1">
        <v>45330</v>
      </c>
    </row>
    <row r="275" spans="1:15" x14ac:dyDescent="0.35">
      <c r="A275">
        <v>113</v>
      </c>
      <c r="B275">
        <v>113</v>
      </c>
      <c r="C275" t="s">
        <v>547</v>
      </c>
      <c r="D275" t="s">
        <v>178</v>
      </c>
      <c r="E275" t="s">
        <v>142</v>
      </c>
      <c r="F275">
        <v>4.33</v>
      </c>
      <c r="G275">
        <v>420662.5</v>
      </c>
      <c r="H275">
        <v>8655304</v>
      </c>
      <c r="I275">
        <v>121538.523</v>
      </c>
      <c r="J275">
        <v>346.11500000000001</v>
      </c>
      <c r="L275">
        <v>10</v>
      </c>
      <c r="N275" t="s">
        <v>19</v>
      </c>
      <c r="O275" s="1">
        <v>45330</v>
      </c>
    </row>
    <row r="276" spans="1:15" x14ac:dyDescent="0.35">
      <c r="A276">
        <v>114</v>
      </c>
      <c r="B276">
        <v>114</v>
      </c>
      <c r="C276" t="s">
        <v>548</v>
      </c>
      <c r="D276" t="s">
        <v>180</v>
      </c>
      <c r="E276" t="s">
        <v>142</v>
      </c>
      <c r="F276">
        <v>4.33</v>
      </c>
      <c r="G276">
        <v>499231.84399999998</v>
      </c>
      <c r="H276">
        <v>9808518</v>
      </c>
      <c r="I276">
        <v>141360.891</v>
      </c>
      <c r="J276">
        <v>353.161</v>
      </c>
      <c r="L276">
        <v>10.210000000000001</v>
      </c>
      <c r="N276" t="s">
        <v>19</v>
      </c>
      <c r="O276" s="1">
        <v>45330</v>
      </c>
    </row>
    <row r="277" spans="1:15" x14ac:dyDescent="0.35">
      <c r="A277">
        <v>115</v>
      </c>
      <c r="B277">
        <v>115</v>
      </c>
      <c r="C277" t="s">
        <v>549</v>
      </c>
      <c r="D277" t="s">
        <v>18</v>
      </c>
      <c r="E277" t="s">
        <v>18</v>
      </c>
      <c r="F277">
        <v>4.32</v>
      </c>
      <c r="G277">
        <v>1192.125</v>
      </c>
      <c r="H277">
        <v>20112</v>
      </c>
      <c r="I277">
        <v>7.7859999999999996</v>
      </c>
      <c r="J277">
        <v>15311.135</v>
      </c>
      <c r="L277">
        <v>464.59</v>
      </c>
      <c r="N277" t="s">
        <v>19</v>
      </c>
      <c r="O277" s="1">
        <v>45330</v>
      </c>
    </row>
    <row r="278" spans="1:15" x14ac:dyDescent="0.35">
      <c r="A278">
        <v>116</v>
      </c>
      <c r="B278">
        <v>116</v>
      </c>
      <c r="C278" t="s">
        <v>550</v>
      </c>
      <c r="D278" t="s">
        <v>52</v>
      </c>
      <c r="E278" t="s">
        <v>29</v>
      </c>
      <c r="F278">
        <v>4.33</v>
      </c>
      <c r="G278">
        <v>986586.875</v>
      </c>
      <c r="H278">
        <v>18464340</v>
      </c>
      <c r="I278">
        <v>92012.312999999995</v>
      </c>
      <c r="J278">
        <v>1072.2339999999999</v>
      </c>
      <c r="K278">
        <v>30.5</v>
      </c>
      <c r="L278">
        <v>32.049999999999997</v>
      </c>
      <c r="M278">
        <v>5.0999999999999996</v>
      </c>
      <c r="N278" t="s">
        <v>19</v>
      </c>
      <c r="O278" s="1">
        <v>45330</v>
      </c>
    </row>
    <row r="279" spans="1:15" x14ac:dyDescent="0.35">
      <c r="A279">
        <v>117</v>
      </c>
      <c r="B279">
        <v>117</v>
      </c>
      <c r="C279" t="s">
        <v>551</v>
      </c>
      <c r="D279" t="s">
        <v>18</v>
      </c>
      <c r="E279" t="s">
        <v>18</v>
      </c>
      <c r="F279">
        <v>4.32</v>
      </c>
      <c r="G279">
        <v>1896.8219999999999</v>
      </c>
      <c r="H279">
        <v>26264</v>
      </c>
      <c r="N279" t="s">
        <v>19</v>
      </c>
      <c r="O279" s="1">
        <v>45330</v>
      </c>
    </row>
    <row r="280" spans="1:15" x14ac:dyDescent="0.35">
      <c r="A280">
        <v>118</v>
      </c>
      <c r="B280">
        <v>118</v>
      </c>
      <c r="C280" t="s">
        <v>552</v>
      </c>
      <c r="D280" t="s">
        <v>185</v>
      </c>
      <c r="E280" t="s">
        <v>142</v>
      </c>
      <c r="F280">
        <v>4.33</v>
      </c>
      <c r="G280">
        <v>2019758.875</v>
      </c>
      <c r="H280">
        <v>37338576</v>
      </c>
      <c r="I280">
        <v>59452.156000000003</v>
      </c>
      <c r="J280">
        <v>3397.2840000000001</v>
      </c>
      <c r="L280">
        <v>102.68</v>
      </c>
      <c r="N280" t="s">
        <v>19</v>
      </c>
      <c r="O280" s="1">
        <v>45330</v>
      </c>
    </row>
    <row r="281" spans="1:15" x14ac:dyDescent="0.35">
      <c r="A281">
        <v>119</v>
      </c>
      <c r="B281">
        <v>119</v>
      </c>
      <c r="C281" t="s">
        <v>553</v>
      </c>
      <c r="D281" t="s">
        <v>187</v>
      </c>
      <c r="E281" t="s">
        <v>142</v>
      </c>
      <c r="F281">
        <v>4.33</v>
      </c>
      <c r="G281">
        <v>1882942.125</v>
      </c>
      <c r="H281">
        <v>36278996</v>
      </c>
      <c r="I281">
        <v>73160.085999999996</v>
      </c>
      <c r="J281">
        <v>2573.7289999999998</v>
      </c>
      <c r="L281">
        <v>77.66</v>
      </c>
      <c r="N281" t="s">
        <v>19</v>
      </c>
      <c r="O281" s="1">
        <v>45330</v>
      </c>
    </row>
    <row r="282" spans="1:15" x14ac:dyDescent="0.35">
      <c r="A282">
        <v>120</v>
      </c>
      <c r="B282">
        <v>120</v>
      </c>
      <c r="C282" t="s">
        <v>554</v>
      </c>
      <c r="D282" t="s">
        <v>189</v>
      </c>
      <c r="E282" t="s">
        <v>142</v>
      </c>
      <c r="F282">
        <v>4.33</v>
      </c>
      <c r="G282">
        <v>1664458.75</v>
      </c>
      <c r="H282">
        <v>30950594</v>
      </c>
      <c r="I282">
        <v>81241.562999999995</v>
      </c>
      <c r="J282">
        <v>2048.777</v>
      </c>
      <c r="L282">
        <v>61.72</v>
      </c>
      <c r="N282" t="s">
        <v>19</v>
      </c>
      <c r="O282" s="1">
        <v>45330</v>
      </c>
    </row>
    <row r="283" spans="1:15" x14ac:dyDescent="0.35">
      <c r="A283">
        <v>121</v>
      </c>
      <c r="B283">
        <v>121</v>
      </c>
      <c r="C283" t="s">
        <v>555</v>
      </c>
      <c r="D283" t="s">
        <v>191</v>
      </c>
      <c r="E283" t="s">
        <v>142</v>
      </c>
      <c r="F283">
        <v>4.32</v>
      </c>
      <c r="G283">
        <v>3340735.25</v>
      </c>
      <c r="H283">
        <v>58716056</v>
      </c>
      <c r="I283">
        <v>203907.67199999999</v>
      </c>
      <c r="J283">
        <v>1638.357</v>
      </c>
      <c r="L283">
        <v>49.25</v>
      </c>
      <c r="N283" t="s">
        <v>19</v>
      </c>
      <c r="O283" s="1">
        <v>45330</v>
      </c>
    </row>
    <row r="284" spans="1:15" x14ac:dyDescent="0.35">
      <c r="A284">
        <v>122</v>
      </c>
      <c r="B284">
        <v>122</v>
      </c>
      <c r="C284" t="s">
        <v>556</v>
      </c>
      <c r="D284" t="s">
        <v>193</v>
      </c>
      <c r="E284" t="s">
        <v>142</v>
      </c>
      <c r="F284">
        <v>4.32</v>
      </c>
      <c r="G284">
        <v>2807132.75</v>
      </c>
      <c r="H284">
        <v>53510668</v>
      </c>
      <c r="I284">
        <v>205969.29699999999</v>
      </c>
      <c r="J284">
        <v>1362.8889999999999</v>
      </c>
      <c r="L284">
        <v>40.880000000000003</v>
      </c>
      <c r="N284" t="s">
        <v>19</v>
      </c>
      <c r="O284" s="1">
        <v>45330</v>
      </c>
    </row>
    <row r="285" spans="1:15" x14ac:dyDescent="0.35">
      <c r="A285">
        <v>123</v>
      </c>
      <c r="B285">
        <v>123</v>
      </c>
      <c r="C285" t="s">
        <v>557</v>
      </c>
      <c r="D285" t="s">
        <v>195</v>
      </c>
      <c r="E285" t="s">
        <v>142</v>
      </c>
      <c r="F285">
        <v>4.33</v>
      </c>
      <c r="G285">
        <v>2809799</v>
      </c>
      <c r="H285">
        <v>51944668</v>
      </c>
      <c r="I285">
        <v>123378.43799999999</v>
      </c>
      <c r="J285">
        <v>2277.3829999999998</v>
      </c>
      <c r="L285">
        <v>68.66</v>
      </c>
      <c r="N285" t="s">
        <v>19</v>
      </c>
      <c r="O285" s="1">
        <v>45330</v>
      </c>
    </row>
    <row r="286" spans="1:15" x14ac:dyDescent="0.35">
      <c r="A286">
        <v>124</v>
      </c>
      <c r="B286">
        <v>124</v>
      </c>
      <c r="C286" t="s">
        <v>558</v>
      </c>
      <c r="D286" t="s">
        <v>18</v>
      </c>
      <c r="E286" t="s">
        <v>18</v>
      </c>
      <c r="F286">
        <v>4.32</v>
      </c>
      <c r="G286">
        <v>5829.3890000000001</v>
      </c>
      <c r="H286">
        <v>99283</v>
      </c>
      <c r="I286">
        <v>2.9870000000000001</v>
      </c>
      <c r="J286">
        <v>195158.65400000001</v>
      </c>
      <c r="L286">
        <v>5927.9</v>
      </c>
      <c r="N286" t="s">
        <v>19</v>
      </c>
      <c r="O286" s="1">
        <v>45330</v>
      </c>
    </row>
    <row r="287" spans="1:15" x14ac:dyDescent="0.35">
      <c r="A287">
        <v>125</v>
      </c>
      <c r="B287">
        <v>125</v>
      </c>
      <c r="C287" t="s">
        <v>559</v>
      </c>
      <c r="D287" t="s">
        <v>198</v>
      </c>
      <c r="E287" t="s">
        <v>142</v>
      </c>
      <c r="F287">
        <v>4.32</v>
      </c>
      <c r="G287">
        <v>3186197.25</v>
      </c>
      <c r="H287">
        <v>61430992</v>
      </c>
      <c r="I287">
        <v>105990.336</v>
      </c>
      <c r="J287">
        <v>3006.1210000000001</v>
      </c>
      <c r="L287">
        <v>90.8</v>
      </c>
      <c r="N287" t="s">
        <v>19</v>
      </c>
      <c r="O287" s="1">
        <v>45330</v>
      </c>
    </row>
    <row r="288" spans="1:15" x14ac:dyDescent="0.35">
      <c r="A288">
        <v>126</v>
      </c>
      <c r="B288">
        <v>126</v>
      </c>
      <c r="C288" t="s">
        <v>560</v>
      </c>
      <c r="D288" t="s">
        <v>200</v>
      </c>
      <c r="E288" t="s">
        <v>142</v>
      </c>
      <c r="F288">
        <v>4.33</v>
      </c>
      <c r="G288">
        <v>2758034.25</v>
      </c>
      <c r="H288">
        <v>51965436</v>
      </c>
      <c r="I288">
        <v>92672.016000000003</v>
      </c>
      <c r="J288">
        <v>2976.1239999999998</v>
      </c>
      <c r="L288">
        <v>89.89</v>
      </c>
      <c r="N288" t="s">
        <v>19</v>
      </c>
      <c r="O288" s="1">
        <v>45330</v>
      </c>
    </row>
    <row r="289" spans="1:15" x14ac:dyDescent="0.35">
      <c r="A289">
        <v>127</v>
      </c>
      <c r="B289">
        <v>127</v>
      </c>
      <c r="C289" t="s">
        <v>561</v>
      </c>
      <c r="D289" t="s">
        <v>202</v>
      </c>
      <c r="E289" t="s">
        <v>142</v>
      </c>
      <c r="F289">
        <v>4.33</v>
      </c>
      <c r="G289">
        <v>3248939</v>
      </c>
      <c r="H289">
        <v>62116900</v>
      </c>
      <c r="I289">
        <v>122775.94500000001</v>
      </c>
      <c r="J289">
        <v>2646.2339999999999</v>
      </c>
      <c r="L289">
        <v>79.87</v>
      </c>
      <c r="N289" t="s">
        <v>19</v>
      </c>
      <c r="O289" s="1">
        <v>45330</v>
      </c>
    </row>
    <row r="290" spans="1:15" x14ac:dyDescent="0.35">
      <c r="A290">
        <v>128</v>
      </c>
      <c r="B290">
        <v>128</v>
      </c>
      <c r="C290" t="s">
        <v>562</v>
      </c>
      <c r="D290" t="s">
        <v>204</v>
      </c>
      <c r="E290" t="s">
        <v>142</v>
      </c>
      <c r="F290">
        <v>4.32</v>
      </c>
      <c r="G290">
        <v>2785065.25</v>
      </c>
      <c r="H290">
        <v>52642948</v>
      </c>
      <c r="I290">
        <v>109065.461</v>
      </c>
      <c r="J290">
        <v>2553.5720000000001</v>
      </c>
      <c r="L290">
        <v>77.05</v>
      </c>
      <c r="N290" t="s">
        <v>19</v>
      </c>
      <c r="O290" s="1">
        <v>45330</v>
      </c>
    </row>
    <row r="291" spans="1:15" x14ac:dyDescent="0.35">
      <c r="A291">
        <v>129</v>
      </c>
      <c r="B291">
        <v>129</v>
      </c>
      <c r="C291" t="s">
        <v>563</v>
      </c>
      <c r="D291" t="s">
        <v>206</v>
      </c>
      <c r="E291" t="s">
        <v>142</v>
      </c>
      <c r="F291">
        <v>4.33</v>
      </c>
      <c r="G291">
        <v>3777946.5</v>
      </c>
      <c r="H291">
        <v>70176496</v>
      </c>
      <c r="I291">
        <v>111220.977</v>
      </c>
      <c r="J291">
        <v>3396.7930000000001</v>
      </c>
      <c r="L291">
        <v>102.67</v>
      </c>
      <c r="N291" t="s">
        <v>19</v>
      </c>
      <c r="O291" s="1">
        <v>45330</v>
      </c>
    </row>
    <row r="292" spans="1:15" x14ac:dyDescent="0.35">
      <c r="A292">
        <v>130</v>
      </c>
      <c r="B292">
        <v>130</v>
      </c>
      <c r="C292" t="s">
        <v>564</v>
      </c>
      <c r="D292" t="s">
        <v>208</v>
      </c>
      <c r="E292" t="s">
        <v>142</v>
      </c>
      <c r="F292">
        <v>4.33</v>
      </c>
      <c r="G292">
        <v>2946401</v>
      </c>
      <c r="H292">
        <v>55806236</v>
      </c>
      <c r="I292">
        <v>88635.960999999996</v>
      </c>
      <c r="J292">
        <v>3324.16</v>
      </c>
      <c r="L292">
        <v>100.46</v>
      </c>
      <c r="N292" t="s">
        <v>19</v>
      </c>
      <c r="O292" s="1">
        <v>45330</v>
      </c>
    </row>
    <row r="293" spans="1:15" x14ac:dyDescent="0.35">
      <c r="A293">
        <v>131</v>
      </c>
      <c r="B293">
        <v>131</v>
      </c>
      <c r="C293" t="s">
        <v>565</v>
      </c>
      <c r="D293" t="s">
        <v>18</v>
      </c>
      <c r="E293" t="s">
        <v>18</v>
      </c>
      <c r="F293">
        <v>4.32</v>
      </c>
      <c r="G293">
        <v>7125.924</v>
      </c>
      <c r="H293">
        <v>108026</v>
      </c>
      <c r="N293" t="s">
        <v>19</v>
      </c>
      <c r="O293" s="1">
        <v>45330</v>
      </c>
    </row>
    <row r="294" spans="1:15" x14ac:dyDescent="0.35">
      <c r="A294">
        <v>132</v>
      </c>
      <c r="B294">
        <v>132</v>
      </c>
      <c r="C294" t="s">
        <v>566</v>
      </c>
      <c r="D294" t="s">
        <v>52</v>
      </c>
      <c r="E294" t="s">
        <v>29</v>
      </c>
      <c r="F294">
        <v>4.33</v>
      </c>
      <c r="G294">
        <v>994039.06299999997</v>
      </c>
      <c r="H294">
        <v>18405526</v>
      </c>
      <c r="I294">
        <v>99651.062999999995</v>
      </c>
      <c r="J294">
        <v>997.52</v>
      </c>
      <c r="K294">
        <v>30.5</v>
      </c>
      <c r="L294">
        <v>29.78</v>
      </c>
      <c r="M294">
        <v>-2.2999999999999998</v>
      </c>
      <c r="N294" t="s">
        <v>19</v>
      </c>
      <c r="O294" s="1">
        <v>45330</v>
      </c>
    </row>
    <row r="295" spans="1:15" x14ac:dyDescent="0.35">
      <c r="A295">
        <v>133</v>
      </c>
      <c r="B295">
        <v>133</v>
      </c>
      <c r="C295" t="s">
        <v>567</v>
      </c>
      <c r="D295" t="s">
        <v>18</v>
      </c>
      <c r="E295" t="s">
        <v>18</v>
      </c>
      <c r="F295">
        <v>4.32</v>
      </c>
      <c r="G295">
        <v>2937.011</v>
      </c>
      <c r="H295">
        <v>42697</v>
      </c>
      <c r="I295">
        <v>7.218</v>
      </c>
      <c r="J295">
        <v>40690.093999999997</v>
      </c>
      <c r="L295">
        <v>1235.54</v>
      </c>
      <c r="N295" t="s">
        <v>19</v>
      </c>
      <c r="O295" s="1">
        <v>45330</v>
      </c>
    </row>
    <row r="296" spans="1:15" x14ac:dyDescent="0.35">
      <c r="A296">
        <v>134</v>
      </c>
      <c r="B296">
        <v>134</v>
      </c>
      <c r="C296" t="s">
        <v>568</v>
      </c>
      <c r="D296" t="s">
        <v>213</v>
      </c>
      <c r="E296" t="s">
        <v>142</v>
      </c>
      <c r="F296">
        <v>4.33</v>
      </c>
      <c r="G296">
        <v>2475880.25</v>
      </c>
      <c r="H296">
        <v>46387352</v>
      </c>
      <c r="I296">
        <v>99175.741999999998</v>
      </c>
      <c r="J296">
        <v>2496.4580000000001</v>
      </c>
      <c r="L296">
        <v>75.319999999999993</v>
      </c>
      <c r="N296" t="s">
        <v>19</v>
      </c>
      <c r="O296" s="1">
        <v>45330</v>
      </c>
    </row>
    <row r="297" spans="1:15" x14ac:dyDescent="0.35">
      <c r="A297">
        <v>135</v>
      </c>
      <c r="B297">
        <v>135</v>
      </c>
      <c r="C297" t="s">
        <v>569</v>
      </c>
      <c r="D297" t="s">
        <v>215</v>
      </c>
      <c r="E297" t="s">
        <v>142</v>
      </c>
      <c r="F297">
        <v>4.33</v>
      </c>
      <c r="G297">
        <v>2926991.5</v>
      </c>
      <c r="H297">
        <v>53916236</v>
      </c>
      <c r="I297">
        <v>153366.016</v>
      </c>
      <c r="J297">
        <v>1908.501</v>
      </c>
      <c r="L297">
        <v>57.46</v>
      </c>
      <c r="N297" t="s">
        <v>19</v>
      </c>
      <c r="O297" s="1">
        <v>45330</v>
      </c>
    </row>
    <row r="298" spans="1:15" x14ac:dyDescent="0.35">
      <c r="A298">
        <v>136</v>
      </c>
      <c r="B298">
        <v>136</v>
      </c>
      <c r="C298" t="s">
        <v>570</v>
      </c>
      <c r="D298" t="s">
        <v>217</v>
      </c>
      <c r="E298" t="s">
        <v>142</v>
      </c>
      <c r="F298">
        <v>4.33</v>
      </c>
      <c r="G298">
        <v>2552598.75</v>
      </c>
      <c r="H298">
        <v>46398920</v>
      </c>
      <c r="I298">
        <v>156841.31299999999</v>
      </c>
      <c r="J298">
        <v>1627.5039999999999</v>
      </c>
      <c r="L298">
        <v>48.92</v>
      </c>
      <c r="N298" t="s">
        <v>19</v>
      </c>
      <c r="O298" s="1">
        <v>45330</v>
      </c>
    </row>
    <row r="299" spans="1:15" x14ac:dyDescent="0.35">
      <c r="A299">
        <v>137</v>
      </c>
      <c r="B299">
        <v>137</v>
      </c>
      <c r="C299" t="s">
        <v>571</v>
      </c>
      <c r="D299" t="s">
        <v>219</v>
      </c>
      <c r="E299" t="s">
        <v>142</v>
      </c>
      <c r="F299">
        <v>4.32</v>
      </c>
      <c r="G299">
        <v>2148663.25</v>
      </c>
      <c r="H299">
        <v>40641980</v>
      </c>
      <c r="I299">
        <v>126010.648</v>
      </c>
      <c r="J299">
        <v>1705.144</v>
      </c>
      <c r="L299">
        <v>51.28</v>
      </c>
      <c r="N299" t="s">
        <v>19</v>
      </c>
      <c r="O299" s="1">
        <v>45330</v>
      </c>
    </row>
    <row r="300" spans="1:15" x14ac:dyDescent="0.35">
      <c r="A300">
        <v>138</v>
      </c>
      <c r="B300">
        <v>138</v>
      </c>
      <c r="C300" t="s">
        <v>572</v>
      </c>
      <c r="D300" t="s">
        <v>221</v>
      </c>
      <c r="E300" t="s">
        <v>142</v>
      </c>
      <c r="F300">
        <v>4.32</v>
      </c>
      <c r="G300">
        <v>2479209</v>
      </c>
      <c r="H300">
        <v>45458668</v>
      </c>
      <c r="I300">
        <v>133898.75</v>
      </c>
      <c r="J300">
        <v>1851.5550000000001</v>
      </c>
      <c r="L300">
        <v>55.73</v>
      </c>
      <c r="N300" t="s">
        <v>19</v>
      </c>
      <c r="O300" s="1">
        <v>45330</v>
      </c>
    </row>
    <row r="301" spans="1:15" x14ac:dyDescent="0.35">
      <c r="A301">
        <v>139</v>
      </c>
      <c r="B301">
        <v>139</v>
      </c>
      <c r="C301" t="s">
        <v>573</v>
      </c>
      <c r="D301" t="s">
        <v>223</v>
      </c>
      <c r="E301" t="s">
        <v>142</v>
      </c>
      <c r="F301">
        <v>4.32</v>
      </c>
      <c r="G301">
        <v>2299225.5</v>
      </c>
      <c r="H301">
        <v>45059124</v>
      </c>
      <c r="I301">
        <v>103058.133</v>
      </c>
      <c r="J301">
        <v>2230.9989999999998</v>
      </c>
      <c r="L301">
        <v>67.25</v>
      </c>
      <c r="N301" t="s">
        <v>19</v>
      </c>
      <c r="O301" s="1">
        <v>45330</v>
      </c>
    </row>
    <row r="302" spans="1:15" x14ac:dyDescent="0.35">
      <c r="A302">
        <v>140</v>
      </c>
      <c r="B302">
        <v>140</v>
      </c>
      <c r="C302" t="s">
        <v>574</v>
      </c>
      <c r="D302" t="s">
        <v>18</v>
      </c>
      <c r="E302" t="s">
        <v>18</v>
      </c>
      <c r="F302">
        <v>4.32</v>
      </c>
      <c r="G302">
        <v>4341.3779999999997</v>
      </c>
      <c r="H302">
        <v>63516</v>
      </c>
      <c r="I302">
        <v>11.756</v>
      </c>
      <c r="J302">
        <v>36929.040000000001</v>
      </c>
      <c r="L302">
        <v>1121.29</v>
      </c>
      <c r="N302" t="s">
        <v>19</v>
      </c>
      <c r="O302" s="1">
        <v>45330</v>
      </c>
    </row>
    <row r="303" spans="1:15" x14ac:dyDescent="0.35">
      <c r="A303">
        <v>141</v>
      </c>
      <c r="B303">
        <v>141</v>
      </c>
      <c r="C303" t="s">
        <v>575</v>
      </c>
      <c r="D303" t="s">
        <v>52</v>
      </c>
      <c r="E303" t="s">
        <v>29</v>
      </c>
      <c r="F303">
        <v>4.33</v>
      </c>
      <c r="G303">
        <v>975624.93799999997</v>
      </c>
      <c r="H303">
        <v>19203378</v>
      </c>
      <c r="I303">
        <v>87360.312999999995</v>
      </c>
      <c r="J303">
        <v>1116.7829999999999</v>
      </c>
      <c r="K303">
        <v>30.5</v>
      </c>
      <c r="L303">
        <v>33.409999999999997</v>
      </c>
      <c r="M303">
        <v>9.5</v>
      </c>
      <c r="N303" t="s">
        <v>19</v>
      </c>
      <c r="O303" s="1">
        <v>45330</v>
      </c>
    </row>
    <row r="304" spans="1:15" x14ac:dyDescent="0.35">
      <c r="A304">
        <v>142</v>
      </c>
      <c r="B304">
        <v>142</v>
      </c>
      <c r="C304" t="s">
        <v>576</v>
      </c>
      <c r="D304" t="s">
        <v>18</v>
      </c>
      <c r="E304" t="s">
        <v>18</v>
      </c>
      <c r="F304">
        <v>4.33</v>
      </c>
      <c r="G304">
        <v>2837.69</v>
      </c>
      <c r="H304">
        <v>36534</v>
      </c>
      <c r="I304">
        <v>2.4649999999999999</v>
      </c>
      <c r="J304">
        <v>115119.27</v>
      </c>
      <c r="L304">
        <v>3496.51</v>
      </c>
      <c r="N304" t="s">
        <v>19</v>
      </c>
      <c r="O304" s="1">
        <v>45330</v>
      </c>
    </row>
    <row r="305" spans="1:15" x14ac:dyDescent="0.35">
      <c r="A305">
        <v>143</v>
      </c>
      <c r="B305">
        <v>143</v>
      </c>
      <c r="C305" t="s">
        <v>577</v>
      </c>
      <c r="D305" t="s">
        <v>228</v>
      </c>
      <c r="E305" t="s">
        <v>142</v>
      </c>
      <c r="F305">
        <v>4.33</v>
      </c>
      <c r="G305">
        <v>1680210.625</v>
      </c>
      <c r="H305">
        <v>35287136</v>
      </c>
      <c r="I305">
        <v>67915.202999999994</v>
      </c>
      <c r="J305">
        <v>2473.9830000000002</v>
      </c>
      <c r="L305">
        <v>74.63</v>
      </c>
      <c r="N305" t="s">
        <v>19</v>
      </c>
      <c r="O305" s="1">
        <v>45330</v>
      </c>
    </row>
    <row r="306" spans="1:15" x14ac:dyDescent="0.35">
      <c r="A306">
        <v>144</v>
      </c>
      <c r="B306">
        <v>144</v>
      </c>
      <c r="C306" t="s">
        <v>578</v>
      </c>
      <c r="D306" t="s">
        <v>230</v>
      </c>
      <c r="E306" t="s">
        <v>142</v>
      </c>
      <c r="F306">
        <v>4.33</v>
      </c>
      <c r="G306">
        <v>1794048.625</v>
      </c>
      <c r="H306">
        <v>34997684</v>
      </c>
      <c r="I306">
        <v>82405.945000000007</v>
      </c>
      <c r="J306">
        <v>2177.0859999999998</v>
      </c>
      <c r="L306">
        <v>65.62</v>
      </c>
      <c r="N306" t="s">
        <v>19</v>
      </c>
      <c r="O306" s="1">
        <v>45330</v>
      </c>
    </row>
    <row r="307" spans="1:15" x14ac:dyDescent="0.35">
      <c r="A307">
        <v>145</v>
      </c>
      <c r="B307">
        <v>145</v>
      </c>
      <c r="C307" t="s">
        <v>579</v>
      </c>
      <c r="D307" t="s">
        <v>232</v>
      </c>
      <c r="E307" t="s">
        <v>142</v>
      </c>
      <c r="F307">
        <v>4.32</v>
      </c>
      <c r="G307">
        <v>1585744.25</v>
      </c>
      <c r="H307">
        <v>29815876</v>
      </c>
      <c r="I307">
        <v>57695.190999999999</v>
      </c>
      <c r="J307">
        <v>2748.4859999999999</v>
      </c>
      <c r="L307">
        <v>82.97</v>
      </c>
      <c r="N307" t="s">
        <v>19</v>
      </c>
      <c r="O307" s="1">
        <v>45331</v>
      </c>
    </row>
    <row r="308" spans="1:15" x14ac:dyDescent="0.35">
      <c r="A308">
        <v>146</v>
      </c>
      <c r="B308">
        <v>146</v>
      </c>
      <c r="C308" t="s">
        <v>580</v>
      </c>
      <c r="D308" t="s">
        <v>234</v>
      </c>
      <c r="E308" t="s">
        <v>142</v>
      </c>
      <c r="F308">
        <v>4.33</v>
      </c>
      <c r="G308">
        <v>2462339.25</v>
      </c>
      <c r="H308">
        <v>45285364</v>
      </c>
      <c r="I308">
        <v>110553.82799999999</v>
      </c>
      <c r="J308">
        <v>2227.2759999999998</v>
      </c>
      <c r="L308">
        <v>67.14</v>
      </c>
      <c r="N308" t="s">
        <v>19</v>
      </c>
      <c r="O308" s="1">
        <v>45331</v>
      </c>
    </row>
    <row r="309" spans="1:15" x14ac:dyDescent="0.35">
      <c r="A309">
        <v>147</v>
      </c>
      <c r="B309">
        <v>147</v>
      </c>
      <c r="C309" t="s">
        <v>581</v>
      </c>
      <c r="D309" t="s">
        <v>236</v>
      </c>
      <c r="E309" t="s">
        <v>142</v>
      </c>
      <c r="F309">
        <v>4.33</v>
      </c>
      <c r="G309">
        <v>2377318.25</v>
      </c>
      <c r="H309">
        <v>44228896</v>
      </c>
      <c r="I309">
        <v>79907.016000000003</v>
      </c>
      <c r="J309">
        <v>2975.1060000000002</v>
      </c>
      <c r="L309">
        <v>89.86</v>
      </c>
      <c r="N309" t="s">
        <v>19</v>
      </c>
      <c r="O309" s="1">
        <v>45331</v>
      </c>
    </row>
    <row r="310" spans="1:15" x14ac:dyDescent="0.35">
      <c r="A310">
        <v>148</v>
      </c>
      <c r="B310">
        <v>148</v>
      </c>
      <c r="C310" t="s">
        <v>582</v>
      </c>
      <c r="D310" t="s">
        <v>238</v>
      </c>
      <c r="E310" t="s">
        <v>142</v>
      </c>
      <c r="F310">
        <v>4.32</v>
      </c>
      <c r="G310">
        <v>2581464.75</v>
      </c>
      <c r="H310">
        <v>45727672</v>
      </c>
      <c r="I310">
        <v>103302.727</v>
      </c>
      <c r="J310">
        <v>2498.9319999999998</v>
      </c>
      <c r="L310">
        <v>75.39</v>
      </c>
      <c r="N310" t="s">
        <v>19</v>
      </c>
      <c r="O310" s="1">
        <v>45331</v>
      </c>
    </row>
    <row r="311" spans="1:15" x14ac:dyDescent="0.35">
      <c r="A311">
        <v>149</v>
      </c>
      <c r="B311">
        <v>149</v>
      </c>
      <c r="C311" t="s">
        <v>583</v>
      </c>
      <c r="D311" t="s">
        <v>18</v>
      </c>
      <c r="E311" t="s">
        <v>18</v>
      </c>
      <c r="F311">
        <v>4.32</v>
      </c>
      <c r="G311">
        <v>6456.9859999999999</v>
      </c>
      <c r="H311">
        <v>100137</v>
      </c>
      <c r="I311">
        <v>6.1029999999999998</v>
      </c>
      <c r="J311">
        <v>105800.197</v>
      </c>
      <c r="L311">
        <v>3213.42</v>
      </c>
      <c r="N311" t="s">
        <v>19</v>
      </c>
      <c r="O311" s="1">
        <v>45331</v>
      </c>
    </row>
    <row r="312" spans="1:15" x14ac:dyDescent="0.35">
      <c r="A312">
        <v>150</v>
      </c>
      <c r="B312">
        <v>150</v>
      </c>
      <c r="C312" t="s">
        <v>584</v>
      </c>
      <c r="D312" t="s">
        <v>18</v>
      </c>
      <c r="E312" t="s">
        <v>18</v>
      </c>
      <c r="F312">
        <v>4.32</v>
      </c>
      <c r="G312">
        <v>1637.52</v>
      </c>
      <c r="H312">
        <v>28260</v>
      </c>
      <c r="N312" t="s">
        <v>19</v>
      </c>
      <c r="O312" s="1">
        <v>45331</v>
      </c>
    </row>
    <row r="313" spans="1:15" x14ac:dyDescent="0.35">
      <c r="A313">
        <v>151</v>
      </c>
      <c r="B313">
        <v>151</v>
      </c>
      <c r="C313" t="s">
        <v>585</v>
      </c>
      <c r="D313" t="s">
        <v>18</v>
      </c>
      <c r="E313" t="s">
        <v>18</v>
      </c>
      <c r="F313">
        <v>4.34</v>
      </c>
      <c r="G313">
        <v>737.45299999999997</v>
      </c>
      <c r="H313">
        <v>11797</v>
      </c>
      <c r="I313">
        <v>11.433</v>
      </c>
      <c r="J313">
        <v>6450.2139999999999</v>
      </c>
      <c r="L313">
        <v>195.42</v>
      </c>
      <c r="N313" t="s">
        <v>19</v>
      </c>
      <c r="O313" s="1">
        <v>45331</v>
      </c>
    </row>
    <row r="316" spans="1:15" x14ac:dyDescent="0.35">
      <c r="F316" t="s">
        <v>587</v>
      </c>
    </row>
    <row r="317" spans="1:15" x14ac:dyDescent="0.35">
      <c r="B317" t="s">
        <v>3</v>
      </c>
      <c r="C317" t="s">
        <v>4</v>
      </c>
      <c r="D317" t="s">
        <v>5</v>
      </c>
      <c r="E317" t="s">
        <v>6</v>
      </c>
      <c r="F317" t="s">
        <v>7</v>
      </c>
      <c r="G317" t="s">
        <v>8</v>
      </c>
      <c r="H317" t="s">
        <v>9</v>
      </c>
      <c r="I317" t="s">
        <v>10</v>
      </c>
      <c r="J317" t="s">
        <v>11</v>
      </c>
      <c r="K317" t="s">
        <v>12</v>
      </c>
      <c r="L317" t="s">
        <v>13</v>
      </c>
      <c r="M317" t="s">
        <v>14</v>
      </c>
      <c r="N317" t="s">
        <v>15</v>
      </c>
      <c r="O317" t="s">
        <v>16</v>
      </c>
    </row>
    <row r="318" spans="1:15" x14ac:dyDescent="0.35">
      <c r="A318">
        <v>1</v>
      </c>
      <c r="B318">
        <v>1</v>
      </c>
      <c r="C318" t="s">
        <v>435</v>
      </c>
      <c r="D318" t="s">
        <v>18</v>
      </c>
      <c r="E318" t="s">
        <v>18</v>
      </c>
      <c r="K318">
        <v>100</v>
      </c>
      <c r="O318" s="1">
        <v>45329</v>
      </c>
    </row>
    <row r="319" spans="1:15" x14ac:dyDescent="0.35">
      <c r="A319">
        <v>2</v>
      </c>
      <c r="B319">
        <v>2</v>
      </c>
      <c r="C319" t="s">
        <v>436</v>
      </c>
      <c r="D319" t="s">
        <v>18</v>
      </c>
      <c r="E319" t="s">
        <v>18</v>
      </c>
      <c r="F319">
        <v>3.84</v>
      </c>
      <c r="G319">
        <v>11.192</v>
      </c>
      <c r="H319">
        <v>512</v>
      </c>
      <c r="J319">
        <v>11.192</v>
      </c>
      <c r="K319">
        <v>100</v>
      </c>
      <c r="L319">
        <v>0.01</v>
      </c>
      <c r="M319">
        <v>-100</v>
      </c>
      <c r="N319" t="s">
        <v>19</v>
      </c>
      <c r="O319" s="1">
        <v>45329</v>
      </c>
    </row>
    <row r="320" spans="1:15" x14ac:dyDescent="0.35">
      <c r="A320">
        <v>3</v>
      </c>
      <c r="B320">
        <v>3</v>
      </c>
      <c r="C320" t="s">
        <v>437</v>
      </c>
      <c r="D320" t="s">
        <v>22</v>
      </c>
      <c r="E320" t="s">
        <v>18</v>
      </c>
      <c r="F320">
        <v>3.82</v>
      </c>
      <c r="G320">
        <v>15.170999999999999</v>
      </c>
      <c r="H320">
        <v>367</v>
      </c>
      <c r="J320">
        <v>15.170999999999999</v>
      </c>
      <c r="K320">
        <v>100</v>
      </c>
      <c r="L320">
        <v>0.02</v>
      </c>
      <c r="M320">
        <v>-100</v>
      </c>
      <c r="N320" t="s">
        <v>19</v>
      </c>
      <c r="O320" s="1">
        <v>45329</v>
      </c>
    </row>
    <row r="321" spans="1:15" x14ac:dyDescent="0.35">
      <c r="A321">
        <v>4</v>
      </c>
      <c r="B321">
        <v>4</v>
      </c>
      <c r="C321" t="s">
        <v>438</v>
      </c>
      <c r="D321" t="s">
        <v>24</v>
      </c>
      <c r="E321" t="s">
        <v>18</v>
      </c>
      <c r="F321">
        <v>3.78</v>
      </c>
      <c r="G321">
        <v>1.89</v>
      </c>
      <c r="H321">
        <v>77</v>
      </c>
      <c r="J321">
        <v>1.89</v>
      </c>
      <c r="K321">
        <v>100</v>
      </c>
      <c r="L321">
        <v>0</v>
      </c>
      <c r="M321">
        <v>-100</v>
      </c>
      <c r="N321" t="s">
        <v>19</v>
      </c>
      <c r="O321" s="1">
        <v>45329</v>
      </c>
    </row>
    <row r="322" spans="1:15" x14ac:dyDescent="0.35">
      <c r="A322">
        <v>5</v>
      </c>
      <c r="B322">
        <v>5</v>
      </c>
      <c r="C322" t="s">
        <v>439</v>
      </c>
      <c r="D322" t="s">
        <v>18</v>
      </c>
      <c r="E322" t="s">
        <v>18</v>
      </c>
      <c r="K322">
        <v>100</v>
      </c>
      <c r="O322" s="1">
        <v>45329</v>
      </c>
    </row>
    <row r="323" spans="1:15" x14ac:dyDescent="0.35">
      <c r="A323">
        <v>6</v>
      </c>
      <c r="B323">
        <v>6</v>
      </c>
      <c r="C323" t="s">
        <v>440</v>
      </c>
      <c r="D323" t="s">
        <v>18</v>
      </c>
      <c r="E323" t="s">
        <v>18</v>
      </c>
      <c r="K323">
        <v>100</v>
      </c>
      <c r="O323" s="1">
        <v>45329</v>
      </c>
    </row>
    <row r="324" spans="1:15" x14ac:dyDescent="0.35">
      <c r="A324">
        <v>7</v>
      </c>
      <c r="B324">
        <v>7</v>
      </c>
      <c r="C324" t="s">
        <v>441</v>
      </c>
      <c r="D324" t="s">
        <v>28</v>
      </c>
      <c r="E324" t="s">
        <v>142</v>
      </c>
      <c r="F324">
        <v>3.79</v>
      </c>
      <c r="G324">
        <v>99147.226999999999</v>
      </c>
      <c r="H324">
        <v>3690400</v>
      </c>
      <c r="J324">
        <v>99147.226999999999</v>
      </c>
      <c r="K324">
        <v>100</v>
      </c>
      <c r="L324">
        <v>118.98</v>
      </c>
      <c r="M324">
        <v>19</v>
      </c>
      <c r="N324" t="s">
        <v>19</v>
      </c>
      <c r="O324" s="1">
        <v>45329</v>
      </c>
    </row>
    <row r="325" spans="1:15" x14ac:dyDescent="0.35">
      <c r="A325">
        <v>8</v>
      </c>
      <c r="B325">
        <v>8</v>
      </c>
      <c r="C325" t="s">
        <v>442</v>
      </c>
      <c r="D325" t="s">
        <v>31</v>
      </c>
      <c r="E325" t="s">
        <v>142</v>
      </c>
      <c r="F325">
        <v>3.79</v>
      </c>
      <c r="G325">
        <v>110029.92200000001</v>
      </c>
      <c r="H325">
        <v>4115721</v>
      </c>
      <c r="J325">
        <v>110029.92200000001</v>
      </c>
      <c r="K325">
        <v>100</v>
      </c>
      <c r="L325">
        <v>132.04</v>
      </c>
      <c r="M325">
        <v>32</v>
      </c>
      <c r="N325" t="s">
        <v>19</v>
      </c>
      <c r="O325" s="1">
        <v>45329</v>
      </c>
    </row>
    <row r="326" spans="1:15" x14ac:dyDescent="0.35">
      <c r="A326">
        <v>9</v>
      </c>
      <c r="B326">
        <v>9</v>
      </c>
      <c r="C326" t="s">
        <v>443</v>
      </c>
      <c r="D326" t="s">
        <v>33</v>
      </c>
      <c r="E326" t="s">
        <v>142</v>
      </c>
      <c r="F326">
        <v>3.79</v>
      </c>
      <c r="G326">
        <v>97847.358999999997</v>
      </c>
      <c r="H326">
        <v>3658686</v>
      </c>
      <c r="J326">
        <v>97847.358999999997</v>
      </c>
      <c r="K326">
        <v>100</v>
      </c>
      <c r="L326">
        <v>117.42</v>
      </c>
      <c r="M326">
        <v>17.399999999999999</v>
      </c>
      <c r="N326" t="s">
        <v>19</v>
      </c>
      <c r="O326" s="1">
        <v>45329</v>
      </c>
    </row>
    <row r="327" spans="1:15" x14ac:dyDescent="0.35">
      <c r="A327">
        <v>10</v>
      </c>
      <c r="B327">
        <v>10</v>
      </c>
      <c r="C327" t="s">
        <v>444</v>
      </c>
      <c r="D327" t="s">
        <v>35</v>
      </c>
      <c r="E327" t="s">
        <v>142</v>
      </c>
      <c r="F327">
        <v>3.79</v>
      </c>
      <c r="G327">
        <v>56906.483999999997</v>
      </c>
      <c r="H327">
        <v>2091590</v>
      </c>
      <c r="J327">
        <v>56906.483999999997</v>
      </c>
      <c r="K327">
        <v>100</v>
      </c>
      <c r="L327">
        <v>68.290000000000006</v>
      </c>
      <c r="M327">
        <v>-31.7</v>
      </c>
      <c r="N327" t="s">
        <v>19</v>
      </c>
      <c r="O327" s="1">
        <v>45329</v>
      </c>
    </row>
    <row r="328" spans="1:15" x14ac:dyDescent="0.35">
      <c r="A328">
        <v>11</v>
      </c>
      <c r="B328">
        <v>11</v>
      </c>
      <c r="C328" t="s">
        <v>445</v>
      </c>
      <c r="D328" t="s">
        <v>37</v>
      </c>
      <c r="E328" t="s">
        <v>29</v>
      </c>
      <c r="F328">
        <v>3.79</v>
      </c>
      <c r="G328">
        <v>62519.641000000003</v>
      </c>
      <c r="H328">
        <v>2550542</v>
      </c>
      <c r="J328">
        <v>62519.641000000003</v>
      </c>
      <c r="K328">
        <v>100</v>
      </c>
      <c r="L328">
        <v>75.03</v>
      </c>
      <c r="M328">
        <v>-25</v>
      </c>
      <c r="N328" t="s">
        <v>19</v>
      </c>
      <c r="O328" s="1">
        <v>45329</v>
      </c>
    </row>
    <row r="329" spans="1:15" x14ac:dyDescent="0.35">
      <c r="A329">
        <v>12</v>
      </c>
      <c r="B329">
        <v>12</v>
      </c>
      <c r="C329" t="s">
        <v>446</v>
      </c>
      <c r="D329" t="s">
        <v>39</v>
      </c>
      <c r="E329" t="s">
        <v>29</v>
      </c>
      <c r="F329">
        <v>3.79</v>
      </c>
      <c r="G329">
        <v>88497.523000000001</v>
      </c>
      <c r="H329">
        <v>3262129</v>
      </c>
      <c r="J329">
        <v>88497.523000000001</v>
      </c>
      <c r="K329">
        <v>100</v>
      </c>
      <c r="L329">
        <v>106.2</v>
      </c>
      <c r="M329">
        <v>6.2</v>
      </c>
      <c r="N329" t="s">
        <v>19</v>
      </c>
      <c r="O329" s="1">
        <v>45329</v>
      </c>
    </row>
    <row r="330" spans="1:15" x14ac:dyDescent="0.35">
      <c r="A330">
        <v>13</v>
      </c>
      <c r="B330">
        <v>13</v>
      </c>
      <c r="C330" t="s">
        <v>447</v>
      </c>
      <c r="D330" t="s">
        <v>18</v>
      </c>
      <c r="E330" t="s">
        <v>18</v>
      </c>
      <c r="F330">
        <v>3.79</v>
      </c>
      <c r="G330">
        <v>14.119</v>
      </c>
      <c r="H330">
        <v>559</v>
      </c>
      <c r="J330">
        <v>14.119</v>
      </c>
      <c r="K330">
        <v>100</v>
      </c>
      <c r="L330">
        <v>0.02</v>
      </c>
      <c r="M330">
        <v>-100</v>
      </c>
      <c r="N330" t="s">
        <v>19</v>
      </c>
      <c r="O330" s="1">
        <v>45329</v>
      </c>
    </row>
    <row r="331" spans="1:15" x14ac:dyDescent="0.35">
      <c r="A331">
        <v>14</v>
      </c>
      <c r="B331">
        <v>14</v>
      </c>
      <c r="C331" t="s">
        <v>448</v>
      </c>
      <c r="D331" t="s">
        <v>42</v>
      </c>
      <c r="E331" t="s">
        <v>29</v>
      </c>
      <c r="F331">
        <v>3.79</v>
      </c>
      <c r="G331">
        <v>76204.687999999995</v>
      </c>
      <c r="H331">
        <v>2781862</v>
      </c>
      <c r="J331">
        <v>76204.687999999995</v>
      </c>
      <c r="K331">
        <v>100</v>
      </c>
      <c r="L331">
        <v>91.45</v>
      </c>
      <c r="M331">
        <v>-8.6</v>
      </c>
      <c r="N331" t="s">
        <v>19</v>
      </c>
      <c r="O331" s="1">
        <v>45329</v>
      </c>
    </row>
    <row r="332" spans="1:15" x14ac:dyDescent="0.35">
      <c r="A332">
        <v>15</v>
      </c>
      <c r="B332">
        <v>15</v>
      </c>
      <c r="C332" t="s">
        <v>449</v>
      </c>
      <c r="D332" t="s">
        <v>44</v>
      </c>
      <c r="E332" t="s">
        <v>29</v>
      </c>
      <c r="F332">
        <v>3.79</v>
      </c>
      <c r="G332">
        <v>76172.733999999997</v>
      </c>
      <c r="H332">
        <v>2958551</v>
      </c>
      <c r="J332">
        <v>76172.733999999997</v>
      </c>
      <c r="K332">
        <v>100</v>
      </c>
      <c r="L332">
        <v>91.41</v>
      </c>
      <c r="M332">
        <v>-8.6</v>
      </c>
      <c r="N332" t="s">
        <v>19</v>
      </c>
      <c r="O332" s="1">
        <v>45330</v>
      </c>
    </row>
    <row r="333" spans="1:15" x14ac:dyDescent="0.35">
      <c r="A333">
        <v>16</v>
      </c>
      <c r="B333">
        <v>16</v>
      </c>
      <c r="C333" t="s">
        <v>450</v>
      </c>
      <c r="D333" t="s">
        <v>46</v>
      </c>
      <c r="E333" t="s">
        <v>29</v>
      </c>
      <c r="F333">
        <v>3.79</v>
      </c>
      <c r="G333">
        <v>79696.414000000004</v>
      </c>
      <c r="H333">
        <v>3734757</v>
      </c>
      <c r="J333">
        <v>79696.414000000004</v>
      </c>
      <c r="K333">
        <v>100</v>
      </c>
      <c r="L333">
        <v>95.64</v>
      </c>
      <c r="M333">
        <v>-4.4000000000000004</v>
      </c>
      <c r="N333" t="s">
        <v>19</v>
      </c>
      <c r="O333" s="1">
        <v>45330</v>
      </c>
    </row>
    <row r="334" spans="1:15" x14ac:dyDescent="0.35">
      <c r="A334">
        <v>17</v>
      </c>
      <c r="B334">
        <v>17</v>
      </c>
      <c r="C334" t="s">
        <v>451</v>
      </c>
      <c r="D334" t="s">
        <v>48</v>
      </c>
      <c r="E334" t="s">
        <v>29</v>
      </c>
      <c r="F334">
        <v>3.79</v>
      </c>
      <c r="G334">
        <v>81798.641000000003</v>
      </c>
      <c r="H334">
        <v>3844104</v>
      </c>
      <c r="J334">
        <v>81798.641000000003</v>
      </c>
      <c r="K334">
        <v>100</v>
      </c>
      <c r="L334">
        <v>98.16</v>
      </c>
      <c r="M334">
        <v>-1.8</v>
      </c>
      <c r="N334" t="s">
        <v>19</v>
      </c>
      <c r="O334" s="1">
        <v>45330</v>
      </c>
    </row>
    <row r="335" spans="1:15" x14ac:dyDescent="0.35">
      <c r="A335">
        <v>18</v>
      </c>
      <c r="B335">
        <v>18</v>
      </c>
      <c r="C335" t="s">
        <v>452</v>
      </c>
      <c r="D335" t="s">
        <v>50</v>
      </c>
      <c r="E335" t="s">
        <v>29</v>
      </c>
      <c r="F335">
        <v>3.79</v>
      </c>
      <c r="G335">
        <v>72615.585999999996</v>
      </c>
      <c r="H335">
        <v>2704232</v>
      </c>
      <c r="J335">
        <v>72615.585999999996</v>
      </c>
      <c r="K335">
        <v>100</v>
      </c>
      <c r="L335">
        <v>87.14</v>
      </c>
      <c r="M335">
        <v>-12.9</v>
      </c>
      <c r="N335" t="s">
        <v>19</v>
      </c>
      <c r="O335" s="1">
        <v>45330</v>
      </c>
    </row>
    <row r="336" spans="1:15" x14ac:dyDescent="0.35">
      <c r="A336">
        <v>19</v>
      </c>
      <c r="B336">
        <v>19</v>
      </c>
      <c r="C336" t="s">
        <v>453</v>
      </c>
      <c r="D336" t="s">
        <v>52</v>
      </c>
      <c r="E336" t="s">
        <v>29</v>
      </c>
      <c r="F336">
        <v>3.79</v>
      </c>
      <c r="G336">
        <v>76026</v>
      </c>
      <c r="H336">
        <v>2870378</v>
      </c>
      <c r="J336">
        <v>76026</v>
      </c>
      <c r="K336">
        <v>100</v>
      </c>
      <c r="L336">
        <v>91.23</v>
      </c>
      <c r="M336">
        <v>-8.8000000000000007</v>
      </c>
      <c r="N336" t="s">
        <v>19</v>
      </c>
      <c r="O336" s="1">
        <v>45330</v>
      </c>
    </row>
    <row r="337" spans="1:15" x14ac:dyDescent="0.35">
      <c r="A337">
        <v>20</v>
      </c>
      <c r="B337">
        <v>20</v>
      </c>
      <c r="C337" t="s">
        <v>454</v>
      </c>
      <c r="D337" t="s">
        <v>18</v>
      </c>
      <c r="E337" t="s">
        <v>18</v>
      </c>
      <c r="F337">
        <v>3.78</v>
      </c>
      <c r="G337">
        <v>11.739000000000001</v>
      </c>
      <c r="H337">
        <v>323</v>
      </c>
      <c r="J337">
        <v>11.739000000000001</v>
      </c>
      <c r="K337">
        <v>100</v>
      </c>
      <c r="L337">
        <v>0.01</v>
      </c>
      <c r="M337">
        <v>-100</v>
      </c>
      <c r="N337" t="s">
        <v>19</v>
      </c>
      <c r="O337" s="1">
        <v>45330</v>
      </c>
    </row>
    <row r="338" spans="1:15" x14ac:dyDescent="0.35">
      <c r="A338">
        <v>21</v>
      </c>
      <c r="B338">
        <v>21</v>
      </c>
      <c r="C338" t="s">
        <v>455</v>
      </c>
      <c r="D338" t="s">
        <v>55</v>
      </c>
      <c r="E338" t="s">
        <v>29</v>
      </c>
      <c r="F338">
        <v>3.79</v>
      </c>
      <c r="G338">
        <v>46317.648000000001</v>
      </c>
      <c r="H338">
        <v>1555216</v>
      </c>
      <c r="J338">
        <v>46317.648000000001</v>
      </c>
      <c r="K338">
        <v>100</v>
      </c>
      <c r="L338">
        <v>55.58</v>
      </c>
      <c r="M338">
        <v>-44.4</v>
      </c>
      <c r="N338" t="s">
        <v>19</v>
      </c>
      <c r="O338" s="1">
        <v>45330</v>
      </c>
    </row>
    <row r="339" spans="1:15" x14ac:dyDescent="0.35">
      <c r="A339">
        <v>22</v>
      </c>
      <c r="B339">
        <v>22</v>
      </c>
      <c r="C339" t="s">
        <v>456</v>
      </c>
      <c r="D339" t="s">
        <v>57</v>
      </c>
      <c r="E339" t="s">
        <v>29</v>
      </c>
      <c r="F339">
        <v>3.79</v>
      </c>
      <c r="G339">
        <v>99196.797000000006</v>
      </c>
      <c r="H339">
        <v>4421671</v>
      </c>
      <c r="J339">
        <v>99196.797000000006</v>
      </c>
      <c r="K339">
        <v>100</v>
      </c>
      <c r="L339">
        <v>119.04</v>
      </c>
      <c r="M339">
        <v>19</v>
      </c>
      <c r="N339" t="s">
        <v>19</v>
      </c>
      <c r="O339" s="1">
        <v>45330</v>
      </c>
    </row>
    <row r="340" spans="1:15" x14ac:dyDescent="0.35">
      <c r="A340">
        <v>23</v>
      </c>
      <c r="B340">
        <v>23</v>
      </c>
      <c r="C340" t="s">
        <v>457</v>
      </c>
      <c r="D340" t="s">
        <v>59</v>
      </c>
      <c r="E340" t="s">
        <v>29</v>
      </c>
      <c r="F340">
        <v>3.79</v>
      </c>
      <c r="G340">
        <v>75629.460999999996</v>
      </c>
      <c r="H340">
        <v>2825389</v>
      </c>
      <c r="J340">
        <v>75629.460999999996</v>
      </c>
      <c r="K340">
        <v>100</v>
      </c>
      <c r="L340">
        <v>90.76</v>
      </c>
      <c r="M340">
        <v>-9.1999999999999993</v>
      </c>
      <c r="N340" t="s">
        <v>19</v>
      </c>
      <c r="O340" s="1">
        <v>45330</v>
      </c>
    </row>
    <row r="341" spans="1:15" x14ac:dyDescent="0.35">
      <c r="A341">
        <v>24</v>
      </c>
      <c r="B341">
        <v>24</v>
      </c>
      <c r="C341" t="s">
        <v>458</v>
      </c>
      <c r="D341" t="s">
        <v>61</v>
      </c>
      <c r="E341" t="s">
        <v>29</v>
      </c>
      <c r="F341">
        <v>3.79</v>
      </c>
      <c r="G341">
        <v>82667.789000000004</v>
      </c>
      <c r="H341">
        <v>3326529</v>
      </c>
      <c r="J341">
        <v>82667.789000000004</v>
      </c>
      <c r="K341">
        <v>100</v>
      </c>
      <c r="L341">
        <v>99.21</v>
      </c>
      <c r="M341">
        <v>-0.8</v>
      </c>
      <c r="N341" t="s">
        <v>19</v>
      </c>
      <c r="O341" s="1">
        <v>45330</v>
      </c>
    </row>
    <row r="342" spans="1:15" x14ac:dyDescent="0.35">
      <c r="A342">
        <v>25</v>
      </c>
      <c r="B342">
        <v>25</v>
      </c>
      <c r="C342" t="s">
        <v>459</v>
      </c>
      <c r="D342" t="s">
        <v>63</v>
      </c>
      <c r="E342" t="s">
        <v>142</v>
      </c>
      <c r="F342">
        <v>3.79</v>
      </c>
      <c r="G342">
        <v>103689.242</v>
      </c>
      <c r="H342">
        <v>3858924</v>
      </c>
      <c r="J342">
        <v>103689.242</v>
      </c>
      <c r="K342">
        <v>100</v>
      </c>
      <c r="L342">
        <v>124.43</v>
      </c>
      <c r="M342">
        <v>24.4</v>
      </c>
      <c r="N342" t="s">
        <v>19</v>
      </c>
      <c r="O342" s="1">
        <v>45330</v>
      </c>
    </row>
    <row r="343" spans="1:15" x14ac:dyDescent="0.35">
      <c r="A343">
        <v>26</v>
      </c>
      <c r="B343">
        <v>26</v>
      </c>
      <c r="C343" t="s">
        <v>460</v>
      </c>
      <c r="D343" t="s">
        <v>18</v>
      </c>
      <c r="E343" t="s">
        <v>18</v>
      </c>
      <c r="F343">
        <v>3.78</v>
      </c>
      <c r="G343">
        <v>7.415</v>
      </c>
      <c r="H343">
        <v>304</v>
      </c>
      <c r="J343">
        <v>7.415</v>
      </c>
      <c r="K343">
        <v>100</v>
      </c>
      <c r="L343">
        <v>0.01</v>
      </c>
      <c r="M343">
        <v>-100</v>
      </c>
      <c r="N343" t="s">
        <v>19</v>
      </c>
      <c r="O343" s="1">
        <v>45330</v>
      </c>
    </row>
    <row r="344" spans="1:15" x14ac:dyDescent="0.35">
      <c r="A344">
        <v>27</v>
      </c>
      <c r="B344">
        <v>27</v>
      </c>
      <c r="C344" t="s">
        <v>461</v>
      </c>
      <c r="D344" t="s">
        <v>18</v>
      </c>
      <c r="E344" t="s">
        <v>18</v>
      </c>
      <c r="F344">
        <v>3.8</v>
      </c>
      <c r="G344">
        <v>18.042999999999999</v>
      </c>
      <c r="H344">
        <v>493</v>
      </c>
      <c r="J344">
        <v>18.042999999999999</v>
      </c>
      <c r="K344">
        <v>100</v>
      </c>
      <c r="L344">
        <v>0.02</v>
      </c>
      <c r="M344">
        <v>-100</v>
      </c>
      <c r="N344" t="s">
        <v>19</v>
      </c>
      <c r="O344" s="1">
        <v>45330</v>
      </c>
    </row>
    <row r="345" spans="1:15" x14ac:dyDescent="0.35">
      <c r="A345">
        <v>28</v>
      </c>
      <c r="B345">
        <v>28</v>
      </c>
      <c r="C345" t="s">
        <v>462</v>
      </c>
      <c r="D345" t="s">
        <v>67</v>
      </c>
      <c r="E345" t="s">
        <v>68</v>
      </c>
      <c r="F345">
        <v>3.79</v>
      </c>
      <c r="G345">
        <v>87326.75</v>
      </c>
      <c r="H345">
        <v>3300575</v>
      </c>
      <c r="J345">
        <v>87326.75</v>
      </c>
      <c r="K345">
        <v>100</v>
      </c>
      <c r="L345">
        <v>104.8</v>
      </c>
      <c r="M345">
        <v>4.8</v>
      </c>
      <c r="N345" t="s">
        <v>19</v>
      </c>
      <c r="O345" s="1">
        <v>45330</v>
      </c>
    </row>
    <row r="346" spans="1:15" x14ac:dyDescent="0.35">
      <c r="A346">
        <v>29</v>
      </c>
      <c r="B346">
        <v>29</v>
      </c>
      <c r="C346" t="s">
        <v>463</v>
      </c>
      <c r="D346" t="s">
        <v>70</v>
      </c>
      <c r="E346" t="s">
        <v>68</v>
      </c>
      <c r="F346">
        <v>3.79</v>
      </c>
      <c r="G346">
        <v>81890.241999999998</v>
      </c>
      <c r="H346">
        <v>3061537</v>
      </c>
      <c r="J346">
        <v>81890.241999999998</v>
      </c>
      <c r="K346">
        <v>100</v>
      </c>
      <c r="L346">
        <v>98.27</v>
      </c>
      <c r="M346">
        <v>-1.7</v>
      </c>
      <c r="N346" t="s">
        <v>19</v>
      </c>
      <c r="O346" s="1">
        <v>45330</v>
      </c>
    </row>
    <row r="347" spans="1:15" x14ac:dyDescent="0.35">
      <c r="A347">
        <v>30</v>
      </c>
      <c r="B347">
        <v>30</v>
      </c>
      <c r="C347" t="s">
        <v>464</v>
      </c>
      <c r="D347" t="s">
        <v>72</v>
      </c>
      <c r="E347" t="s">
        <v>68</v>
      </c>
      <c r="F347">
        <v>3.79</v>
      </c>
      <c r="G347">
        <v>103744.516</v>
      </c>
      <c r="H347">
        <v>3924788</v>
      </c>
      <c r="J347">
        <v>103744.516</v>
      </c>
      <c r="K347">
        <v>100</v>
      </c>
      <c r="L347">
        <v>124.5</v>
      </c>
      <c r="M347">
        <v>24.5</v>
      </c>
      <c r="N347" t="s">
        <v>19</v>
      </c>
      <c r="O347" s="1">
        <v>45330</v>
      </c>
    </row>
    <row r="348" spans="1:15" x14ac:dyDescent="0.35">
      <c r="A348">
        <v>31</v>
      </c>
      <c r="B348">
        <v>31</v>
      </c>
      <c r="C348" t="s">
        <v>465</v>
      </c>
      <c r="D348" t="s">
        <v>74</v>
      </c>
      <c r="E348" t="s">
        <v>68</v>
      </c>
      <c r="F348">
        <v>3.79</v>
      </c>
      <c r="G348">
        <v>72114.468999999997</v>
      </c>
      <c r="H348">
        <v>2688628</v>
      </c>
      <c r="J348">
        <v>72114.468999999997</v>
      </c>
      <c r="K348">
        <v>100</v>
      </c>
      <c r="L348">
        <v>86.54</v>
      </c>
      <c r="M348">
        <v>-13.5</v>
      </c>
      <c r="N348" t="s">
        <v>19</v>
      </c>
      <c r="O348" s="1">
        <v>45330</v>
      </c>
    </row>
    <row r="349" spans="1:15" x14ac:dyDescent="0.35">
      <c r="A349">
        <v>32</v>
      </c>
      <c r="B349">
        <v>32</v>
      </c>
      <c r="C349" t="s">
        <v>466</v>
      </c>
      <c r="D349" t="s">
        <v>18</v>
      </c>
      <c r="E349" t="s">
        <v>18</v>
      </c>
      <c r="F349">
        <v>3.79</v>
      </c>
      <c r="G349">
        <v>1.0469999999999999</v>
      </c>
      <c r="H349">
        <v>123</v>
      </c>
      <c r="J349">
        <v>1.0469999999999999</v>
      </c>
      <c r="K349">
        <v>100</v>
      </c>
      <c r="L349">
        <v>0</v>
      </c>
      <c r="M349">
        <v>-100</v>
      </c>
      <c r="N349" t="s">
        <v>19</v>
      </c>
      <c r="O349" s="1">
        <v>45330</v>
      </c>
    </row>
    <row r="350" spans="1:15" x14ac:dyDescent="0.35">
      <c r="A350">
        <v>33</v>
      </c>
      <c r="B350">
        <v>33</v>
      </c>
      <c r="C350" t="s">
        <v>467</v>
      </c>
      <c r="D350" t="s">
        <v>18</v>
      </c>
      <c r="E350" t="s">
        <v>18</v>
      </c>
      <c r="F350">
        <v>3.84</v>
      </c>
      <c r="G350">
        <v>12.055</v>
      </c>
      <c r="H350">
        <v>251</v>
      </c>
      <c r="J350">
        <v>12.055</v>
      </c>
      <c r="K350">
        <v>100</v>
      </c>
      <c r="L350">
        <v>0.01</v>
      </c>
      <c r="M350">
        <v>-100</v>
      </c>
      <c r="N350" t="s">
        <v>19</v>
      </c>
      <c r="O350" s="1">
        <v>45330</v>
      </c>
    </row>
    <row r="351" spans="1:15" x14ac:dyDescent="0.35">
      <c r="A351">
        <v>34</v>
      </c>
      <c r="B351">
        <v>34</v>
      </c>
      <c r="C351" t="s">
        <v>468</v>
      </c>
      <c r="D351" t="s">
        <v>35</v>
      </c>
      <c r="E351" t="s">
        <v>142</v>
      </c>
      <c r="F351">
        <v>3.79</v>
      </c>
      <c r="G351">
        <v>50823.347999999998</v>
      </c>
      <c r="H351">
        <v>1909275</v>
      </c>
      <c r="J351">
        <v>50823.347999999998</v>
      </c>
      <c r="K351">
        <v>100</v>
      </c>
      <c r="L351">
        <v>60.99</v>
      </c>
      <c r="M351">
        <v>-39</v>
      </c>
      <c r="N351" t="s">
        <v>19</v>
      </c>
      <c r="O351" s="1">
        <v>45330</v>
      </c>
    </row>
    <row r="352" spans="1:15" x14ac:dyDescent="0.35">
      <c r="A352">
        <v>35</v>
      </c>
      <c r="B352">
        <v>35</v>
      </c>
      <c r="C352" t="s">
        <v>469</v>
      </c>
      <c r="D352" t="s">
        <v>37</v>
      </c>
      <c r="E352" t="s">
        <v>29</v>
      </c>
      <c r="F352">
        <v>3.79</v>
      </c>
      <c r="G352">
        <v>81373.327999999994</v>
      </c>
      <c r="H352">
        <v>3072050</v>
      </c>
      <c r="J352">
        <v>81373.327999999994</v>
      </c>
      <c r="K352">
        <v>100</v>
      </c>
      <c r="L352">
        <v>97.65</v>
      </c>
      <c r="M352">
        <v>-2.2999999999999998</v>
      </c>
      <c r="N352" t="s">
        <v>19</v>
      </c>
      <c r="O352" s="1">
        <v>45330</v>
      </c>
    </row>
    <row r="353" spans="1:15" x14ac:dyDescent="0.35">
      <c r="A353">
        <v>36</v>
      </c>
      <c r="B353">
        <v>36</v>
      </c>
      <c r="C353" t="s">
        <v>470</v>
      </c>
      <c r="D353" t="s">
        <v>39</v>
      </c>
      <c r="E353" t="s">
        <v>29</v>
      </c>
      <c r="F353">
        <v>3.79</v>
      </c>
      <c r="G353">
        <v>96763.202999999994</v>
      </c>
      <c r="H353">
        <v>3627207</v>
      </c>
      <c r="J353">
        <v>96763.202999999994</v>
      </c>
      <c r="K353">
        <v>100</v>
      </c>
      <c r="L353">
        <v>116.12</v>
      </c>
      <c r="M353">
        <v>16.100000000000001</v>
      </c>
      <c r="N353" t="s">
        <v>19</v>
      </c>
      <c r="O353" s="1">
        <v>45330</v>
      </c>
    </row>
    <row r="354" spans="1:15" x14ac:dyDescent="0.35">
      <c r="A354">
        <v>37</v>
      </c>
      <c r="B354">
        <v>37</v>
      </c>
      <c r="C354" t="s">
        <v>471</v>
      </c>
      <c r="D354" t="s">
        <v>55</v>
      </c>
      <c r="E354" t="s">
        <v>142</v>
      </c>
      <c r="F354">
        <v>3.79</v>
      </c>
      <c r="G354">
        <v>39609.714999999997</v>
      </c>
      <c r="H354">
        <v>1478978</v>
      </c>
      <c r="J354">
        <v>39609.714999999997</v>
      </c>
      <c r="K354">
        <v>100</v>
      </c>
      <c r="L354">
        <v>47.53</v>
      </c>
      <c r="M354">
        <v>-52.5</v>
      </c>
      <c r="N354" t="s">
        <v>19</v>
      </c>
      <c r="O354" s="1">
        <v>45330</v>
      </c>
    </row>
    <row r="355" spans="1:15" x14ac:dyDescent="0.35">
      <c r="A355">
        <v>38</v>
      </c>
      <c r="B355">
        <v>38</v>
      </c>
      <c r="C355" t="s">
        <v>472</v>
      </c>
      <c r="D355" t="s">
        <v>18</v>
      </c>
      <c r="E355" t="s">
        <v>18</v>
      </c>
      <c r="K355">
        <v>100</v>
      </c>
      <c r="O355" s="1">
        <v>45330</v>
      </c>
    </row>
    <row r="356" spans="1:15" x14ac:dyDescent="0.35">
      <c r="A356">
        <v>39</v>
      </c>
      <c r="B356">
        <v>39</v>
      </c>
      <c r="C356" t="s">
        <v>473</v>
      </c>
      <c r="D356" t="s">
        <v>35</v>
      </c>
      <c r="E356" t="s">
        <v>142</v>
      </c>
      <c r="F356">
        <v>3.79</v>
      </c>
      <c r="G356">
        <v>45127.563000000002</v>
      </c>
      <c r="H356">
        <v>1700804</v>
      </c>
      <c r="J356">
        <v>45127.563000000002</v>
      </c>
      <c r="K356">
        <v>100</v>
      </c>
      <c r="L356">
        <v>54.16</v>
      </c>
      <c r="M356">
        <v>-45.8</v>
      </c>
      <c r="N356" t="s">
        <v>19</v>
      </c>
      <c r="O356" s="1">
        <v>45330</v>
      </c>
    </row>
    <row r="357" spans="1:15" x14ac:dyDescent="0.35">
      <c r="A357">
        <v>40</v>
      </c>
      <c r="B357">
        <v>40</v>
      </c>
      <c r="C357" t="s">
        <v>474</v>
      </c>
      <c r="D357" t="s">
        <v>37</v>
      </c>
      <c r="E357" t="s">
        <v>29</v>
      </c>
      <c r="F357">
        <v>3.78</v>
      </c>
      <c r="G357">
        <v>66556.108999999997</v>
      </c>
      <c r="H357">
        <v>2338083</v>
      </c>
      <c r="J357">
        <v>66556.108999999997</v>
      </c>
      <c r="K357">
        <v>100</v>
      </c>
      <c r="L357">
        <v>79.87</v>
      </c>
      <c r="M357">
        <v>-20.100000000000001</v>
      </c>
      <c r="N357" t="s">
        <v>19</v>
      </c>
      <c r="O357" s="1">
        <v>45330</v>
      </c>
    </row>
    <row r="358" spans="1:15" x14ac:dyDescent="0.35">
      <c r="A358">
        <v>41</v>
      </c>
      <c r="B358">
        <v>41</v>
      </c>
      <c r="C358" t="s">
        <v>475</v>
      </c>
      <c r="D358" t="s">
        <v>39</v>
      </c>
      <c r="E358" t="s">
        <v>29</v>
      </c>
      <c r="F358">
        <v>3.79</v>
      </c>
      <c r="G358">
        <v>86041.914000000004</v>
      </c>
      <c r="H358">
        <v>2949560</v>
      </c>
      <c r="J358">
        <v>86041.914000000004</v>
      </c>
      <c r="K358">
        <v>100</v>
      </c>
      <c r="L358">
        <v>103.25</v>
      </c>
      <c r="M358">
        <v>3.3</v>
      </c>
      <c r="N358" t="s">
        <v>19</v>
      </c>
      <c r="O358" s="1">
        <v>45330</v>
      </c>
    </row>
    <row r="359" spans="1:15" x14ac:dyDescent="0.35">
      <c r="A359">
        <v>42</v>
      </c>
      <c r="B359">
        <v>42</v>
      </c>
      <c r="C359" t="s">
        <v>476</v>
      </c>
      <c r="D359" t="s">
        <v>55</v>
      </c>
      <c r="E359" t="s">
        <v>29</v>
      </c>
      <c r="F359">
        <v>3.79</v>
      </c>
      <c r="G359">
        <v>43471.086000000003</v>
      </c>
      <c r="H359">
        <v>1413638</v>
      </c>
      <c r="J359">
        <v>43471.086000000003</v>
      </c>
      <c r="K359">
        <v>100</v>
      </c>
      <c r="L359">
        <v>52.17</v>
      </c>
      <c r="M359">
        <v>-47.8</v>
      </c>
      <c r="N359" t="s">
        <v>19</v>
      </c>
      <c r="O359" s="1">
        <v>45330</v>
      </c>
    </row>
    <row r="360" spans="1:15" x14ac:dyDescent="0.35">
      <c r="A360">
        <v>43</v>
      </c>
      <c r="B360">
        <v>43</v>
      </c>
      <c r="C360" t="s">
        <v>477</v>
      </c>
      <c r="D360" t="s">
        <v>18</v>
      </c>
      <c r="E360" t="s">
        <v>18</v>
      </c>
      <c r="F360">
        <v>3.79</v>
      </c>
      <c r="G360">
        <v>9.7780000000000005</v>
      </c>
      <c r="H360">
        <v>359</v>
      </c>
      <c r="J360">
        <v>9.7780000000000005</v>
      </c>
      <c r="K360">
        <v>100</v>
      </c>
      <c r="L360">
        <v>0.01</v>
      </c>
      <c r="M360">
        <v>-100</v>
      </c>
      <c r="N360" t="s">
        <v>19</v>
      </c>
      <c r="O360" s="1">
        <v>45330</v>
      </c>
    </row>
    <row r="361" spans="1:15" x14ac:dyDescent="0.35">
      <c r="A361">
        <v>44</v>
      </c>
      <c r="B361">
        <v>44</v>
      </c>
      <c r="C361" t="s">
        <v>478</v>
      </c>
      <c r="D361" t="s">
        <v>35</v>
      </c>
      <c r="E361" t="s">
        <v>142</v>
      </c>
      <c r="F361">
        <v>3.79</v>
      </c>
      <c r="G361">
        <v>50215.894999999997</v>
      </c>
      <c r="H361">
        <v>1900730</v>
      </c>
      <c r="J361">
        <v>50215.894999999997</v>
      </c>
      <c r="K361">
        <v>100</v>
      </c>
      <c r="L361">
        <v>60.26</v>
      </c>
      <c r="M361">
        <v>-39.700000000000003</v>
      </c>
      <c r="N361" t="s">
        <v>19</v>
      </c>
      <c r="O361" s="1">
        <v>45330</v>
      </c>
    </row>
    <row r="362" spans="1:15" x14ac:dyDescent="0.35">
      <c r="A362">
        <v>45</v>
      </c>
      <c r="B362">
        <v>45</v>
      </c>
      <c r="C362" t="s">
        <v>479</v>
      </c>
      <c r="D362" t="s">
        <v>37</v>
      </c>
      <c r="E362" t="s">
        <v>29</v>
      </c>
      <c r="F362">
        <v>3.79</v>
      </c>
      <c r="G362">
        <v>75406.516000000003</v>
      </c>
      <c r="H362">
        <v>2832145</v>
      </c>
      <c r="J362">
        <v>75406.516000000003</v>
      </c>
      <c r="K362">
        <v>100</v>
      </c>
      <c r="L362">
        <v>90.49</v>
      </c>
      <c r="M362">
        <v>-9.5</v>
      </c>
      <c r="N362" t="s">
        <v>19</v>
      </c>
      <c r="O362" s="1">
        <v>45330</v>
      </c>
    </row>
    <row r="363" spans="1:15" x14ac:dyDescent="0.35">
      <c r="A363">
        <v>46</v>
      </c>
      <c r="B363">
        <v>46</v>
      </c>
      <c r="C363" t="s">
        <v>480</v>
      </c>
      <c r="D363" t="s">
        <v>39</v>
      </c>
      <c r="E363" t="s">
        <v>29</v>
      </c>
      <c r="F363">
        <v>3.79</v>
      </c>
      <c r="G363">
        <v>89999.437999999995</v>
      </c>
      <c r="H363">
        <v>3457415</v>
      </c>
      <c r="J363">
        <v>89999.437999999995</v>
      </c>
      <c r="K363">
        <v>100</v>
      </c>
      <c r="L363">
        <v>108</v>
      </c>
      <c r="M363">
        <v>8</v>
      </c>
      <c r="N363" t="s">
        <v>19</v>
      </c>
      <c r="O363" s="1">
        <v>45330</v>
      </c>
    </row>
    <row r="364" spans="1:15" x14ac:dyDescent="0.35">
      <c r="A364">
        <v>47</v>
      </c>
      <c r="B364">
        <v>47</v>
      </c>
      <c r="C364" t="s">
        <v>481</v>
      </c>
      <c r="D364" t="s">
        <v>55</v>
      </c>
      <c r="E364" t="s">
        <v>142</v>
      </c>
      <c r="F364">
        <v>3.79</v>
      </c>
      <c r="G364">
        <v>38000.163999999997</v>
      </c>
      <c r="H364">
        <v>1436974</v>
      </c>
      <c r="J364">
        <v>38000.163999999997</v>
      </c>
      <c r="K364">
        <v>100</v>
      </c>
      <c r="L364">
        <v>45.6</v>
      </c>
      <c r="M364">
        <v>-54.4</v>
      </c>
      <c r="N364" t="s">
        <v>19</v>
      </c>
      <c r="O364" s="1">
        <v>45330</v>
      </c>
    </row>
    <row r="365" spans="1:15" x14ac:dyDescent="0.35">
      <c r="A365">
        <v>48</v>
      </c>
      <c r="B365">
        <v>48</v>
      </c>
      <c r="C365" t="s">
        <v>482</v>
      </c>
      <c r="D365" t="s">
        <v>18</v>
      </c>
      <c r="E365" t="s">
        <v>18</v>
      </c>
      <c r="F365">
        <v>3.81</v>
      </c>
      <c r="G365">
        <v>16.981999999999999</v>
      </c>
      <c r="H365">
        <v>459</v>
      </c>
      <c r="J365">
        <v>16.981999999999999</v>
      </c>
      <c r="K365">
        <v>100</v>
      </c>
      <c r="L365">
        <v>0.02</v>
      </c>
      <c r="M365">
        <v>-100</v>
      </c>
      <c r="N365" t="s">
        <v>19</v>
      </c>
      <c r="O365" s="1">
        <v>45330</v>
      </c>
    </row>
    <row r="366" spans="1:15" x14ac:dyDescent="0.35">
      <c r="A366">
        <v>49</v>
      </c>
      <c r="B366">
        <v>49</v>
      </c>
      <c r="C366" t="s">
        <v>483</v>
      </c>
      <c r="D366" t="s">
        <v>18</v>
      </c>
      <c r="E366" t="s">
        <v>18</v>
      </c>
      <c r="K366">
        <v>100</v>
      </c>
      <c r="O366" s="1">
        <v>45330</v>
      </c>
    </row>
    <row r="367" spans="1:15" x14ac:dyDescent="0.35">
      <c r="A367">
        <v>50</v>
      </c>
      <c r="B367">
        <v>50</v>
      </c>
      <c r="C367" t="s">
        <v>484</v>
      </c>
      <c r="D367" t="s">
        <v>28</v>
      </c>
      <c r="E367" t="s">
        <v>142</v>
      </c>
      <c r="F367">
        <v>3.78</v>
      </c>
      <c r="G367">
        <v>91640.218999999997</v>
      </c>
      <c r="H367">
        <v>3479469</v>
      </c>
      <c r="J367">
        <v>91640.218999999997</v>
      </c>
      <c r="K367">
        <v>100</v>
      </c>
      <c r="L367">
        <v>109.97</v>
      </c>
      <c r="M367">
        <v>10</v>
      </c>
      <c r="N367" t="s">
        <v>19</v>
      </c>
      <c r="O367" s="1">
        <v>45330</v>
      </c>
    </row>
    <row r="368" spans="1:15" x14ac:dyDescent="0.35">
      <c r="A368">
        <v>51</v>
      </c>
      <c r="B368">
        <v>51</v>
      </c>
      <c r="C368" t="s">
        <v>485</v>
      </c>
      <c r="D368" t="s">
        <v>31</v>
      </c>
      <c r="E368" t="s">
        <v>142</v>
      </c>
      <c r="F368">
        <v>3.78</v>
      </c>
      <c r="G368">
        <v>118718.242</v>
      </c>
      <c r="H368">
        <v>4508226</v>
      </c>
      <c r="J368">
        <v>118718.242</v>
      </c>
      <c r="K368">
        <v>100</v>
      </c>
      <c r="L368">
        <v>142.47</v>
      </c>
      <c r="M368">
        <v>42.5</v>
      </c>
      <c r="N368" t="s">
        <v>19</v>
      </c>
      <c r="O368" s="1">
        <v>45330</v>
      </c>
    </row>
    <row r="369" spans="1:15" x14ac:dyDescent="0.35">
      <c r="A369">
        <v>52</v>
      </c>
      <c r="B369">
        <v>52</v>
      </c>
      <c r="C369" t="s">
        <v>486</v>
      </c>
      <c r="D369" t="s">
        <v>33</v>
      </c>
      <c r="E369" t="s">
        <v>142</v>
      </c>
      <c r="F369">
        <v>3.79</v>
      </c>
      <c r="G369">
        <v>104661.281</v>
      </c>
      <c r="H369">
        <v>3932631</v>
      </c>
      <c r="J369">
        <v>104661.281</v>
      </c>
      <c r="K369">
        <v>100</v>
      </c>
      <c r="L369">
        <v>125.6</v>
      </c>
      <c r="M369">
        <v>25.6</v>
      </c>
      <c r="N369" t="s">
        <v>19</v>
      </c>
      <c r="O369" s="1">
        <v>45330</v>
      </c>
    </row>
    <row r="370" spans="1:15" x14ac:dyDescent="0.35">
      <c r="A370">
        <v>53</v>
      </c>
      <c r="B370">
        <v>53</v>
      </c>
      <c r="C370" t="s">
        <v>487</v>
      </c>
      <c r="D370" t="s">
        <v>35</v>
      </c>
      <c r="E370" t="s">
        <v>142</v>
      </c>
      <c r="F370">
        <v>3.79</v>
      </c>
      <c r="G370">
        <v>51603.222999999998</v>
      </c>
      <c r="H370">
        <v>1962689</v>
      </c>
      <c r="J370">
        <v>51603.222999999998</v>
      </c>
      <c r="K370">
        <v>100</v>
      </c>
      <c r="L370">
        <v>61.93</v>
      </c>
      <c r="M370">
        <v>-38.1</v>
      </c>
      <c r="N370" t="s">
        <v>19</v>
      </c>
      <c r="O370" s="1">
        <v>45330</v>
      </c>
    </row>
    <row r="371" spans="1:15" x14ac:dyDescent="0.35">
      <c r="A371">
        <v>54</v>
      </c>
      <c r="B371">
        <v>54</v>
      </c>
      <c r="C371" t="s">
        <v>488</v>
      </c>
      <c r="D371" t="s">
        <v>37</v>
      </c>
      <c r="E371" t="s">
        <v>29</v>
      </c>
      <c r="F371">
        <v>3.79</v>
      </c>
      <c r="G371">
        <v>76128.5</v>
      </c>
      <c r="H371">
        <v>2872571</v>
      </c>
      <c r="J371">
        <v>76128.5</v>
      </c>
      <c r="K371">
        <v>100</v>
      </c>
      <c r="L371">
        <v>91.36</v>
      </c>
      <c r="M371">
        <v>-8.6</v>
      </c>
      <c r="N371" t="s">
        <v>19</v>
      </c>
      <c r="O371" s="1">
        <v>45330</v>
      </c>
    </row>
    <row r="372" spans="1:15" x14ac:dyDescent="0.35">
      <c r="A372">
        <v>55</v>
      </c>
      <c r="B372">
        <v>55</v>
      </c>
      <c r="C372" t="s">
        <v>489</v>
      </c>
      <c r="D372" t="s">
        <v>39</v>
      </c>
      <c r="E372" t="s">
        <v>29</v>
      </c>
      <c r="F372">
        <v>3.78</v>
      </c>
      <c r="G372">
        <v>86843.812999999995</v>
      </c>
      <c r="H372">
        <v>3293688</v>
      </c>
      <c r="J372">
        <v>86843.812999999995</v>
      </c>
      <c r="K372">
        <v>100</v>
      </c>
      <c r="L372">
        <v>104.22</v>
      </c>
      <c r="M372">
        <v>4.2</v>
      </c>
      <c r="N372" t="s">
        <v>19</v>
      </c>
      <c r="O372" s="1">
        <v>45330</v>
      </c>
    </row>
    <row r="373" spans="1:15" x14ac:dyDescent="0.35">
      <c r="A373">
        <v>56</v>
      </c>
      <c r="B373">
        <v>56</v>
      </c>
      <c r="C373" t="s">
        <v>490</v>
      </c>
      <c r="D373" t="s">
        <v>18</v>
      </c>
      <c r="E373" t="s">
        <v>18</v>
      </c>
      <c r="K373">
        <v>100</v>
      </c>
      <c r="O373" s="1">
        <v>45330</v>
      </c>
    </row>
    <row r="374" spans="1:15" x14ac:dyDescent="0.35">
      <c r="A374">
        <v>57</v>
      </c>
      <c r="B374">
        <v>57</v>
      </c>
      <c r="C374" t="s">
        <v>491</v>
      </c>
      <c r="D374" t="s">
        <v>42</v>
      </c>
      <c r="E374" t="s">
        <v>29</v>
      </c>
      <c r="F374">
        <v>3.78</v>
      </c>
      <c r="G374">
        <v>83129.858999999997</v>
      </c>
      <c r="H374">
        <v>3025645</v>
      </c>
      <c r="J374">
        <v>83129.858999999997</v>
      </c>
      <c r="K374">
        <v>100</v>
      </c>
      <c r="L374">
        <v>99.76</v>
      </c>
      <c r="M374">
        <v>-0.2</v>
      </c>
      <c r="N374" t="s">
        <v>19</v>
      </c>
      <c r="O374" s="1">
        <v>45330</v>
      </c>
    </row>
    <row r="375" spans="1:15" x14ac:dyDescent="0.35">
      <c r="A375">
        <v>58</v>
      </c>
      <c r="B375">
        <v>58</v>
      </c>
      <c r="C375" t="s">
        <v>492</v>
      </c>
      <c r="D375" t="s">
        <v>44</v>
      </c>
      <c r="E375" t="s">
        <v>29</v>
      </c>
      <c r="F375">
        <v>3.79</v>
      </c>
      <c r="G375">
        <v>95656.968999999997</v>
      </c>
      <c r="H375">
        <v>3566732</v>
      </c>
      <c r="J375">
        <v>95656.968999999997</v>
      </c>
      <c r="K375">
        <v>100</v>
      </c>
      <c r="L375">
        <v>114.79</v>
      </c>
      <c r="M375">
        <v>14.8</v>
      </c>
      <c r="N375" t="s">
        <v>19</v>
      </c>
      <c r="O375" s="1">
        <v>45330</v>
      </c>
    </row>
    <row r="376" spans="1:15" x14ac:dyDescent="0.35">
      <c r="A376">
        <v>59</v>
      </c>
      <c r="B376">
        <v>59</v>
      </c>
      <c r="C376" t="s">
        <v>493</v>
      </c>
      <c r="D376" t="s">
        <v>46</v>
      </c>
      <c r="E376" t="s">
        <v>29</v>
      </c>
      <c r="F376">
        <v>3.79</v>
      </c>
      <c r="G376">
        <v>92235.273000000001</v>
      </c>
      <c r="H376">
        <v>4208975</v>
      </c>
      <c r="J376">
        <v>92235.273000000001</v>
      </c>
      <c r="K376">
        <v>100</v>
      </c>
      <c r="L376">
        <v>110.69</v>
      </c>
      <c r="M376">
        <v>10.7</v>
      </c>
      <c r="N376" t="s">
        <v>19</v>
      </c>
      <c r="O376" s="1">
        <v>45330</v>
      </c>
    </row>
    <row r="377" spans="1:15" x14ac:dyDescent="0.35">
      <c r="A377">
        <v>60</v>
      </c>
      <c r="B377">
        <v>60</v>
      </c>
      <c r="C377" t="s">
        <v>494</v>
      </c>
      <c r="D377" t="s">
        <v>48</v>
      </c>
      <c r="E377" t="s">
        <v>29</v>
      </c>
      <c r="F377">
        <v>3.79</v>
      </c>
      <c r="G377">
        <v>97453.101999999999</v>
      </c>
      <c r="H377">
        <v>4459191</v>
      </c>
      <c r="J377">
        <v>97453.101999999999</v>
      </c>
      <c r="K377">
        <v>100</v>
      </c>
      <c r="L377">
        <v>116.95</v>
      </c>
      <c r="M377">
        <v>16.899999999999999</v>
      </c>
      <c r="N377" t="s">
        <v>19</v>
      </c>
      <c r="O377" s="1">
        <v>45330</v>
      </c>
    </row>
    <row r="378" spans="1:15" x14ac:dyDescent="0.35">
      <c r="A378">
        <v>61</v>
      </c>
      <c r="B378">
        <v>61</v>
      </c>
      <c r="C378" t="s">
        <v>495</v>
      </c>
      <c r="D378" t="s">
        <v>50</v>
      </c>
      <c r="E378" t="s">
        <v>29</v>
      </c>
      <c r="F378">
        <v>3.79</v>
      </c>
      <c r="G378">
        <v>86978.148000000001</v>
      </c>
      <c r="H378">
        <v>3261943</v>
      </c>
      <c r="J378">
        <v>86978.148000000001</v>
      </c>
      <c r="K378">
        <v>100</v>
      </c>
      <c r="L378">
        <v>104.38</v>
      </c>
      <c r="M378">
        <v>4.4000000000000004</v>
      </c>
      <c r="N378" t="s">
        <v>19</v>
      </c>
      <c r="O378" s="1">
        <v>45330</v>
      </c>
    </row>
    <row r="379" spans="1:15" x14ac:dyDescent="0.35">
      <c r="A379">
        <v>62</v>
      </c>
      <c r="B379">
        <v>62</v>
      </c>
      <c r="C379" t="s">
        <v>496</v>
      </c>
      <c r="D379" t="s">
        <v>52</v>
      </c>
      <c r="E379" t="s">
        <v>29</v>
      </c>
      <c r="F379">
        <v>3.78</v>
      </c>
      <c r="G379">
        <v>85374.516000000003</v>
      </c>
      <c r="H379">
        <v>3281335</v>
      </c>
      <c r="J379">
        <v>85374.516000000003</v>
      </c>
      <c r="K379">
        <v>100</v>
      </c>
      <c r="L379">
        <v>102.45</v>
      </c>
      <c r="M379">
        <v>2.5</v>
      </c>
      <c r="N379" t="s">
        <v>19</v>
      </c>
      <c r="O379" s="1">
        <v>45330</v>
      </c>
    </row>
    <row r="380" spans="1:15" x14ac:dyDescent="0.35">
      <c r="A380">
        <v>63</v>
      </c>
      <c r="B380">
        <v>63</v>
      </c>
      <c r="C380" t="s">
        <v>497</v>
      </c>
      <c r="D380" t="s">
        <v>18</v>
      </c>
      <c r="E380" t="s">
        <v>18</v>
      </c>
      <c r="F380">
        <v>3.83</v>
      </c>
      <c r="G380">
        <v>1.61</v>
      </c>
      <c r="H380">
        <v>79</v>
      </c>
      <c r="J380">
        <v>1.61</v>
      </c>
      <c r="K380">
        <v>100</v>
      </c>
      <c r="L380">
        <v>0</v>
      </c>
      <c r="M380">
        <v>-100</v>
      </c>
      <c r="N380" t="s">
        <v>19</v>
      </c>
      <c r="O380" s="1">
        <v>45330</v>
      </c>
    </row>
    <row r="381" spans="1:15" x14ac:dyDescent="0.35">
      <c r="A381">
        <v>64</v>
      </c>
      <c r="B381">
        <v>64</v>
      </c>
      <c r="C381" t="s">
        <v>498</v>
      </c>
      <c r="D381" t="s">
        <v>55</v>
      </c>
      <c r="E381" t="s">
        <v>29</v>
      </c>
      <c r="F381">
        <v>3.79</v>
      </c>
      <c r="G381">
        <v>50045.718999999997</v>
      </c>
      <c r="H381">
        <v>1651115</v>
      </c>
      <c r="J381">
        <v>50045.718999999997</v>
      </c>
      <c r="K381">
        <v>100</v>
      </c>
      <c r="L381">
        <v>60.06</v>
      </c>
      <c r="M381">
        <v>-39.9</v>
      </c>
      <c r="N381" t="s">
        <v>19</v>
      </c>
      <c r="O381" s="1">
        <v>45330</v>
      </c>
    </row>
    <row r="382" spans="1:15" x14ac:dyDescent="0.35">
      <c r="A382">
        <v>65</v>
      </c>
      <c r="B382">
        <v>65</v>
      </c>
      <c r="C382" t="s">
        <v>499</v>
      </c>
      <c r="D382" t="s">
        <v>57</v>
      </c>
      <c r="E382" t="s">
        <v>29</v>
      </c>
      <c r="F382">
        <v>3.78</v>
      </c>
      <c r="G382">
        <v>116990.57799999999</v>
      </c>
      <c r="H382">
        <v>5138411</v>
      </c>
      <c r="J382">
        <v>116990.57799999999</v>
      </c>
      <c r="K382">
        <v>100</v>
      </c>
      <c r="L382">
        <v>140.38999999999999</v>
      </c>
      <c r="M382">
        <v>40.4</v>
      </c>
      <c r="N382" t="s">
        <v>19</v>
      </c>
      <c r="O382" s="1">
        <v>45330</v>
      </c>
    </row>
    <row r="383" spans="1:15" x14ac:dyDescent="0.35">
      <c r="A383">
        <v>66</v>
      </c>
      <c r="B383">
        <v>66</v>
      </c>
      <c r="C383" t="s">
        <v>500</v>
      </c>
      <c r="D383" t="s">
        <v>59</v>
      </c>
      <c r="E383" t="s">
        <v>29</v>
      </c>
      <c r="F383">
        <v>3.78</v>
      </c>
      <c r="G383">
        <v>93066.141000000003</v>
      </c>
      <c r="H383">
        <v>3368788</v>
      </c>
      <c r="J383">
        <v>93066.141000000003</v>
      </c>
      <c r="K383">
        <v>100</v>
      </c>
      <c r="L383">
        <v>111.68</v>
      </c>
      <c r="M383">
        <v>11.7</v>
      </c>
      <c r="N383" t="s">
        <v>19</v>
      </c>
      <c r="O383" s="1">
        <v>45330</v>
      </c>
    </row>
    <row r="384" spans="1:15" x14ac:dyDescent="0.35">
      <c r="A384">
        <v>67</v>
      </c>
      <c r="B384">
        <v>67</v>
      </c>
      <c r="C384" t="s">
        <v>501</v>
      </c>
      <c r="D384" t="s">
        <v>61</v>
      </c>
      <c r="E384" t="s">
        <v>29</v>
      </c>
      <c r="F384">
        <v>3.79</v>
      </c>
      <c r="G384">
        <v>96650.32</v>
      </c>
      <c r="H384">
        <v>3640127</v>
      </c>
      <c r="J384">
        <v>96650.32</v>
      </c>
      <c r="K384">
        <v>100</v>
      </c>
      <c r="L384">
        <v>115.99</v>
      </c>
      <c r="M384">
        <v>16</v>
      </c>
      <c r="N384" t="s">
        <v>19</v>
      </c>
      <c r="O384" s="1">
        <v>45330</v>
      </c>
    </row>
    <row r="385" spans="1:15" x14ac:dyDescent="0.35">
      <c r="A385">
        <v>68</v>
      </c>
      <c r="B385">
        <v>68</v>
      </c>
      <c r="C385" t="s">
        <v>502</v>
      </c>
      <c r="D385" t="s">
        <v>63</v>
      </c>
      <c r="E385" t="s">
        <v>142</v>
      </c>
      <c r="F385">
        <v>3.78</v>
      </c>
      <c r="G385">
        <v>93195.710999999996</v>
      </c>
      <c r="H385">
        <v>3550052</v>
      </c>
      <c r="J385">
        <v>93195.710999999996</v>
      </c>
      <c r="K385">
        <v>100</v>
      </c>
      <c r="L385">
        <v>111.84</v>
      </c>
      <c r="M385">
        <v>11.8</v>
      </c>
      <c r="N385" t="s">
        <v>19</v>
      </c>
      <c r="O385" s="1">
        <v>45330</v>
      </c>
    </row>
    <row r="386" spans="1:15" x14ac:dyDescent="0.35">
      <c r="A386">
        <v>69</v>
      </c>
      <c r="B386">
        <v>69</v>
      </c>
      <c r="C386" t="s">
        <v>503</v>
      </c>
      <c r="D386" t="s">
        <v>18</v>
      </c>
      <c r="E386" t="s">
        <v>18</v>
      </c>
      <c r="K386">
        <v>100</v>
      </c>
      <c r="O386" s="1">
        <v>45330</v>
      </c>
    </row>
    <row r="387" spans="1:15" x14ac:dyDescent="0.35">
      <c r="A387">
        <v>70</v>
      </c>
      <c r="B387">
        <v>70</v>
      </c>
      <c r="C387" t="s">
        <v>504</v>
      </c>
      <c r="D387" t="s">
        <v>18</v>
      </c>
      <c r="E387" t="s">
        <v>18</v>
      </c>
      <c r="K387">
        <v>100</v>
      </c>
      <c r="O387" s="1">
        <v>45330</v>
      </c>
    </row>
    <row r="388" spans="1:15" x14ac:dyDescent="0.35">
      <c r="A388">
        <v>71</v>
      </c>
      <c r="B388">
        <v>71</v>
      </c>
      <c r="C388" t="s">
        <v>505</v>
      </c>
      <c r="D388" t="s">
        <v>115</v>
      </c>
      <c r="E388" t="s">
        <v>68</v>
      </c>
      <c r="F388">
        <v>3.79</v>
      </c>
      <c r="G388">
        <v>95330.952999999994</v>
      </c>
      <c r="H388">
        <v>3615751</v>
      </c>
      <c r="J388">
        <v>95330.952999999994</v>
      </c>
      <c r="K388">
        <v>100</v>
      </c>
      <c r="L388">
        <v>114.4</v>
      </c>
      <c r="M388">
        <v>14.4</v>
      </c>
      <c r="N388" t="s">
        <v>19</v>
      </c>
      <c r="O388" s="1">
        <v>45330</v>
      </c>
    </row>
    <row r="389" spans="1:15" x14ac:dyDescent="0.35">
      <c r="A389">
        <v>72</v>
      </c>
      <c r="B389">
        <v>72</v>
      </c>
      <c r="C389" t="s">
        <v>506</v>
      </c>
      <c r="D389" t="s">
        <v>117</v>
      </c>
      <c r="E389" t="s">
        <v>68</v>
      </c>
      <c r="F389">
        <v>3.79</v>
      </c>
      <c r="G389">
        <v>79754.047000000006</v>
      </c>
      <c r="H389">
        <v>3041261</v>
      </c>
      <c r="J389">
        <v>79754.047000000006</v>
      </c>
      <c r="K389">
        <v>100</v>
      </c>
      <c r="L389">
        <v>95.71</v>
      </c>
      <c r="M389">
        <v>-4.3</v>
      </c>
      <c r="N389" t="s">
        <v>19</v>
      </c>
      <c r="O389" s="1">
        <v>45330</v>
      </c>
    </row>
    <row r="390" spans="1:15" x14ac:dyDescent="0.35">
      <c r="A390">
        <v>73</v>
      </c>
      <c r="B390">
        <v>73</v>
      </c>
      <c r="C390" t="s">
        <v>507</v>
      </c>
      <c r="D390" t="s">
        <v>119</v>
      </c>
      <c r="E390" t="s">
        <v>68</v>
      </c>
      <c r="F390">
        <v>3.79</v>
      </c>
      <c r="G390">
        <v>116253.45299999999</v>
      </c>
      <c r="H390">
        <v>4423421</v>
      </c>
      <c r="J390">
        <v>116253.45299999999</v>
      </c>
      <c r="K390">
        <v>100</v>
      </c>
      <c r="L390">
        <v>139.51</v>
      </c>
      <c r="M390">
        <v>39.5</v>
      </c>
      <c r="N390" t="s">
        <v>19</v>
      </c>
      <c r="O390" s="1">
        <v>45330</v>
      </c>
    </row>
    <row r="391" spans="1:15" x14ac:dyDescent="0.35">
      <c r="A391">
        <v>74</v>
      </c>
      <c r="B391">
        <v>74</v>
      </c>
      <c r="C391" t="s">
        <v>508</v>
      </c>
      <c r="D391" t="s">
        <v>121</v>
      </c>
      <c r="E391" t="s">
        <v>68</v>
      </c>
      <c r="F391">
        <v>3.79</v>
      </c>
      <c r="G391">
        <v>62696.5</v>
      </c>
      <c r="H391">
        <v>2378496</v>
      </c>
      <c r="J391">
        <v>62696.5</v>
      </c>
      <c r="K391">
        <v>100</v>
      </c>
      <c r="L391">
        <v>75.239999999999995</v>
      </c>
      <c r="M391">
        <v>-24.8</v>
      </c>
      <c r="N391" t="s">
        <v>19</v>
      </c>
      <c r="O391" s="1">
        <v>45330</v>
      </c>
    </row>
    <row r="392" spans="1:15" x14ac:dyDescent="0.35">
      <c r="A392">
        <v>75</v>
      </c>
      <c r="B392">
        <v>75</v>
      </c>
      <c r="C392" t="s">
        <v>509</v>
      </c>
      <c r="D392" t="s">
        <v>18</v>
      </c>
      <c r="E392" t="s">
        <v>18</v>
      </c>
      <c r="F392">
        <v>3.78</v>
      </c>
      <c r="G392">
        <v>9.5760000000000005</v>
      </c>
      <c r="H392">
        <v>462</v>
      </c>
      <c r="J392">
        <v>9.5760000000000005</v>
      </c>
      <c r="K392">
        <v>100</v>
      </c>
      <c r="L392">
        <v>0.01</v>
      </c>
      <c r="M392">
        <v>-100</v>
      </c>
      <c r="N392" t="s">
        <v>19</v>
      </c>
      <c r="O392" s="1">
        <v>45330</v>
      </c>
    </row>
    <row r="393" spans="1:15" x14ac:dyDescent="0.35">
      <c r="A393">
        <v>76</v>
      </c>
      <c r="B393">
        <v>76</v>
      </c>
      <c r="C393" t="s">
        <v>510</v>
      </c>
      <c r="D393" t="s">
        <v>18</v>
      </c>
      <c r="E393" t="s">
        <v>18</v>
      </c>
      <c r="K393">
        <v>100</v>
      </c>
      <c r="O393" s="1">
        <v>45330</v>
      </c>
    </row>
    <row r="394" spans="1:15" x14ac:dyDescent="0.35">
      <c r="A394">
        <v>77</v>
      </c>
      <c r="B394">
        <v>77</v>
      </c>
      <c r="C394" t="s">
        <v>511</v>
      </c>
      <c r="D394" t="s">
        <v>35</v>
      </c>
      <c r="E394" t="s">
        <v>142</v>
      </c>
      <c r="F394">
        <v>3.79</v>
      </c>
      <c r="G394">
        <v>55185.578000000001</v>
      </c>
      <c r="H394">
        <v>2096160</v>
      </c>
      <c r="J394">
        <v>55185.578000000001</v>
      </c>
      <c r="K394">
        <v>100</v>
      </c>
      <c r="L394">
        <v>66.23</v>
      </c>
      <c r="M394">
        <v>-33.799999999999997</v>
      </c>
      <c r="N394" t="s">
        <v>19</v>
      </c>
      <c r="O394" s="1">
        <v>45330</v>
      </c>
    </row>
    <row r="395" spans="1:15" x14ac:dyDescent="0.35">
      <c r="A395">
        <v>78</v>
      </c>
      <c r="B395">
        <v>78</v>
      </c>
      <c r="C395" t="s">
        <v>512</v>
      </c>
      <c r="D395" t="s">
        <v>37</v>
      </c>
      <c r="E395" t="s">
        <v>29</v>
      </c>
      <c r="F395">
        <v>3.79</v>
      </c>
      <c r="G395">
        <v>80799.366999999998</v>
      </c>
      <c r="H395">
        <v>3053570</v>
      </c>
      <c r="J395">
        <v>80799.366999999998</v>
      </c>
      <c r="K395">
        <v>100</v>
      </c>
      <c r="L395">
        <v>96.96</v>
      </c>
      <c r="M395">
        <v>-3</v>
      </c>
      <c r="N395" t="s">
        <v>19</v>
      </c>
      <c r="O395" s="1">
        <v>45330</v>
      </c>
    </row>
    <row r="396" spans="1:15" x14ac:dyDescent="0.35">
      <c r="A396">
        <v>79</v>
      </c>
      <c r="B396">
        <v>79</v>
      </c>
      <c r="C396" t="s">
        <v>513</v>
      </c>
      <c r="D396" t="s">
        <v>39</v>
      </c>
      <c r="E396" t="s">
        <v>29</v>
      </c>
      <c r="F396">
        <v>3.78</v>
      </c>
      <c r="G396">
        <v>93015.077999999994</v>
      </c>
      <c r="H396">
        <v>3374432</v>
      </c>
      <c r="J396">
        <v>93015.077999999994</v>
      </c>
      <c r="K396">
        <v>100</v>
      </c>
      <c r="L396">
        <v>111.62</v>
      </c>
      <c r="M396">
        <v>11.6</v>
      </c>
      <c r="N396" t="s">
        <v>19</v>
      </c>
      <c r="O396" s="1">
        <v>45330</v>
      </c>
    </row>
    <row r="397" spans="1:15" x14ac:dyDescent="0.35">
      <c r="A397">
        <v>80</v>
      </c>
      <c r="B397">
        <v>80</v>
      </c>
      <c r="C397" t="s">
        <v>514</v>
      </c>
      <c r="D397" t="s">
        <v>55</v>
      </c>
      <c r="E397" t="s">
        <v>142</v>
      </c>
      <c r="F397">
        <v>3.79</v>
      </c>
      <c r="G397">
        <v>46678.375</v>
      </c>
      <c r="H397">
        <v>1515470</v>
      </c>
      <c r="J397">
        <v>46678.375</v>
      </c>
      <c r="K397">
        <v>100</v>
      </c>
      <c r="L397">
        <v>56.02</v>
      </c>
      <c r="M397">
        <v>-44</v>
      </c>
      <c r="N397" t="s">
        <v>19</v>
      </c>
      <c r="O397" s="1">
        <v>45330</v>
      </c>
    </row>
    <row r="398" spans="1:15" x14ac:dyDescent="0.35">
      <c r="A398">
        <v>81</v>
      </c>
      <c r="B398">
        <v>81</v>
      </c>
      <c r="C398" t="s">
        <v>515</v>
      </c>
      <c r="D398" t="s">
        <v>18</v>
      </c>
      <c r="E398" t="s">
        <v>18</v>
      </c>
      <c r="F398">
        <v>3.84</v>
      </c>
      <c r="G398">
        <v>8.4600000000000009</v>
      </c>
      <c r="H398">
        <v>296</v>
      </c>
      <c r="J398">
        <v>8.4600000000000009</v>
      </c>
      <c r="K398">
        <v>100</v>
      </c>
      <c r="L398">
        <v>0.01</v>
      </c>
      <c r="M398">
        <v>-100</v>
      </c>
      <c r="N398" t="s">
        <v>19</v>
      </c>
      <c r="O398" s="1">
        <v>45330</v>
      </c>
    </row>
    <row r="399" spans="1:15" x14ac:dyDescent="0.35">
      <c r="A399">
        <v>82</v>
      </c>
      <c r="B399">
        <v>82</v>
      </c>
      <c r="C399" t="s">
        <v>516</v>
      </c>
      <c r="D399" t="s">
        <v>35</v>
      </c>
      <c r="E399" t="s">
        <v>142</v>
      </c>
      <c r="F399">
        <v>3.78</v>
      </c>
      <c r="G399">
        <v>57444.809000000001</v>
      </c>
      <c r="H399">
        <v>2196922</v>
      </c>
      <c r="J399">
        <v>57444.809000000001</v>
      </c>
      <c r="K399">
        <v>100</v>
      </c>
      <c r="L399">
        <v>68.94</v>
      </c>
      <c r="M399">
        <v>-31.1</v>
      </c>
      <c r="N399" t="s">
        <v>19</v>
      </c>
      <c r="O399" s="1">
        <v>45330</v>
      </c>
    </row>
    <row r="400" spans="1:15" x14ac:dyDescent="0.35">
      <c r="A400">
        <v>83</v>
      </c>
      <c r="B400">
        <v>83</v>
      </c>
      <c r="C400" t="s">
        <v>517</v>
      </c>
      <c r="D400" t="s">
        <v>37</v>
      </c>
      <c r="E400" t="s">
        <v>29</v>
      </c>
      <c r="F400">
        <v>3.78</v>
      </c>
      <c r="G400">
        <v>73697.179999999993</v>
      </c>
      <c r="H400">
        <v>2806167</v>
      </c>
      <c r="J400">
        <v>73697.179999999993</v>
      </c>
      <c r="K400">
        <v>100</v>
      </c>
      <c r="L400">
        <v>88.44</v>
      </c>
      <c r="M400">
        <v>-11.6</v>
      </c>
      <c r="N400" t="s">
        <v>19</v>
      </c>
      <c r="O400" s="1">
        <v>45330</v>
      </c>
    </row>
    <row r="401" spans="1:15" x14ac:dyDescent="0.35">
      <c r="A401">
        <v>84</v>
      </c>
      <c r="B401">
        <v>84</v>
      </c>
      <c r="C401" t="s">
        <v>518</v>
      </c>
      <c r="D401" t="s">
        <v>39</v>
      </c>
      <c r="E401" t="s">
        <v>29</v>
      </c>
      <c r="F401">
        <v>3.78</v>
      </c>
      <c r="G401">
        <v>102521.625</v>
      </c>
      <c r="H401">
        <v>3753753</v>
      </c>
      <c r="J401">
        <v>102521.625</v>
      </c>
      <c r="K401">
        <v>100</v>
      </c>
      <c r="L401">
        <v>123.03</v>
      </c>
      <c r="M401">
        <v>23</v>
      </c>
      <c r="N401" t="s">
        <v>19</v>
      </c>
      <c r="O401" s="1">
        <v>45330</v>
      </c>
    </row>
    <row r="402" spans="1:15" x14ac:dyDescent="0.35">
      <c r="A402">
        <v>85</v>
      </c>
      <c r="B402">
        <v>85</v>
      </c>
      <c r="C402" t="s">
        <v>519</v>
      </c>
      <c r="D402" t="s">
        <v>55</v>
      </c>
      <c r="E402" t="s">
        <v>142</v>
      </c>
      <c r="F402">
        <v>3.78</v>
      </c>
      <c r="G402">
        <v>39008.565999999999</v>
      </c>
      <c r="H402">
        <v>1492758</v>
      </c>
      <c r="J402">
        <v>39008.565999999999</v>
      </c>
      <c r="K402">
        <v>100</v>
      </c>
      <c r="L402">
        <v>46.81</v>
      </c>
      <c r="M402">
        <v>-53.2</v>
      </c>
      <c r="N402" t="s">
        <v>19</v>
      </c>
      <c r="O402" s="1">
        <v>45330</v>
      </c>
    </row>
    <row r="403" spans="1:15" x14ac:dyDescent="0.35">
      <c r="A403">
        <v>86</v>
      </c>
      <c r="B403">
        <v>86</v>
      </c>
      <c r="C403" t="s">
        <v>520</v>
      </c>
      <c r="D403" t="s">
        <v>18</v>
      </c>
      <c r="E403" t="s">
        <v>18</v>
      </c>
      <c r="F403">
        <v>3.78</v>
      </c>
      <c r="G403">
        <v>1.97</v>
      </c>
      <c r="H403">
        <v>59</v>
      </c>
      <c r="J403">
        <v>1.97</v>
      </c>
      <c r="K403">
        <v>100</v>
      </c>
      <c r="L403">
        <v>0</v>
      </c>
      <c r="M403">
        <v>-100</v>
      </c>
      <c r="N403" t="s">
        <v>19</v>
      </c>
      <c r="O403" s="1">
        <v>45330</v>
      </c>
    </row>
    <row r="404" spans="1:15" x14ac:dyDescent="0.35">
      <c r="A404">
        <v>87</v>
      </c>
      <c r="B404">
        <v>87</v>
      </c>
      <c r="C404" t="s">
        <v>521</v>
      </c>
      <c r="D404" t="s">
        <v>35</v>
      </c>
      <c r="E404" t="s">
        <v>142</v>
      </c>
      <c r="F404">
        <v>3.79</v>
      </c>
      <c r="G404">
        <v>46731.050999999999</v>
      </c>
      <c r="H404">
        <v>1784513</v>
      </c>
      <c r="J404">
        <v>46731.050999999999</v>
      </c>
      <c r="K404">
        <v>100</v>
      </c>
      <c r="L404">
        <v>56.08</v>
      </c>
      <c r="M404">
        <v>-43.9</v>
      </c>
      <c r="N404" t="s">
        <v>19</v>
      </c>
      <c r="O404" s="1">
        <v>45330</v>
      </c>
    </row>
    <row r="405" spans="1:15" x14ac:dyDescent="0.35">
      <c r="A405">
        <v>88</v>
      </c>
      <c r="B405">
        <v>88</v>
      </c>
      <c r="C405" t="s">
        <v>522</v>
      </c>
      <c r="D405" t="s">
        <v>37</v>
      </c>
      <c r="E405" t="s">
        <v>29</v>
      </c>
      <c r="F405">
        <v>3.78</v>
      </c>
      <c r="G405">
        <v>71098.960999999996</v>
      </c>
      <c r="H405">
        <v>2720564</v>
      </c>
      <c r="J405">
        <v>71098.960999999996</v>
      </c>
      <c r="K405">
        <v>100</v>
      </c>
      <c r="L405">
        <v>85.32</v>
      </c>
      <c r="M405">
        <v>-14.7</v>
      </c>
      <c r="N405" t="s">
        <v>19</v>
      </c>
      <c r="O405" s="1">
        <v>45330</v>
      </c>
    </row>
    <row r="406" spans="1:15" x14ac:dyDescent="0.35">
      <c r="A406">
        <v>89</v>
      </c>
      <c r="B406">
        <v>89</v>
      </c>
      <c r="C406" t="s">
        <v>523</v>
      </c>
      <c r="D406" t="s">
        <v>39</v>
      </c>
      <c r="E406" t="s">
        <v>29</v>
      </c>
      <c r="F406">
        <v>3.79</v>
      </c>
      <c r="G406">
        <v>93787.023000000001</v>
      </c>
      <c r="H406">
        <v>3541642</v>
      </c>
      <c r="J406">
        <v>93787.023000000001</v>
      </c>
      <c r="K406">
        <v>100</v>
      </c>
      <c r="L406">
        <v>112.55</v>
      </c>
      <c r="M406">
        <v>12.5</v>
      </c>
      <c r="N406" t="s">
        <v>19</v>
      </c>
      <c r="O406" s="1">
        <v>45330</v>
      </c>
    </row>
    <row r="407" spans="1:15" x14ac:dyDescent="0.35">
      <c r="A407">
        <v>90</v>
      </c>
      <c r="B407">
        <v>90</v>
      </c>
      <c r="C407" t="s">
        <v>524</v>
      </c>
      <c r="D407" t="s">
        <v>55</v>
      </c>
      <c r="E407" t="s">
        <v>142</v>
      </c>
      <c r="F407">
        <v>3.78</v>
      </c>
      <c r="G407">
        <v>29047.741999999998</v>
      </c>
      <c r="H407">
        <v>1175002</v>
      </c>
      <c r="J407">
        <v>29047.741999999998</v>
      </c>
      <c r="K407">
        <v>100</v>
      </c>
      <c r="L407">
        <v>34.86</v>
      </c>
      <c r="M407">
        <v>-65.099999999999994</v>
      </c>
      <c r="N407" t="s">
        <v>19</v>
      </c>
      <c r="O407" s="1">
        <v>45330</v>
      </c>
    </row>
    <row r="408" spans="1:15" x14ac:dyDescent="0.35">
      <c r="A408">
        <v>91</v>
      </c>
      <c r="B408">
        <v>91</v>
      </c>
      <c r="C408" t="s">
        <v>525</v>
      </c>
      <c r="D408" t="s">
        <v>18</v>
      </c>
      <c r="E408" t="s">
        <v>18</v>
      </c>
      <c r="F408">
        <v>3.8</v>
      </c>
      <c r="G408">
        <v>9.14</v>
      </c>
      <c r="H408">
        <v>264</v>
      </c>
      <c r="J408">
        <v>9.14</v>
      </c>
      <c r="K408">
        <v>100</v>
      </c>
      <c r="L408">
        <v>0.01</v>
      </c>
      <c r="M408">
        <v>-100</v>
      </c>
      <c r="N408" t="s">
        <v>19</v>
      </c>
      <c r="O408" s="1">
        <v>45330</v>
      </c>
    </row>
    <row r="409" spans="1:15" x14ac:dyDescent="0.35">
      <c r="A409">
        <v>92</v>
      </c>
      <c r="B409">
        <v>92</v>
      </c>
      <c r="C409" t="s">
        <v>526</v>
      </c>
      <c r="D409" t="s">
        <v>18</v>
      </c>
      <c r="E409" t="s">
        <v>18</v>
      </c>
      <c r="F409">
        <v>3.78</v>
      </c>
      <c r="G409">
        <v>0.86</v>
      </c>
      <c r="H409">
        <v>57</v>
      </c>
      <c r="J409">
        <v>0.86</v>
      </c>
      <c r="K409">
        <v>100</v>
      </c>
      <c r="L409">
        <v>0</v>
      </c>
      <c r="M409">
        <v>-100</v>
      </c>
      <c r="N409" t="s">
        <v>19</v>
      </c>
      <c r="O409" s="1">
        <v>45330</v>
      </c>
    </row>
    <row r="410" spans="1:15" x14ac:dyDescent="0.35">
      <c r="A410">
        <v>93</v>
      </c>
      <c r="B410">
        <v>93</v>
      </c>
      <c r="C410" t="s">
        <v>527</v>
      </c>
      <c r="D410" t="s">
        <v>141</v>
      </c>
      <c r="E410" t="s">
        <v>142</v>
      </c>
      <c r="F410">
        <v>3.78</v>
      </c>
      <c r="G410">
        <v>159468.484</v>
      </c>
      <c r="H410">
        <v>6234953</v>
      </c>
      <c r="J410">
        <v>159468.484</v>
      </c>
      <c r="K410">
        <v>100</v>
      </c>
      <c r="L410">
        <v>191.37</v>
      </c>
      <c r="M410">
        <v>91.4</v>
      </c>
      <c r="N410" t="s">
        <v>19</v>
      </c>
      <c r="O410" s="1">
        <v>45330</v>
      </c>
    </row>
    <row r="411" spans="1:15" x14ac:dyDescent="0.35">
      <c r="A411">
        <v>94</v>
      </c>
      <c r="B411">
        <v>94</v>
      </c>
      <c r="C411" t="s">
        <v>528</v>
      </c>
      <c r="D411" t="s">
        <v>144</v>
      </c>
      <c r="E411" t="s">
        <v>142</v>
      </c>
      <c r="F411">
        <v>3.78</v>
      </c>
      <c r="G411">
        <v>137772.84400000001</v>
      </c>
      <c r="H411">
        <v>5556907</v>
      </c>
      <c r="J411">
        <v>137772.84400000001</v>
      </c>
      <c r="K411">
        <v>100</v>
      </c>
      <c r="L411">
        <v>165.33</v>
      </c>
      <c r="M411">
        <v>65.3</v>
      </c>
      <c r="N411" t="s">
        <v>19</v>
      </c>
      <c r="O411" s="1">
        <v>45330</v>
      </c>
    </row>
    <row r="412" spans="1:15" x14ac:dyDescent="0.35">
      <c r="A412">
        <v>95</v>
      </c>
      <c r="B412">
        <v>95</v>
      </c>
      <c r="C412" t="s">
        <v>529</v>
      </c>
      <c r="D412" t="s">
        <v>146</v>
      </c>
      <c r="E412" t="s">
        <v>142</v>
      </c>
      <c r="F412">
        <v>3.78</v>
      </c>
      <c r="G412">
        <v>122639.31299999999</v>
      </c>
      <c r="H412">
        <v>4941604</v>
      </c>
      <c r="J412">
        <v>122639.31299999999</v>
      </c>
      <c r="K412">
        <v>100</v>
      </c>
      <c r="L412">
        <v>147.16999999999999</v>
      </c>
      <c r="M412">
        <v>47.2</v>
      </c>
      <c r="N412" t="s">
        <v>19</v>
      </c>
      <c r="O412" s="1">
        <v>45330</v>
      </c>
    </row>
    <row r="413" spans="1:15" x14ac:dyDescent="0.35">
      <c r="A413">
        <v>96</v>
      </c>
      <c r="B413">
        <v>96</v>
      </c>
      <c r="C413" t="s">
        <v>530</v>
      </c>
      <c r="D413" t="s">
        <v>148</v>
      </c>
      <c r="E413" t="s">
        <v>142</v>
      </c>
      <c r="F413">
        <v>3.78</v>
      </c>
      <c r="G413">
        <v>191937.04699999999</v>
      </c>
      <c r="H413">
        <v>7737548</v>
      </c>
      <c r="J413">
        <v>191937.04699999999</v>
      </c>
      <c r="K413">
        <v>100</v>
      </c>
      <c r="L413">
        <v>230.33</v>
      </c>
      <c r="M413">
        <v>130.30000000000001</v>
      </c>
      <c r="N413" t="s">
        <v>19</v>
      </c>
      <c r="O413" s="1">
        <v>45330</v>
      </c>
    </row>
    <row r="414" spans="1:15" x14ac:dyDescent="0.35">
      <c r="A414">
        <v>97</v>
      </c>
      <c r="B414">
        <v>97</v>
      </c>
      <c r="C414" t="s">
        <v>531</v>
      </c>
      <c r="D414" t="s">
        <v>150</v>
      </c>
      <c r="E414" t="s">
        <v>142</v>
      </c>
      <c r="F414">
        <v>3.78</v>
      </c>
      <c r="G414">
        <v>270446.25</v>
      </c>
      <c r="H414">
        <v>10975762</v>
      </c>
      <c r="J414">
        <v>270446.25</v>
      </c>
      <c r="K414">
        <v>100</v>
      </c>
      <c r="L414">
        <v>324.55</v>
      </c>
      <c r="M414">
        <v>224.5</v>
      </c>
      <c r="N414" t="s">
        <v>19</v>
      </c>
      <c r="O414" s="1">
        <v>45330</v>
      </c>
    </row>
    <row r="415" spans="1:15" x14ac:dyDescent="0.35">
      <c r="A415">
        <v>98</v>
      </c>
      <c r="B415">
        <v>98</v>
      </c>
      <c r="C415" t="s">
        <v>532</v>
      </c>
      <c r="D415" t="s">
        <v>152</v>
      </c>
      <c r="E415" t="s">
        <v>142</v>
      </c>
      <c r="F415">
        <v>3.78</v>
      </c>
      <c r="G415">
        <v>228889.45300000001</v>
      </c>
      <c r="H415">
        <v>9083325</v>
      </c>
      <c r="J415">
        <v>228889.45300000001</v>
      </c>
      <c r="K415">
        <v>100</v>
      </c>
      <c r="L415">
        <v>274.68</v>
      </c>
      <c r="M415">
        <v>174.7</v>
      </c>
      <c r="N415" t="s">
        <v>19</v>
      </c>
      <c r="O415" s="1">
        <v>45330</v>
      </c>
    </row>
    <row r="416" spans="1:15" x14ac:dyDescent="0.35">
      <c r="A416">
        <v>99</v>
      </c>
      <c r="B416">
        <v>99</v>
      </c>
      <c r="C416" t="s">
        <v>533</v>
      </c>
      <c r="D416" t="s">
        <v>18</v>
      </c>
      <c r="E416" t="s">
        <v>18</v>
      </c>
      <c r="F416">
        <v>3.78</v>
      </c>
      <c r="G416">
        <v>10.602</v>
      </c>
      <c r="H416">
        <v>443</v>
      </c>
      <c r="J416">
        <v>10.602</v>
      </c>
      <c r="K416">
        <v>100</v>
      </c>
      <c r="L416">
        <v>0.01</v>
      </c>
      <c r="M416">
        <v>-100</v>
      </c>
      <c r="N416" t="s">
        <v>19</v>
      </c>
      <c r="O416" s="1">
        <v>45330</v>
      </c>
    </row>
    <row r="417" spans="1:15" x14ac:dyDescent="0.35">
      <c r="A417">
        <v>100</v>
      </c>
      <c r="B417">
        <v>100</v>
      </c>
      <c r="C417" t="s">
        <v>534</v>
      </c>
      <c r="D417" t="s">
        <v>155</v>
      </c>
      <c r="E417" t="s">
        <v>142</v>
      </c>
      <c r="F417">
        <v>3.78</v>
      </c>
      <c r="G417">
        <v>151167.92199999999</v>
      </c>
      <c r="H417">
        <v>5595652</v>
      </c>
      <c r="J417">
        <v>151167.92199999999</v>
      </c>
      <c r="K417">
        <v>100</v>
      </c>
      <c r="L417">
        <v>181.41</v>
      </c>
      <c r="M417">
        <v>81.400000000000006</v>
      </c>
      <c r="N417" t="s">
        <v>19</v>
      </c>
      <c r="O417" s="1">
        <v>45330</v>
      </c>
    </row>
    <row r="418" spans="1:15" x14ac:dyDescent="0.35">
      <c r="A418">
        <v>101</v>
      </c>
      <c r="B418">
        <v>101</v>
      </c>
      <c r="C418" t="s">
        <v>535</v>
      </c>
      <c r="D418" t="s">
        <v>157</v>
      </c>
      <c r="E418" t="s">
        <v>142</v>
      </c>
      <c r="F418">
        <v>3.78</v>
      </c>
      <c r="G418">
        <v>137365.53099999999</v>
      </c>
      <c r="H418">
        <v>4915725</v>
      </c>
      <c r="J418">
        <v>137365.53099999999</v>
      </c>
      <c r="K418">
        <v>100</v>
      </c>
      <c r="L418">
        <v>164.85</v>
      </c>
      <c r="M418">
        <v>64.8</v>
      </c>
      <c r="N418" t="s">
        <v>19</v>
      </c>
      <c r="O418" s="1">
        <v>45330</v>
      </c>
    </row>
    <row r="419" spans="1:15" x14ac:dyDescent="0.35">
      <c r="A419">
        <v>102</v>
      </c>
      <c r="B419">
        <v>102</v>
      </c>
      <c r="C419" t="s">
        <v>536</v>
      </c>
      <c r="D419" t="s">
        <v>159</v>
      </c>
      <c r="E419" t="s">
        <v>142</v>
      </c>
      <c r="F419">
        <v>3.78</v>
      </c>
      <c r="G419">
        <v>188103.42199999999</v>
      </c>
      <c r="H419">
        <v>6732630</v>
      </c>
      <c r="J419">
        <v>188103.42199999999</v>
      </c>
      <c r="K419">
        <v>100</v>
      </c>
      <c r="L419">
        <v>225.73</v>
      </c>
      <c r="M419">
        <v>125.7</v>
      </c>
      <c r="N419" t="s">
        <v>19</v>
      </c>
      <c r="O419" s="1">
        <v>45330</v>
      </c>
    </row>
    <row r="420" spans="1:15" x14ac:dyDescent="0.35">
      <c r="A420">
        <v>103</v>
      </c>
      <c r="B420">
        <v>103</v>
      </c>
      <c r="C420" t="s">
        <v>537</v>
      </c>
      <c r="D420" t="s">
        <v>161</v>
      </c>
      <c r="E420" t="s">
        <v>142</v>
      </c>
      <c r="F420">
        <v>3.78</v>
      </c>
      <c r="G420">
        <v>140990.125</v>
      </c>
      <c r="H420">
        <v>4797147</v>
      </c>
      <c r="J420">
        <v>140990.125</v>
      </c>
      <c r="K420">
        <v>100</v>
      </c>
      <c r="L420">
        <v>169.19</v>
      </c>
      <c r="M420">
        <v>69.2</v>
      </c>
      <c r="N420" t="s">
        <v>19</v>
      </c>
      <c r="O420" s="1">
        <v>45330</v>
      </c>
    </row>
    <row r="421" spans="1:15" x14ac:dyDescent="0.35">
      <c r="A421">
        <v>104</v>
      </c>
      <c r="B421">
        <v>104</v>
      </c>
      <c r="C421" t="s">
        <v>538</v>
      </c>
      <c r="D421" t="s">
        <v>163</v>
      </c>
      <c r="E421" t="s">
        <v>142</v>
      </c>
      <c r="F421">
        <v>3.78</v>
      </c>
      <c r="G421">
        <v>193763.31299999999</v>
      </c>
      <c r="H421">
        <v>6576127</v>
      </c>
      <c r="J421">
        <v>193763.31299999999</v>
      </c>
      <c r="K421">
        <v>100</v>
      </c>
      <c r="L421">
        <v>232.53</v>
      </c>
      <c r="M421">
        <v>132.5</v>
      </c>
      <c r="N421" t="s">
        <v>19</v>
      </c>
      <c r="O421" s="1">
        <v>45330</v>
      </c>
    </row>
    <row r="422" spans="1:15" x14ac:dyDescent="0.35">
      <c r="A422">
        <v>105</v>
      </c>
      <c r="B422">
        <v>105</v>
      </c>
      <c r="C422" t="s">
        <v>539</v>
      </c>
      <c r="D422" t="s">
        <v>165</v>
      </c>
      <c r="E422" t="s">
        <v>142</v>
      </c>
      <c r="F422">
        <v>3.78</v>
      </c>
      <c r="G422">
        <v>134827.359</v>
      </c>
      <c r="H422">
        <v>4495299</v>
      </c>
      <c r="J422">
        <v>134827.359</v>
      </c>
      <c r="K422">
        <v>100</v>
      </c>
      <c r="L422">
        <v>161.80000000000001</v>
      </c>
      <c r="M422">
        <v>61.8</v>
      </c>
      <c r="N422" t="s">
        <v>19</v>
      </c>
      <c r="O422" s="1">
        <v>45330</v>
      </c>
    </row>
    <row r="423" spans="1:15" x14ac:dyDescent="0.35">
      <c r="A423">
        <v>106</v>
      </c>
      <c r="B423">
        <v>106</v>
      </c>
      <c r="C423" t="s">
        <v>540</v>
      </c>
      <c r="D423" t="s">
        <v>18</v>
      </c>
      <c r="E423" t="s">
        <v>18</v>
      </c>
      <c r="K423">
        <v>100</v>
      </c>
      <c r="O423" s="1">
        <v>45330</v>
      </c>
    </row>
    <row r="424" spans="1:15" x14ac:dyDescent="0.35">
      <c r="A424">
        <v>107</v>
      </c>
      <c r="B424">
        <v>107</v>
      </c>
      <c r="C424" t="s">
        <v>541</v>
      </c>
      <c r="D424" t="s">
        <v>52</v>
      </c>
      <c r="E424" t="s">
        <v>29</v>
      </c>
      <c r="F424">
        <v>3.78</v>
      </c>
      <c r="G424">
        <v>105078.148</v>
      </c>
      <c r="H424">
        <v>3696228</v>
      </c>
      <c r="J424">
        <v>105078.148</v>
      </c>
      <c r="K424">
        <v>100</v>
      </c>
      <c r="L424">
        <v>126.1</v>
      </c>
      <c r="M424">
        <v>26.1</v>
      </c>
      <c r="N424" t="s">
        <v>19</v>
      </c>
      <c r="O424" s="1">
        <v>45330</v>
      </c>
    </row>
    <row r="425" spans="1:15" x14ac:dyDescent="0.35">
      <c r="A425">
        <v>108</v>
      </c>
      <c r="B425">
        <v>108</v>
      </c>
      <c r="C425" t="s">
        <v>542</v>
      </c>
      <c r="D425" t="s">
        <v>18</v>
      </c>
      <c r="E425" t="s">
        <v>18</v>
      </c>
      <c r="F425">
        <v>3.82</v>
      </c>
      <c r="G425">
        <v>3.1360000000000001</v>
      </c>
      <c r="H425">
        <v>179</v>
      </c>
      <c r="J425">
        <v>3.1360000000000001</v>
      </c>
      <c r="K425">
        <v>100</v>
      </c>
      <c r="L425">
        <v>0</v>
      </c>
      <c r="M425">
        <v>-100</v>
      </c>
      <c r="N425" t="s">
        <v>19</v>
      </c>
      <c r="O425" s="1">
        <v>45330</v>
      </c>
    </row>
    <row r="426" spans="1:15" x14ac:dyDescent="0.35">
      <c r="A426">
        <v>109</v>
      </c>
      <c r="B426">
        <v>109</v>
      </c>
      <c r="C426" t="s">
        <v>543</v>
      </c>
      <c r="D426" t="s">
        <v>170</v>
      </c>
      <c r="E426" t="s">
        <v>142</v>
      </c>
      <c r="F426">
        <v>3.78</v>
      </c>
      <c r="G426">
        <v>66314.429999999993</v>
      </c>
      <c r="H426">
        <v>2659309</v>
      </c>
      <c r="J426">
        <v>66314.429999999993</v>
      </c>
      <c r="K426">
        <v>100</v>
      </c>
      <c r="L426">
        <v>79.58</v>
      </c>
      <c r="M426">
        <v>-20.399999999999999</v>
      </c>
      <c r="N426" t="s">
        <v>19</v>
      </c>
      <c r="O426" s="1">
        <v>45330</v>
      </c>
    </row>
    <row r="427" spans="1:15" x14ac:dyDescent="0.35">
      <c r="A427">
        <v>110</v>
      </c>
      <c r="B427">
        <v>110</v>
      </c>
      <c r="C427" t="s">
        <v>544</v>
      </c>
      <c r="D427" t="s">
        <v>172</v>
      </c>
      <c r="E427" t="s">
        <v>142</v>
      </c>
      <c r="F427">
        <v>3.78</v>
      </c>
      <c r="G427">
        <v>70664.452999999994</v>
      </c>
      <c r="H427">
        <v>2822867</v>
      </c>
      <c r="J427">
        <v>70664.452999999994</v>
      </c>
      <c r="K427">
        <v>100</v>
      </c>
      <c r="L427">
        <v>84.8</v>
      </c>
      <c r="M427">
        <v>-15.2</v>
      </c>
      <c r="N427" t="s">
        <v>19</v>
      </c>
      <c r="O427" s="1">
        <v>45330</v>
      </c>
    </row>
    <row r="428" spans="1:15" x14ac:dyDescent="0.35">
      <c r="A428">
        <v>111</v>
      </c>
      <c r="B428">
        <v>111</v>
      </c>
      <c r="C428" t="s">
        <v>545</v>
      </c>
      <c r="D428" t="s">
        <v>174</v>
      </c>
      <c r="E428" t="s">
        <v>142</v>
      </c>
      <c r="F428">
        <v>3.79</v>
      </c>
      <c r="G428">
        <v>90734.82</v>
      </c>
      <c r="H428">
        <v>3446046</v>
      </c>
      <c r="J428">
        <v>90734.82</v>
      </c>
      <c r="K428">
        <v>100</v>
      </c>
      <c r="L428">
        <v>108.89</v>
      </c>
      <c r="M428">
        <v>8.9</v>
      </c>
      <c r="N428" t="s">
        <v>19</v>
      </c>
      <c r="O428" s="1">
        <v>45330</v>
      </c>
    </row>
    <row r="429" spans="1:15" x14ac:dyDescent="0.35">
      <c r="A429">
        <v>112</v>
      </c>
      <c r="B429">
        <v>112</v>
      </c>
      <c r="C429" t="s">
        <v>546</v>
      </c>
      <c r="D429" t="s">
        <v>176</v>
      </c>
      <c r="E429" t="s">
        <v>142</v>
      </c>
      <c r="F429">
        <v>3.78</v>
      </c>
      <c r="G429">
        <v>150100.68799999999</v>
      </c>
      <c r="H429">
        <v>5841353</v>
      </c>
      <c r="J429">
        <v>150100.68799999999</v>
      </c>
      <c r="K429">
        <v>100</v>
      </c>
      <c r="L429">
        <v>180.13</v>
      </c>
      <c r="M429">
        <v>80.099999999999994</v>
      </c>
      <c r="N429" t="s">
        <v>19</v>
      </c>
      <c r="O429" s="1">
        <v>45330</v>
      </c>
    </row>
    <row r="430" spans="1:15" x14ac:dyDescent="0.35">
      <c r="A430">
        <v>113</v>
      </c>
      <c r="B430">
        <v>113</v>
      </c>
      <c r="C430" t="s">
        <v>547</v>
      </c>
      <c r="D430" t="s">
        <v>178</v>
      </c>
      <c r="E430" t="s">
        <v>142</v>
      </c>
      <c r="F430">
        <v>3.78</v>
      </c>
      <c r="G430">
        <v>121538.523</v>
      </c>
      <c r="H430">
        <v>4873387</v>
      </c>
      <c r="J430">
        <v>121538.523</v>
      </c>
      <c r="K430">
        <v>100</v>
      </c>
      <c r="L430">
        <v>145.85</v>
      </c>
      <c r="M430">
        <v>45.9</v>
      </c>
      <c r="N430" t="s">
        <v>19</v>
      </c>
      <c r="O430" s="1">
        <v>45330</v>
      </c>
    </row>
    <row r="431" spans="1:15" x14ac:dyDescent="0.35">
      <c r="A431">
        <v>114</v>
      </c>
      <c r="B431">
        <v>114</v>
      </c>
      <c r="C431" t="s">
        <v>548</v>
      </c>
      <c r="D431" t="s">
        <v>180</v>
      </c>
      <c r="E431" t="s">
        <v>142</v>
      </c>
      <c r="F431">
        <v>3.78</v>
      </c>
      <c r="G431">
        <v>141360.891</v>
      </c>
      <c r="H431">
        <v>5586628</v>
      </c>
      <c r="J431">
        <v>141360.891</v>
      </c>
      <c r="K431">
        <v>100</v>
      </c>
      <c r="L431">
        <v>169.64</v>
      </c>
      <c r="M431">
        <v>69.599999999999994</v>
      </c>
      <c r="N431" t="s">
        <v>19</v>
      </c>
      <c r="O431" s="1">
        <v>45330</v>
      </c>
    </row>
    <row r="432" spans="1:15" x14ac:dyDescent="0.35">
      <c r="A432">
        <v>115</v>
      </c>
      <c r="B432">
        <v>115</v>
      </c>
      <c r="C432" t="s">
        <v>549</v>
      </c>
      <c r="D432" t="s">
        <v>18</v>
      </c>
      <c r="E432" t="s">
        <v>18</v>
      </c>
      <c r="F432">
        <v>3.82</v>
      </c>
      <c r="G432">
        <v>7.7859999999999996</v>
      </c>
      <c r="H432">
        <v>316</v>
      </c>
      <c r="J432">
        <v>7.7859999999999996</v>
      </c>
      <c r="K432">
        <v>100</v>
      </c>
      <c r="L432">
        <v>0.01</v>
      </c>
      <c r="M432">
        <v>-100</v>
      </c>
      <c r="N432" t="s">
        <v>19</v>
      </c>
      <c r="O432" s="1">
        <v>45330</v>
      </c>
    </row>
    <row r="433" spans="1:15" x14ac:dyDescent="0.35">
      <c r="A433">
        <v>116</v>
      </c>
      <c r="B433">
        <v>116</v>
      </c>
      <c r="C433" t="s">
        <v>550</v>
      </c>
      <c r="D433" t="s">
        <v>52</v>
      </c>
      <c r="E433" t="s">
        <v>29</v>
      </c>
      <c r="F433">
        <v>3.78</v>
      </c>
      <c r="G433">
        <v>92012.312999999995</v>
      </c>
      <c r="H433">
        <v>3411119</v>
      </c>
      <c r="J433">
        <v>92012.312999999995</v>
      </c>
      <c r="K433">
        <v>100</v>
      </c>
      <c r="L433">
        <v>110.42</v>
      </c>
      <c r="M433">
        <v>10.4</v>
      </c>
      <c r="N433" t="s">
        <v>19</v>
      </c>
      <c r="O433" s="1">
        <v>45330</v>
      </c>
    </row>
    <row r="434" spans="1:15" x14ac:dyDescent="0.35">
      <c r="A434">
        <v>117</v>
      </c>
      <c r="B434">
        <v>117</v>
      </c>
      <c r="C434" t="s">
        <v>551</v>
      </c>
      <c r="D434" t="s">
        <v>18</v>
      </c>
      <c r="E434" t="s">
        <v>18</v>
      </c>
      <c r="K434">
        <v>100</v>
      </c>
      <c r="O434" s="1">
        <v>45330</v>
      </c>
    </row>
    <row r="435" spans="1:15" x14ac:dyDescent="0.35">
      <c r="A435">
        <v>118</v>
      </c>
      <c r="B435">
        <v>118</v>
      </c>
      <c r="C435" t="s">
        <v>552</v>
      </c>
      <c r="D435" t="s">
        <v>185</v>
      </c>
      <c r="E435" t="s">
        <v>142</v>
      </c>
      <c r="F435">
        <v>3.78</v>
      </c>
      <c r="G435">
        <v>59452.156000000003</v>
      </c>
      <c r="H435">
        <v>2364865</v>
      </c>
      <c r="J435">
        <v>59452.156000000003</v>
      </c>
      <c r="K435">
        <v>100</v>
      </c>
      <c r="L435">
        <v>71.349999999999994</v>
      </c>
      <c r="M435">
        <v>-28.7</v>
      </c>
      <c r="N435" t="s">
        <v>19</v>
      </c>
      <c r="O435" s="1">
        <v>45330</v>
      </c>
    </row>
    <row r="436" spans="1:15" x14ac:dyDescent="0.35">
      <c r="A436">
        <v>119</v>
      </c>
      <c r="B436">
        <v>119</v>
      </c>
      <c r="C436" t="s">
        <v>553</v>
      </c>
      <c r="D436" t="s">
        <v>187</v>
      </c>
      <c r="E436" t="s">
        <v>142</v>
      </c>
      <c r="F436">
        <v>3.78</v>
      </c>
      <c r="G436">
        <v>73160.085999999996</v>
      </c>
      <c r="H436">
        <v>2981668</v>
      </c>
      <c r="J436">
        <v>73160.085999999996</v>
      </c>
      <c r="K436">
        <v>100</v>
      </c>
      <c r="L436">
        <v>87.8</v>
      </c>
      <c r="M436">
        <v>-12.2</v>
      </c>
      <c r="N436" t="s">
        <v>19</v>
      </c>
      <c r="O436" s="1">
        <v>45330</v>
      </c>
    </row>
    <row r="437" spans="1:15" x14ac:dyDescent="0.35">
      <c r="A437">
        <v>120</v>
      </c>
      <c r="B437">
        <v>120</v>
      </c>
      <c r="C437" t="s">
        <v>554</v>
      </c>
      <c r="D437" t="s">
        <v>189</v>
      </c>
      <c r="E437" t="s">
        <v>142</v>
      </c>
      <c r="F437">
        <v>3.78</v>
      </c>
      <c r="G437">
        <v>81241.562999999995</v>
      </c>
      <c r="H437">
        <v>3158303</v>
      </c>
      <c r="J437">
        <v>81241.562999999995</v>
      </c>
      <c r="K437">
        <v>100</v>
      </c>
      <c r="L437">
        <v>97.49</v>
      </c>
      <c r="M437">
        <v>-2.5</v>
      </c>
      <c r="N437" t="s">
        <v>19</v>
      </c>
      <c r="O437" s="1">
        <v>45330</v>
      </c>
    </row>
    <row r="438" spans="1:15" x14ac:dyDescent="0.35">
      <c r="A438">
        <v>121</v>
      </c>
      <c r="B438">
        <v>121</v>
      </c>
      <c r="C438" t="s">
        <v>555</v>
      </c>
      <c r="D438" t="s">
        <v>191</v>
      </c>
      <c r="E438" t="s">
        <v>142</v>
      </c>
      <c r="F438">
        <v>3.78</v>
      </c>
      <c r="G438">
        <v>203907.67199999999</v>
      </c>
      <c r="H438">
        <v>8179395</v>
      </c>
      <c r="J438">
        <v>203907.67199999999</v>
      </c>
      <c r="K438">
        <v>100</v>
      </c>
      <c r="L438">
        <v>244.7</v>
      </c>
      <c r="M438">
        <v>144.69999999999999</v>
      </c>
      <c r="N438" t="s">
        <v>19</v>
      </c>
      <c r="O438" s="1">
        <v>45330</v>
      </c>
    </row>
    <row r="439" spans="1:15" x14ac:dyDescent="0.35">
      <c r="A439">
        <v>122</v>
      </c>
      <c r="B439">
        <v>122</v>
      </c>
      <c r="C439" t="s">
        <v>556</v>
      </c>
      <c r="D439" t="s">
        <v>193</v>
      </c>
      <c r="E439" t="s">
        <v>142</v>
      </c>
      <c r="F439">
        <v>3.78</v>
      </c>
      <c r="G439">
        <v>205969.29699999999</v>
      </c>
      <c r="H439">
        <v>8093554</v>
      </c>
      <c r="J439">
        <v>205969.29699999999</v>
      </c>
      <c r="K439">
        <v>100</v>
      </c>
      <c r="L439">
        <v>247.17</v>
      </c>
      <c r="M439">
        <v>147.19999999999999</v>
      </c>
      <c r="N439" t="s">
        <v>19</v>
      </c>
      <c r="O439" s="1">
        <v>45330</v>
      </c>
    </row>
    <row r="440" spans="1:15" x14ac:dyDescent="0.35">
      <c r="A440">
        <v>123</v>
      </c>
      <c r="B440">
        <v>123</v>
      </c>
      <c r="C440" t="s">
        <v>557</v>
      </c>
      <c r="D440" t="s">
        <v>195</v>
      </c>
      <c r="E440" t="s">
        <v>142</v>
      </c>
      <c r="F440">
        <v>3.78</v>
      </c>
      <c r="G440">
        <v>123378.43799999999</v>
      </c>
      <c r="H440">
        <v>5218319</v>
      </c>
      <c r="J440">
        <v>123378.43799999999</v>
      </c>
      <c r="K440">
        <v>100</v>
      </c>
      <c r="L440">
        <v>148.06</v>
      </c>
      <c r="M440">
        <v>48.1</v>
      </c>
      <c r="N440" t="s">
        <v>19</v>
      </c>
      <c r="O440" s="1">
        <v>45330</v>
      </c>
    </row>
    <row r="441" spans="1:15" x14ac:dyDescent="0.35">
      <c r="A441">
        <v>124</v>
      </c>
      <c r="B441">
        <v>124</v>
      </c>
      <c r="C441" t="s">
        <v>558</v>
      </c>
      <c r="D441" t="s">
        <v>18</v>
      </c>
      <c r="E441" t="s">
        <v>18</v>
      </c>
      <c r="F441">
        <v>3.82</v>
      </c>
      <c r="G441">
        <v>2.9870000000000001</v>
      </c>
      <c r="H441">
        <v>122</v>
      </c>
      <c r="J441">
        <v>2.9870000000000001</v>
      </c>
      <c r="K441">
        <v>100</v>
      </c>
      <c r="L441">
        <v>0</v>
      </c>
      <c r="M441">
        <v>-100</v>
      </c>
      <c r="N441" t="s">
        <v>19</v>
      </c>
      <c r="O441" s="1">
        <v>45330</v>
      </c>
    </row>
    <row r="442" spans="1:15" x14ac:dyDescent="0.35">
      <c r="A442">
        <v>125</v>
      </c>
      <c r="B442">
        <v>125</v>
      </c>
      <c r="C442" t="s">
        <v>559</v>
      </c>
      <c r="D442" t="s">
        <v>198</v>
      </c>
      <c r="E442" t="s">
        <v>142</v>
      </c>
      <c r="F442">
        <v>3.78</v>
      </c>
      <c r="G442">
        <v>105990.336</v>
      </c>
      <c r="H442">
        <v>4481414</v>
      </c>
      <c r="J442">
        <v>105990.336</v>
      </c>
      <c r="K442">
        <v>100</v>
      </c>
      <c r="L442">
        <v>127.19</v>
      </c>
      <c r="M442">
        <v>27.2</v>
      </c>
      <c r="N442" t="s">
        <v>19</v>
      </c>
      <c r="O442" s="1">
        <v>45330</v>
      </c>
    </row>
    <row r="443" spans="1:15" x14ac:dyDescent="0.35">
      <c r="A443">
        <v>126</v>
      </c>
      <c r="B443">
        <v>126</v>
      </c>
      <c r="C443" t="s">
        <v>560</v>
      </c>
      <c r="D443" t="s">
        <v>200</v>
      </c>
      <c r="E443" t="s">
        <v>142</v>
      </c>
      <c r="F443">
        <v>3.78</v>
      </c>
      <c r="G443">
        <v>92672.016000000003</v>
      </c>
      <c r="H443">
        <v>3787446</v>
      </c>
      <c r="J443">
        <v>92672.016000000003</v>
      </c>
      <c r="K443">
        <v>100</v>
      </c>
      <c r="L443">
        <v>111.21</v>
      </c>
      <c r="M443">
        <v>11.2</v>
      </c>
      <c r="N443" t="s">
        <v>19</v>
      </c>
      <c r="O443" s="1">
        <v>45330</v>
      </c>
    </row>
    <row r="444" spans="1:15" x14ac:dyDescent="0.35">
      <c r="A444">
        <v>127</v>
      </c>
      <c r="B444">
        <v>127</v>
      </c>
      <c r="C444" t="s">
        <v>561</v>
      </c>
      <c r="D444" t="s">
        <v>202</v>
      </c>
      <c r="E444" t="s">
        <v>142</v>
      </c>
      <c r="F444">
        <v>3.78</v>
      </c>
      <c r="G444">
        <v>122775.94500000001</v>
      </c>
      <c r="H444">
        <v>4730254</v>
      </c>
      <c r="J444">
        <v>122775.94500000001</v>
      </c>
      <c r="K444">
        <v>100</v>
      </c>
      <c r="L444">
        <v>147.34</v>
      </c>
      <c r="M444">
        <v>47.3</v>
      </c>
      <c r="N444" t="s">
        <v>19</v>
      </c>
      <c r="O444" s="1">
        <v>45330</v>
      </c>
    </row>
    <row r="445" spans="1:15" x14ac:dyDescent="0.35">
      <c r="A445">
        <v>128</v>
      </c>
      <c r="B445">
        <v>128</v>
      </c>
      <c r="C445" t="s">
        <v>562</v>
      </c>
      <c r="D445" t="s">
        <v>204</v>
      </c>
      <c r="E445" t="s">
        <v>142</v>
      </c>
      <c r="F445">
        <v>3.78</v>
      </c>
      <c r="G445">
        <v>109065.461</v>
      </c>
      <c r="H445">
        <v>4490368</v>
      </c>
      <c r="J445">
        <v>109065.461</v>
      </c>
      <c r="K445">
        <v>100</v>
      </c>
      <c r="L445">
        <v>130.88</v>
      </c>
      <c r="M445">
        <v>30.9</v>
      </c>
      <c r="N445" t="s">
        <v>19</v>
      </c>
      <c r="O445" s="1">
        <v>45330</v>
      </c>
    </row>
    <row r="446" spans="1:15" x14ac:dyDescent="0.35">
      <c r="A446">
        <v>129</v>
      </c>
      <c r="B446">
        <v>129</v>
      </c>
      <c r="C446" t="s">
        <v>563</v>
      </c>
      <c r="D446" t="s">
        <v>206</v>
      </c>
      <c r="E446" t="s">
        <v>142</v>
      </c>
      <c r="F446">
        <v>3.78</v>
      </c>
      <c r="G446">
        <v>111220.977</v>
      </c>
      <c r="H446">
        <v>4359841</v>
      </c>
      <c r="J446">
        <v>111220.977</v>
      </c>
      <c r="K446">
        <v>100</v>
      </c>
      <c r="L446">
        <v>133.47</v>
      </c>
      <c r="M446">
        <v>33.5</v>
      </c>
      <c r="N446" t="s">
        <v>19</v>
      </c>
      <c r="O446" s="1">
        <v>45330</v>
      </c>
    </row>
    <row r="447" spans="1:15" x14ac:dyDescent="0.35">
      <c r="A447">
        <v>130</v>
      </c>
      <c r="B447">
        <v>130</v>
      </c>
      <c r="C447" t="s">
        <v>564</v>
      </c>
      <c r="D447" t="s">
        <v>208</v>
      </c>
      <c r="E447" t="s">
        <v>142</v>
      </c>
      <c r="F447">
        <v>3.78</v>
      </c>
      <c r="G447">
        <v>88635.960999999996</v>
      </c>
      <c r="H447">
        <v>3907847</v>
      </c>
      <c r="J447">
        <v>88635.960999999996</v>
      </c>
      <c r="K447">
        <v>100</v>
      </c>
      <c r="L447">
        <v>106.37</v>
      </c>
      <c r="M447">
        <v>6.4</v>
      </c>
      <c r="N447" t="s">
        <v>19</v>
      </c>
      <c r="O447" s="1">
        <v>45330</v>
      </c>
    </row>
    <row r="448" spans="1:15" x14ac:dyDescent="0.35">
      <c r="A448">
        <v>131</v>
      </c>
      <c r="B448">
        <v>131</v>
      </c>
      <c r="C448" t="s">
        <v>565</v>
      </c>
      <c r="D448" t="s">
        <v>18</v>
      </c>
      <c r="E448" t="s">
        <v>18</v>
      </c>
      <c r="K448">
        <v>100</v>
      </c>
      <c r="O448" s="1">
        <v>45330</v>
      </c>
    </row>
    <row r="449" spans="1:15" x14ac:dyDescent="0.35">
      <c r="A449">
        <v>132</v>
      </c>
      <c r="B449">
        <v>132</v>
      </c>
      <c r="C449" t="s">
        <v>566</v>
      </c>
      <c r="D449" t="s">
        <v>52</v>
      </c>
      <c r="E449" t="s">
        <v>29</v>
      </c>
      <c r="F449">
        <v>3.78</v>
      </c>
      <c r="G449">
        <v>99651.062999999995</v>
      </c>
      <c r="H449">
        <v>3638737</v>
      </c>
      <c r="J449">
        <v>99651.062999999995</v>
      </c>
      <c r="K449">
        <v>100</v>
      </c>
      <c r="L449">
        <v>119.59</v>
      </c>
      <c r="M449">
        <v>19.600000000000001</v>
      </c>
      <c r="N449" t="s">
        <v>19</v>
      </c>
      <c r="O449" s="1">
        <v>45330</v>
      </c>
    </row>
    <row r="450" spans="1:15" x14ac:dyDescent="0.35">
      <c r="A450">
        <v>133</v>
      </c>
      <c r="B450">
        <v>133</v>
      </c>
      <c r="C450" t="s">
        <v>567</v>
      </c>
      <c r="D450" t="s">
        <v>18</v>
      </c>
      <c r="E450" t="s">
        <v>18</v>
      </c>
      <c r="F450">
        <v>3.78</v>
      </c>
      <c r="G450">
        <v>7.218</v>
      </c>
      <c r="H450">
        <v>368</v>
      </c>
      <c r="J450">
        <v>7.218</v>
      </c>
      <c r="K450">
        <v>100</v>
      </c>
      <c r="L450">
        <v>0.01</v>
      </c>
      <c r="M450">
        <v>-100</v>
      </c>
      <c r="N450" t="s">
        <v>19</v>
      </c>
      <c r="O450" s="1">
        <v>45330</v>
      </c>
    </row>
    <row r="451" spans="1:15" x14ac:dyDescent="0.35">
      <c r="A451">
        <v>134</v>
      </c>
      <c r="B451">
        <v>134</v>
      </c>
      <c r="C451" t="s">
        <v>568</v>
      </c>
      <c r="D451" t="s">
        <v>213</v>
      </c>
      <c r="E451" t="s">
        <v>142</v>
      </c>
      <c r="F451">
        <v>3.78</v>
      </c>
      <c r="G451">
        <v>99175.741999999998</v>
      </c>
      <c r="H451">
        <v>4210011</v>
      </c>
      <c r="J451">
        <v>99175.741999999998</v>
      </c>
      <c r="K451">
        <v>100</v>
      </c>
      <c r="L451">
        <v>119.02</v>
      </c>
      <c r="M451">
        <v>19</v>
      </c>
      <c r="N451" t="s">
        <v>19</v>
      </c>
      <c r="O451" s="1">
        <v>45330</v>
      </c>
    </row>
    <row r="452" spans="1:15" x14ac:dyDescent="0.35">
      <c r="A452">
        <v>135</v>
      </c>
      <c r="B452">
        <v>135</v>
      </c>
      <c r="C452" t="s">
        <v>569</v>
      </c>
      <c r="D452" t="s">
        <v>215</v>
      </c>
      <c r="E452" t="s">
        <v>142</v>
      </c>
      <c r="F452">
        <v>3.78</v>
      </c>
      <c r="G452">
        <v>153366.016</v>
      </c>
      <c r="H452">
        <v>6537087</v>
      </c>
      <c r="J452">
        <v>153366.016</v>
      </c>
      <c r="K452">
        <v>100</v>
      </c>
      <c r="L452">
        <v>184.05</v>
      </c>
      <c r="M452">
        <v>84</v>
      </c>
      <c r="N452" t="s">
        <v>19</v>
      </c>
      <c r="O452" s="1">
        <v>45330</v>
      </c>
    </row>
    <row r="453" spans="1:15" x14ac:dyDescent="0.35">
      <c r="A453">
        <v>136</v>
      </c>
      <c r="B453">
        <v>136</v>
      </c>
      <c r="C453" t="s">
        <v>570</v>
      </c>
      <c r="D453" t="s">
        <v>217</v>
      </c>
      <c r="E453" t="s">
        <v>142</v>
      </c>
      <c r="F453">
        <v>3.78</v>
      </c>
      <c r="G453">
        <v>156841.31299999999</v>
      </c>
      <c r="H453">
        <v>6584501</v>
      </c>
      <c r="J453">
        <v>156841.31299999999</v>
      </c>
      <c r="K453">
        <v>100</v>
      </c>
      <c r="L453">
        <v>188.22</v>
      </c>
      <c r="M453">
        <v>88.2</v>
      </c>
      <c r="N453" t="s">
        <v>19</v>
      </c>
      <c r="O453" s="1">
        <v>45330</v>
      </c>
    </row>
    <row r="454" spans="1:15" x14ac:dyDescent="0.35">
      <c r="A454">
        <v>137</v>
      </c>
      <c r="B454">
        <v>137</v>
      </c>
      <c r="C454" t="s">
        <v>571</v>
      </c>
      <c r="D454" t="s">
        <v>219</v>
      </c>
      <c r="E454" t="s">
        <v>142</v>
      </c>
      <c r="F454">
        <v>3.78</v>
      </c>
      <c r="G454">
        <v>126010.648</v>
      </c>
      <c r="H454">
        <v>5389455</v>
      </c>
      <c r="J454">
        <v>126010.648</v>
      </c>
      <c r="K454">
        <v>100</v>
      </c>
      <c r="L454">
        <v>151.22</v>
      </c>
      <c r="M454">
        <v>51.2</v>
      </c>
      <c r="N454" t="s">
        <v>19</v>
      </c>
      <c r="O454" s="1">
        <v>45330</v>
      </c>
    </row>
    <row r="455" spans="1:15" x14ac:dyDescent="0.35">
      <c r="A455">
        <v>138</v>
      </c>
      <c r="B455">
        <v>138</v>
      </c>
      <c r="C455" t="s">
        <v>572</v>
      </c>
      <c r="D455" t="s">
        <v>221</v>
      </c>
      <c r="E455" t="s">
        <v>142</v>
      </c>
      <c r="F455">
        <v>3.78</v>
      </c>
      <c r="G455">
        <v>133898.75</v>
      </c>
      <c r="H455">
        <v>5696388</v>
      </c>
      <c r="J455">
        <v>133898.75</v>
      </c>
      <c r="K455">
        <v>100</v>
      </c>
      <c r="L455">
        <v>160.68</v>
      </c>
      <c r="M455">
        <v>60.7</v>
      </c>
      <c r="N455" t="s">
        <v>19</v>
      </c>
      <c r="O455" s="1">
        <v>45330</v>
      </c>
    </row>
    <row r="456" spans="1:15" x14ac:dyDescent="0.35">
      <c r="A456">
        <v>139</v>
      </c>
      <c r="B456">
        <v>139</v>
      </c>
      <c r="C456" t="s">
        <v>573</v>
      </c>
      <c r="D456" t="s">
        <v>223</v>
      </c>
      <c r="E456" t="s">
        <v>142</v>
      </c>
      <c r="F456">
        <v>3.78</v>
      </c>
      <c r="G456">
        <v>103058.133</v>
      </c>
      <c r="H456">
        <v>4536677</v>
      </c>
      <c r="J456">
        <v>103058.133</v>
      </c>
      <c r="K456">
        <v>100</v>
      </c>
      <c r="L456">
        <v>123.67</v>
      </c>
      <c r="M456">
        <v>23.7</v>
      </c>
      <c r="N456" t="s">
        <v>19</v>
      </c>
      <c r="O456" s="1">
        <v>45330</v>
      </c>
    </row>
    <row r="457" spans="1:15" x14ac:dyDescent="0.35">
      <c r="A457">
        <v>140</v>
      </c>
      <c r="B457">
        <v>140</v>
      </c>
      <c r="C457" t="s">
        <v>574</v>
      </c>
      <c r="D457" t="s">
        <v>18</v>
      </c>
      <c r="E457" t="s">
        <v>18</v>
      </c>
      <c r="F457">
        <v>3.79</v>
      </c>
      <c r="G457">
        <v>11.756</v>
      </c>
      <c r="H457">
        <v>472</v>
      </c>
      <c r="J457">
        <v>11.756</v>
      </c>
      <c r="K457">
        <v>100</v>
      </c>
      <c r="L457">
        <v>0.01</v>
      </c>
      <c r="M457">
        <v>-100</v>
      </c>
      <c r="N457" t="s">
        <v>19</v>
      </c>
      <c r="O457" s="1">
        <v>45330</v>
      </c>
    </row>
    <row r="458" spans="1:15" x14ac:dyDescent="0.35">
      <c r="A458">
        <v>141</v>
      </c>
      <c r="B458">
        <v>141</v>
      </c>
      <c r="C458" t="s">
        <v>575</v>
      </c>
      <c r="D458" t="s">
        <v>52</v>
      </c>
      <c r="E458" t="s">
        <v>29</v>
      </c>
      <c r="F458">
        <v>3.78</v>
      </c>
      <c r="G458">
        <v>87360.312999999995</v>
      </c>
      <c r="H458">
        <v>3242247</v>
      </c>
      <c r="J458">
        <v>87360.312999999995</v>
      </c>
      <c r="K458">
        <v>100</v>
      </c>
      <c r="L458">
        <v>104.84</v>
      </c>
      <c r="M458">
        <v>4.8</v>
      </c>
      <c r="N458" t="s">
        <v>19</v>
      </c>
      <c r="O458" s="1">
        <v>45330</v>
      </c>
    </row>
    <row r="459" spans="1:15" x14ac:dyDescent="0.35">
      <c r="A459">
        <v>142</v>
      </c>
      <c r="B459">
        <v>142</v>
      </c>
      <c r="C459" t="s">
        <v>576</v>
      </c>
      <c r="D459" t="s">
        <v>18</v>
      </c>
      <c r="E459" t="s">
        <v>18</v>
      </c>
      <c r="F459">
        <v>3.83</v>
      </c>
      <c r="G459">
        <v>2.4649999999999999</v>
      </c>
      <c r="H459">
        <v>96</v>
      </c>
      <c r="J459">
        <v>2.4649999999999999</v>
      </c>
      <c r="K459">
        <v>100</v>
      </c>
      <c r="L459">
        <v>0</v>
      </c>
      <c r="M459">
        <v>-100</v>
      </c>
      <c r="N459" t="s">
        <v>19</v>
      </c>
      <c r="O459" s="1">
        <v>45330</v>
      </c>
    </row>
    <row r="460" spans="1:15" x14ac:dyDescent="0.35">
      <c r="A460">
        <v>143</v>
      </c>
      <c r="B460">
        <v>143</v>
      </c>
      <c r="C460" t="s">
        <v>577</v>
      </c>
      <c r="D460" t="s">
        <v>228</v>
      </c>
      <c r="E460" t="s">
        <v>142</v>
      </c>
      <c r="F460">
        <v>3.78</v>
      </c>
      <c r="G460">
        <v>67915.202999999994</v>
      </c>
      <c r="H460">
        <v>2974119</v>
      </c>
      <c r="J460">
        <v>67915.202999999994</v>
      </c>
      <c r="K460">
        <v>100</v>
      </c>
      <c r="L460">
        <v>81.5</v>
      </c>
      <c r="M460">
        <v>-18.5</v>
      </c>
      <c r="N460" t="s">
        <v>19</v>
      </c>
      <c r="O460" s="1">
        <v>45330</v>
      </c>
    </row>
    <row r="461" spans="1:15" x14ac:dyDescent="0.35">
      <c r="A461">
        <v>144</v>
      </c>
      <c r="B461">
        <v>144</v>
      </c>
      <c r="C461" t="s">
        <v>578</v>
      </c>
      <c r="D461" t="s">
        <v>230</v>
      </c>
      <c r="E461" t="s">
        <v>142</v>
      </c>
      <c r="F461">
        <v>3.78</v>
      </c>
      <c r="G461">
        <v>82405.945000000007</v>
      </c>
      <c r="H461">
        <v>3620762</v>
      </c>
      <c r="J461">
        <v>82405.945000000007</v>
      </c>
      <c r="K461">
        <v>100</v>
      </c>
      <c r="L461">
        <v>98.89</v>
      </c>
      <c r="M461">
        <v>-1.1000000000000001</v>
      </c>
      <c r="N461" t="s">
        <v>19</v>
      </c>
      <c r="O461" s="1">
        <v>45330</v>
      </c>
    </row>
    <row r="462" spans="1:15" x14ac:dyDescent="0.35">
      <c r="A462">
        <v>145</v>
      </c>
      <c r="B462">
        <v>145</v>
      </c>
      <c r="C462" t="s">
        <v>579</v>
      </c>
      <c r="D462" t="s">
        <v>232</v>
      </c>
      <c r="E462" t="s">
        <v>142</v>
      </c>
      <c r="F462">
        <v>3.78</v>
      </c>
      <c r="G462">
        <v>57695.190999999999</v>
      </c>
      <c r="H462">
        <v>2476753</v>
      </c>
      <c r="J462">
        <v>57695.190999999999</v>
      </c>
      <c r="K462">
        <v>100</v>
      </c>
      <c r="L462">
        <v>69.239999999999995</v>
      </c>
      <c r="M462">
        <v>-30.8</v>
      </c>
      <c r="N462" t="s">
        <v>19</v>
      </c>
      <c r="O462" s="1">
        <v>45331</v>
      </c>
    </row>
    <row r="463" spans="1:15" x14ac:dyDescent="0.35">
      <c r="A463">
        <v>146</v>
      </c>
      <c r="B463">
        <v>146</v>
      </c>
      <c r="C463" t="s">
        <v>580</v>
      </c>
      <c r="D463" t="s">
        <v>234</v>
      </c>
      <c r="E463" t="s">
        <v>142</v>
      </c>
      <c r="F463">
        <v>3.78</v>
      </c>
      <c r="G463">
        <v>110553.82799999999</v>
      </c>
      <c r="H463">
        <v>4797423</v>
      </c>
      <c r="J463">
        <v>110553.82799999999</v>
      </c>
      <c r="K463">
        <v>100</v>
      </c>
      <c r="L463">
        <v>132.66999999999999</v>
      </c>
      <c r="M463">
        <v>32.700000000000003</v>
      </c>
      <c r="N463" t="s">
        <v>19</v>
      </c>
      <c r="O463" s="1">
        <v>45331</v>
      </c>
    </row>
    <row r="464" spans="1:15" x14ac:dyDescent="0.35">
      <c r="A464">
        <v>147</v>
      </c>
      <c r="B464">
        <v>147</v>
      </c>
      <c r="C464" t="s">
        <v>581</v>
      </c>
      <c r="D464" t="s">
        <v>236</v>
      </c>
      <c r="E464" t="s">
        <v>142</v>
      </c>
      <c r="F464">
        <v>3.78</v>
      </c>
      <c r="G464">
        <v>79907.016000000003</v>
      </c>
      <c r="H464">
        <v>3404979</v>
      </c>
      <c r="J464">
        <v>79907.016000000003</v>
      </c>
      <c r="K464">
        <v>100</v>
      </c>
      <c r="L464">
        <v>95.89</v>
      </c>
      <c r="M464">
        <v>-4.0999999999999996</v>
      </c>
      <c r="N464" t="s">
        <v>19</v>
      </c>
      <c r="O464" s="1">
        <v>45331</v>
      </c>
    </row>
    <row r="465" spans="1:15" x14ac:dyDescent="0.35">
      <c r="A465">
        <v>148</v>
      </c>
      <c r="B465">
        <v>148</v>
      </c>
      <c r="C465" t="s">
        <v>582</v>
      </c>
      <c r="D465" t="s">
        <v>238</v>
      </c>
      <c r="E465" t="s">
        <v>142</v>
      </c>
      <c r="F465">
        <v>3.78</v>
      </c>
      <c r="G465">
        <v>103302.727</v>
      </c>
      <c r="H465">
        <v>4376327</v>
      </c>
      <c r="J465">
        <v>103302.727</v>
      </c>
      <c r="K465">
        <v>100</v>
      </c>
      <c r="L465">
        <v>123.97</v>
      </c>
      <c r="M465">
        <v>24</v>
      </c>
      <c r="N465" t="s">
        <v>19</v>
      </c>
      <c r="O465" s="1">
        <v>45331</v>
      </c>
    </row>
    <row r="466" spans="1:15" x14ac:dyDescent="0.35">
      <c r="A466">
        <v>149</v>
      </c>
      <c r="B466">
        <v>149</v>
      </c>
      <c r="C466" t="s">
        <v>583</v>
      </c>
      <c r="D466" t="s">
        <v>18</v>
      </c>
      <c r="E466" t="s">
        <v>18</v>
      </c>
      <c r="F466">
        <v>3.84</v>
      </c>
      <c r="G466">
        <v>6.1029999999999998</v>
      </c>
      <c r="H466">
        <v>264</v>
      </c>
      <c r="J466">
        <v>6.1029999999999998</v>
      </c>
      <c r="K466">
        <v>100</v>
      </c>
      <c r="L466">
        <v>0.01</v>
      </c>
      <c r="M466">
        <v>-100</v>
      </c>
      <c r="N466" t="s">
        <v>19</v>
      </c>
      <c r="O466" s="1">
        <v>45331</v>
      </c>
    </row>
    <row r="467" spans="1:15" x14ac:dyDescent="0.35">
      <c r="A467">
        <v>150</v>
      </c>
      <c r="B467">
        <v>150</v>
      </c>
      <c r="C467" t="s">
        <v>584</v>
      </c>
      <c r="D467" t="s">
        <v>18</v>
      </c>
      <c r="E467" t="s">
        <v>18</v>
      </c>
      <c r="K467">
        <v>100</v>
      </c>
      <c r="O467" s="1">
        <v>45331</v>
      </c>
    </row>
    <row r="468" spans="1:15" x14ac:dyDescent="0.35">
      <c r="A468">
        <v>151</v>
      </c>
      <c r="B468">
        <v>151</v>
      </c>
      <c r="C468" t="s">
        <v>585</v>
      </c>
      <c r="D468" t="s">
        <v>18</v>
      </c>
      <c r="E468" t="s">
        <v>18</v>
      </c>
      <c r="F468">
        <v>3.83</v>
      </c>
      <c r="G468">
        <v>11.433</v>
      </c>
      <c r="H468">
        <v>297</v>
      </c>
      <c r="J468">
        <v>11.433</v>
      </c>
      <c r="K468">
        <v>100</v>
      </c>
      <c r="L468">
        <v>0.01</v>
      </c>
      <c r="M468">
        <v>-100</v>
      </c>
      <c r="N468" t="s">
        <v>19</v>
      </c>
      <c r="O468" s="1">
        <v>45331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CoverSheet</vt:lpstr>
      <vt:lpstr>Dilution Factors</vt:lpstr>
      <vt:lpstr>Clint Data Summary</vt:lpstr>
      <vt:lpstr>K-PFHxS</vt:lpstr>
      <vt:lpstr>Na PFOA</vt:lpstr>
      <vt:lpstr>PFOSA</vt:lpstr>
      <vt:lpstr>Phenacetin</vt:lpstr>
      <vt:lpstr>Propranolol</vt:lpstr>
      <vt:lpstr>Raw Data-NoRefCmpd</vt:lpstr>
      <vt:lpstr>Raw Data-RefCmpd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Ravindra, Krishna</dc:creator>
  <cp:lastModifiedBy>Wambaugh, John (he/him/his)</cp:lastModifiedBy>
  <dcterms:created xsi:type="dcterms:W3CDTF">2024-02-08T18:40:29Z</dcterms:created>
  <dcterms:modified xsi:type="dcterms:W3CDTF">2024-04-26T14:18:35Z</dcterms:modified>
</cp:coreProperties>
</file>