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EAULIE\GitRepository\kettlebell\inputData\LimnOceagReview\"/>
    </mc:Choice>
  </mc:AlternateContent>
  <bookViews>
    <workbookView minimized="1" xWindow="0" yWindow="0" windowWidth="15360" windowHeight="7572"/>
    <workbookView xWindow="0" yWindow="0" windowWidth="15360" windowHeight="8136"/>
  </bookViews>
  <sheets>
    <sheet name="formattedForSynthesisStudy" sheetId="1" r:id="rId1"/>
    <sheet name="fromSI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2" i="1"/>
  <c r="U3" i="1"/>
  <c r="W3" i="1"/>
  <c r="U4" i="1"/>
  <c r="W4" i="1"/>
  <c r="U5" i="1"/>
  <c r="W5" i="1"/>
  <c r="U6" i="1"/>
  <c r="W6" i="1"/>
  <c r="U7" i="1"/>
  <c r="W7" i="1"/>
  <c r="U8" i="1"/>
  <c r="W8" i="1"/>
  <c r="U9" i="1"/>
  <c r="W9" i="1"/>
  <c r="U10" i="1"/>
  <c r="W10" i="1"/>
  <c r="U11" i="1"/>
  <c r="W11" i="1"/>
  <c r="U12" i="1"/>
  <c r="W12" i="1"/>
  <c r="U13" i="1"/>
  <c r="W13" i="1"/>
  <c r="U14" i="1"/>
  <c r="W14" i="1"/>
  <c r="U15" i="1"/>
  <c r="W15" i="1"/>
  <c r="U16" i="1"/>
  <c r="W16" i="1"/>
  <c r="U17" i="1"/>
  <c r="W17" i="1"/>
  <c r="U18" i="1"/>
  <c r="W18" i="1"/>
  <c r="U19" i="1"/>
  <c r="W19" i="1"/>
  <c r="U20" i="1"/>
  <c r="W20" i="1"/>
  <c r="U21" i="1"/>
  <c r="W21" i="1"/>
  <c r="U22" i="1"/>
  <c r="W22" i="1"/>
  <c r="U23" i="1"/>
  <c r="W23" i="1"/>
  <c r="U24" i="1"/>
  <c r="W24" i="1"/>
  <c r="U25" i="1"/>
  <c r="W25" i="1"/>
  <c r="U26" i="1"/>
  <c r="W26" i="1"/>
  <c r="U27" i="1"/>
  <c r="W27" i="1"/>
  <c r="U28" i="1"/>
  <c r="W28" i="1"/>
  <c r="U29" i="1"/>
  <c r="W29" i="1"/>
  <c r="U30" i="1"/>
  <c r="W30" i="1"/>
  <c r="U31" i="1"/>
  <c r="W31" i="1"/>
  <c r="U32" i="1"/>
  <c r="W32" i="1"/>
  <c r="U33" i="1"/>
  <c r="W33" i="1"/>
  <c r="U34" i="1"/>
  <c r="W34" i="1"/>
  <c r="U35" i="1"/>
  <c r="W35" i="1"/>
  <c r="U36" i="1"/>
  <c r="W36" i="1"/>
  <c r="U37" i="1"/>
  <c r="W37" i="1"/>
  <c r="U38" i="1"/>
  <c r="W38" i="1"/>
  <c r="U39" i="1"/>
  <c r="W39" i="1"/>
  <c r="U40" i="1"/>
  <c r="W40" i="1"/>
  <c r="U41" i="1"/>
  <c r="W41" i="1"/>
  <c r="U42" i="1"/>
  <c r="W42" i="1"/>
  <c r="U43" i="1"/>
  <c r="W43" i="1"/>
  <c r="U44" i="1"/>
  <c r="W44" i="1"/>
  <c r="U45" i="1"/>
  <c r="W45" i="1"/>
  <c r="U46" i="1"/>
  <c r="W46" i="1"/>
  <c r="U47" i="1"/>
  <c r="W47" i="1"/>
  <c r="U48" i="1"/>
  <c r="W4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2" i="1"/>
  <c r="AC2" i="1" l="1"/>
  <c r="W2" i="1"/>
  <c r="U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M2" i="1"/>
  <c r="L2" i="1"/>
</calcChain>
</file>

<file path=xl/sharedStrings.xml><?xml version="1.0" encoding="utf-8"?>
<sst xmlns="http://schemas.openxmlformats.org/spreadsheetml/2006/main" count="405" uniqueCount="166">
  <si>
    <t>System</t>
  </si>
  <si>
    <t>Latitude</t>
  </si>
  <si>
    <t>Longitude</t>
  </si>
  <si>
    <t>Amazon</t>
  </si>
  <si>
    <t>Region</t>
  </si>
  <si>
    <t>Country</t>
  </si>
  <si>
    <t>Alpine (cutoff 1000m elevation)</t>
  </si>
  <si>
    <t>Installed Hydropower Capacity?</t>
  </si>
  <si>
    <t>Primary Use of Reservoir</t>
  </si>
  <si>
    <t>Trophic Status</t>
  </si>
  <si>
    <t>mg CH4-C m-2 d-1 Diffusive + Ebullitive</t>
  </si>
  <si>
    <t>mg CH4-C m-2 d-1 Diffusive Only</t>
  </si>
  <si>
    <t>mg CH4-C m-2 d-1 Ebullitive Only</t>
  </si>
  <si>
    <t>mg CH4-C m-2 d-1 All Estimates Combined</t>
  </si>
  <si>
    <t>mg CO2-C m-2 d-1</t>
  </si>
  <si>
    <t>mg N2O-N m-2 d-1</t>
  </si>
  <si>
    <t>Age (yrs)</t>
  </si>
  <si>
    <t>Chlorophyll a (ug/L)</t>
  </si>
  <si>
    <t>Reported Mean Annual Precipitation (mm)</t>
  </si>
  <si>
    <t>| Latitude |</t>
  </si>
  <si>
    <t>Mean Water Temperature (degrees C)</t>
  </si>
  <si>
    <t>Mean Depth (m)</t>
  </si>
  <si>
    <t>Surface Area (km2)</t>
  </si>
  <si>
    <t>Catchment Area (km2)</t>
  </si>
  <si>
    <t>Catchment Area : Surface Area</t>
  </si>
  <si>
    <t>Volume (km3)</t>
  </si>
  <si>
    <t>Residence Time (days)</t>
  </si>
  <si>
    <t>DOC (mg/L)</t>
  </si>
  <si>
    <t>TP (ug/L)</t>
  </si>
  <si>
    <t>NO3-N (mg/L)</t>
  </si>
  <si>
    <t>Modeled DIP Yield (kg km-2 yr-1)</t>
  </si>
  <si>
    <t>Modeled DIP (ug/L)</t>
  </si>
  <si>
    <t>Modeled Mean Annual Precipitation (mm)</t>
  </si>
  <si>
    <t>Modeled Runoff (mm y-1)</t>
  </si>
  <si>
    <t>Modeled Mean Annual Air Temperature (degrees C)</t>
  </si>
  <si>
    <t>Citations for GHG Data</t>
  </si>
  <si>
    <t>Supplementary Citations</t>
  </si>
  <si>
    <t>Type</t>
  </si>
  <si>
    <t>LOV</t>
  </si>
  <si>
    <t>Lovojärvi</t>
  </si>
  <si>
    <t>B</t>
  </si>
  <si>
    <t>NIM</t>
  </si>
  <si>
    <t>Nimetön</t>
  </si>
  <si>
    <t>VAL</t>
  </si>
  <si>
    <t>Valkea-Kotinen</t>
  </si>
  <si>
    <t>MEK</t>
  </si>
  <si>
    <t>Mekkojärvi</t>
  </si>
  <si>
    <t>SYR</t>
  </si>
  <si>
    <t>Syrjänalunen</t>
  </si>
  <si>
    <t>JYV</t>
  </si>
  <si>
    <t>Jyväsjärvi</t>
  </si>
  <si>
    <t>ERS</t>
  </si>
  <si>
    <t>Erssjön</t>
  </si>
  <si>
    <t>SKO</t>
  </si>
  <si>
    <t>Skottenesjön</t>
  </si>
  <si>
    <t>SGL</t>
  </si>
  <si>
    <t>Skärgölen</t>
  </si>
  <si>
    <t>LIL</t>
  </si>
  <si>
    <t>Lillsjön</t>
  </si>
  <si>
    <t>GRI</t>
  </si>
  <si>
    <t>Grissjön</t>
  </si>
  <si>
    <t>MRN</t>
  </si>
  <si>
    <t>Mårn</t>
  </si>
  <si>
    <t>KIS</t>
  </si>
  <si>
    <t>GLI</t>
  </si>
  <si>
    <t>Glimmingen</t>
  </si>
  <si>
    <t>HAR</t>
  </si>
  <si>
    <t>Hargsjön</t>
  </si>
  <si>
    <t>ILR</t>
  </si>
  <si>
    <t>Illersjön</t>
  </si>
  <si>
    <t>STV</t>
  </si>
  <si>
    <t>HZ</t>
  </si>
  <si>
    <t>Holzsee</t>
  </si>
  <si>
    <t>CE</t>
  </si>
  <si>
    <t>SCO</t>
  </si>
  <si>
    <t>Schöhsee</t>
  </si>
  <si>
    <t>PLU</t>
  </si>
  <si>
    <t>Plusssee</t>
  </si>
  <si>
    <t>WAY</t>
  </si>
  <si>
    <t>HIJK</t>
  </si>
  <si>
    <t>Hijkermeer</t>
  </si>
  <si>
    <t>GER</t>
  </si>
  <si>
    <t>Gerzensee</t>
  </si>
  <si>
    <t>LAU</t>
  </si>
  <si>
    <t>Lauenensee</t>
  </si>
  <si>
    <t>SCW</t>
  </si>
  <si>
    <t>Schwarzsee</t>
  </si>
  <si>
    <t>BUR</t>
  </si>
  <si>
    <t>Burgäschisee</t>
  </si>
  <si>
    <t>ROT</t>
  </si>
  <si>
    <t>Rotsee</t>
  </si>
  <si>
    <t>HIN</t>
  </si>
  <si>
    <t>Hinterburgsee</t>
  </si>
  <si>
    <t>SEE</t>
  </si>
  <si>
    <t>Seealpsee</t>
  </si>
  <si>
    <t>HAS</t>
  </si>
  <si>
    <t>HUT</t>
  </si>
  <si>
    <t>Hüttwilersee</t>
  </si>
  <si>
    <t>NUS</t>
  </si>
  <si>
    <t>INK</t>
  </si>
  <si>
    <t>Inkwilersee</t>
  </si>
  <si>
    <t>DER</t>
  </si>
  <si>
    <t>RET</t>
  </si>
  <si>
    <t>HUS</t>
  </si>
  <si>
    <t>Husemersee</t>
  </si>
  <si>
    <t>TUR</t>
  </si>
  <si>
    <t>Türlersee</t>
  </si>
  <si>
    <t>NOI</t>
  </si>
  <si>
    <t>BRE</t>
  </si>
  <si>
    <t>CHA</t>
  </si>
  <si>
    <t>EGE</t>
  </si>
  <si>
    <t>Egelsee</t>
  </si>
  <si>
    <t>SWE</t>
  </si>
  <si>
    <t>Schwendisee</t>
  </si>
  <si>
    <t>AI</t>
  </si>
  <si>
    <t>SEB</t>
  </si>
  <si>
    <t>Seelisbergsee</t>
  </si>
  <si>
    <t>GAN</t>
  </si>
  <si>
    <t>Gantrischseeli</t>
  </si>
  <si>
    <t>UBE</t>
  </si>
  <si>
    <t>Uebeschisee</t>
  </si>
  <si>
    <t>SEG</t>
  </si>
  <si>
    <t>Seebergsee</t>
  </si>
  <si>
    <t>Abbreviation</t>
  </si>
  <si>
    <t>Lake</t>
  </si>
  <si>
    <t>year</t>
  </si>
  <si>
    <t>Altitude</t>
  </si>
  <si>
    <t>Area</t>
  </si>
  <si>
    <t>Max. depth</t>
  </si>
  <si>
    <t>Relative volume</t>
  </si>
  <si>
    <t>Decimal °E</t>
  </si>
  <si>
    <t xml:space="preserve"> Decimalm °N</t>
  </si>
  <si>
    <t xml:space="preserve"> (m asl)</t>
  </si>
  <si>
    <t xml:space="preserve"> (ha)</t>
  </si>
  <si>
    <t xml:space="preserve"> (m)</t>
  </si>
  <si>
    <t xml:space="preserve"> (%)</t>
  </si>
  <si>
    <t>Kisasjön north</t>
  </si>
  <si>
    <t>Stora Vänstern</t>
  </si>
  <si>
    <t>De Waay</t>
  </si>
  <si>
    <t>Hasensee east</t>
  </si>
  <si>
    <t>Nussbaumersee middle</t>
  </si>
  <si>
    <t>Lac de Derborence</t>
  </si>
  <si>
    <t>Lac de Retaud</t>
  </si>
  <si>
    <t>Lac Noir</t>
  </si>
  <si>
    <t>Lac de Bretaye</t>
  </si>
  <si>
    <t>Lac des Chavonnes</t>
  </si>
  <si>
    <t>Lac d'Aï</t>
  </si>
  <si>
    <t>temperature surface water</t>
  </si>
  <si>
    <t>C</t>
  </si>
  <si>
    <t>conductivity</t>
  </si>
  <si>
    <t>pH</t>
  </si>
  <si>
    <t>absorbance at 420</t>
  </si>
  <si>
    <t>TP</t>
  </si>
  <si>
    <t>TN</t>
  </si>
  <si>
    <t>water column TN</t>
  </si>
  <si>
    <t>ug L-1</t>
  </si>
  <si>
    <t>water column TP</t>
  </si>
  <si>
    <t>total flux</t>
  </si>
  <si>
    <t>mmol m-2 d-1</t>
  </si>
  <si>
    <t>diffusive flux</t>
  </si>
  <si>
    <t>ebullition</t>
  </si>
  <si>
    <t>accumulation hypoxic water layer</t>
  </si>
  <si>
    <t>mmol m-2</t>
  </si>
  <si>
    <t>lake</t>
  </si>
  <si>
    <t>Rinta et al. 2017</t>
  </si>
  <si>
    <t>TN(mg/L)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</si>
</sst>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 wrapText="1"/>
    </xf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8"/>
  <sheetViews>
    <sheetView tabSelected="1" topLeftCell="J1" workbookViewId="0">
      <selection activeCell="L5" sqref="L5"/>
    </sheetView>
    <sheetView tabSelected="1" topLeftCell="R28" workbookViewId="1">
      <selection activeCell="AC6" sqref="AC6"/>
    </sheetView>
  </sheetViews>
  <sheetFormatPr defaultRowHeight="14.4" x14ac:dyDescent="0.3"/>
  <sheetData>
    <row r="1" spans="1:39" s="9" customFormat="1" ht="52.05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7" t="s">
        <v>16</v>
      </c>
      <c r="R1" s="7" t="s">
        <v>17</v>
      </c>
      <c r="S1" s="4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7" t="s">
        <v>27</v>
      </c>
      <c r="AC1" s="7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1" t="s">
        <v>35</v>
      </c>
      <c r="AK1" s="1" t="s">
        <v>36</v>
      </c>
      <c r="AL1" s="9" t="s">
        <v>37</v>
      </c>
      <c r="AM1" s="9" t="s">
        <v>165</v>
      </c>
    </row>
    <row r="2" spans="1:39" x14ac:dyDescent="0.3">
      <c r="A2" t="s">
        <v>39</v>
      </c>
      <c r="B2">
        <v>61.08</v>
      </c>
      <c r="C2">
        <v>25.03</v>
      </c>
      <c r="E2" t="s">
        <v>40</v>
      </c>
      <c r="K2">
        <f>fromSI!S3*12</f>
        <v>13.440000000000001</v>
      </c>
      <c r="L2">
        <f>fromSI!T3*12</f>
        <v>3.7199999999999998</v>
      </c>
      <c r="M2">
        <f>fromSI!U3*12</f>
        <v>9.7200000000000006</v>
      </c>
      <c r="U2">
        <f>fromSI!K3</f>
        <v>17.899999999999999</v>
      </c>
      <c r="W2">
        <f>fromSI!H3/100</f>
        <v>0.05</v>
      </c>
      <c r="AC2">
        <f>fromSI!O3</f>
        <v>27</v>
      </c>
      <c r="AJ2" t="s">
        <v>164</v>
      </c>
      <c r="AL2" t="s">
        <v>163</v>
      </c>
      <c r="AM2">
        <f>fromSI!Q3/1000</f>
        <v>0.84</v>
      </c>
    </row>
    <row r="3" spans="1:39" x14ac:dyDescent="0.3">
      <c r="A3" t="s">
        <v>42</v>
      </c>
      <c r="B3">
        <v>61.23</v>
      </c>
      <c r="C3">
        <v>25.19</v>
      </c>
      <c r="E3" t="s">
        <v>40</v>
      </c>
      <c r="K3">
        <f>fromSI!S4*12</f>
        <v>3.4799999999999995</v>
      </c>
      <c r="L3">
        <f>fromSI!T4*12</f>
        <v>0.48</v>
      </c>
      <c r="M3">
        <f>fromSI!U4*12</f>
        <v>3</v>
      </c>
      <c r="U3">
        <f>fromSI!K4</f>
        <v>16.899999999999999</v>
      </c>
      <c r="W3">
        <f>fromSI!H4/100</f>
        <v>4.0000000000000001E-3</v>
      </c>
      <c r="AC3">
        <f>fromSI!O4</f>
        <v>10</v>
      </c>
      <c r="AJ3" t="s">
        <v>164</v>
      </c>
      <c r="AL3" t="s">
        <v>163</v>
      </c>
      <c r="AM3">
        <f>fromSI!Q4/1000</f>
        <v>0.48</v>
      </c>
    </row>
    <row r="4" spans="1:39" x14ac:dyDescent="0.3">
      <c r="A4" t="s">
        <v>44</v>
      </c>
      <c r="B4">
        <v>61.24</v>
      </c>
      <c r="C4">
        <v>25.06</v>
      </c>
      <c r="E4" t="s">
        <v>40</v>
      </c>
      <c r="K4">
        <f>fromSI!S5*12</f>
        <v>1.7999999999999998</v>
      </c>
      <c r="L4">
        <f>fromSI!T5*12</f>
        <v>0.24</v>
      </c>
      <c r="M4">
        <f>fromSI!U5*12</f>
        <v>1.44</v>
      </c>
      <c r="U4">
        <f>fromSI!K5</f>
        <v>17.600000000000001</v>
      </c>
      <c r="W4">
        <f>fromSI!H5/100</f>
        <v>0.04</v>
      </c>
      <c r="AC4">
        <f>fromSI!O5</f>
        <v>11</v>
      </c>
      <c r="AJ4" t="s">
        <v>164</v>
      </c>
      <c r="AL4" t="s">
        <v>163</v>
      </c>
      <c r="AM4">
        <f>fromSI!Q5/1000</f>
        <v>0.56499999999999995</v>
      </c>
    </row>
    <row r="5" spans="1:39" x14ac:dyDescent="0.3">
      <c r="A5" t="s">
        <v>46</v>
      </c>
      <c r="B5">
        <v>61.23</v>
      </c>
      <c r="C5">
        <v>25.14</v>
      </c>
      <c r="E5" t="s">
        <v>40</v>
      </c>
      <c r="K5">
        <f>fromSI!S6*12</f>
        <v>7.4399999999999995</v>
      </c>
      <c r="L5">
        <f>fromSI!T6*12</f>
        <v>4.92</v>
      </c>
      <c r="M5">
        <f>fromSI!U6*12</f>
        <v>2.52</v>
      </c>
      <c r="U5">
        <f>fromSI!K6</f>
        <v>16</v>
      </c>
      <c r="W5">
        <f>fromSI!H6/100</f>
        <v>3.0000000000000001E-3</v>
      </c>
      <c r="AC5">
        <f>fromSI!O6</f>
        <v>11</v>
      </c>
      <c r="AJ5" t="s">
        <v>164</v>
      </c>
      <c r="AL5" t="s">
        <v>163</v>
      </c>
      <c r="AM5">
        <f>fromSI!Q6/1000</f>
        <v>0.61</v>
      </c>
    </row>
    <row r="6" spans="1:39" x14ac:dyDescent="0.3">
      <c r="A6" t="s">
        <v>48</v>
      </c>
      <c r="B6">
        <v>61.19</v>
      </c>
      <c r="C6">
        <v>25.14</v>
      </c>
      <c r="E6" t="s">
        <v>40</v>
      </c>
      <c r="K6">
        <f>fromSI!S7*12</f>
        <v>8.0400000000000009</v>
      </c>
      <c r="L6">
        <f>fromSI!T7*12</f>
        <v>6.48</v>
      </c>
      <c r="M6">
        <f>fromSI!U7*12</f>
        <v>1.56</v>
      </c>
      <c r="U6">
        <f>fromSI!K7</f>
        <v>15.2</v>
      </c>
      <c r="W6">
        <f>fromSI!H7/100</f>
        <v>0.01</v>
      </c>
      <c r="AC6">
        <f>fromSI!O7</f>
        <v>3</v>
      </c>
      <c r="AJ6" t="s">
        <v>164</v>
      </c>
      <c r="AL6" t="s">
        <v>163</v>
      </c>
      <c r="AM6">
        <f>fromSI!Q7/1000</f>
        <v>0.2</v>
      </c>
    </row>
    <row r="7" spans="1:39" x14ac:dyDescent="0.3">
      <c r="A7" t="s">
        <v>50</v>
      </c>
      <c r="B7">
        <v>62.24</v>
      </c>
      <c r="C7">
        <v>25.77</v>
      </c>
      <c r="E7" t="s">
        <v>40</v>
      </c>
      <c r="K7">
        <f>fromSI!S8*12</f>
        <v>3.5999999999999996</v>
      </c>
      <c r="L7">
        <f>fromSI!T8*12</f>
        <v>2.16</v>
      </c>
      <c r="M7">
        <f>fromSI!U8*12</f>
        <v>1.44</v>
      </c>
      <c r="U7">
        <f>fromSI!K8</f>
        <v>18.2</v>
      </c>
      <c r="W7">
        <f>fromSI!H8/100</f>
        <v>3.03</v>
      </c>
      <c r="AC7">
        <f>fromSI!O8</f>
        <v>25</v>
      </c>
      <c r="AJ7" t="s">
        <v>164</v>
      </c>
      <c r="AL7" t="s">
        <v>163</v>
      </c>
      <c r="AM7">
        <f>fromSI!Q8/1000</f>
        <v>0.62</v>
      </c>
    </row>
    <row r="8" spans="1:39" x14ac:dyDescent="0.3">
      <c r="A8" t="s">
        <v>52</v>
      </c>
      <c r="B8">
        <v>58.37</v>
      </c>
      <c r="C8">
        <v>12.16</v>
      </c>
      <c r="E8" t="s">
        <v>40</v>
      </c>
      <c r="K8">
        <f>fromSI!S9*12</f>
        <v>12</v>
      </c>
      <c r="L8">
        <f>fromSI!T9*12</f>
        <v>15.600000000000001</v>
      </c>
      <c r="M8">
        <f>fromSI!U9*12</f>
        <v>0</v>
      </c>
      <c r="U8">
        <f>fromSI!K9</f>
        <v>16.899999999999999</v>
      </c>
      <c r="W8">
        <f>fromSI!H9/100</f>
        <v>0.06</v>
      </c>
      <c r="AC8">
        <f>fromSI!O9</f>
        <v>18</v>
      </c>
      <c r="AJ8" t="s">
        <v>164</v>
      </c>
      <c r="AL8" t="s">
        <v>163</v>
      </c>
      <c r="AM8">
        <f>fromSI!Q9/1000</f>
        <v>0.66300000000000003</v>
      </c>
    </row>
    <row r="9" spans="1:39" x14ac:dyDescent="0.3">
      <c r="A9" t="s">
        <v>54</v>
      </c>
      <c r="B9">
        <v>58.35</v>
      </c>
      <c r="C9">
        <v>12.14</v>
      </c>
      <c r="E9" t="s">
        <v>40</v>
      </c>
      <c r="K9">
        <f>fromSI!S10*12</f>
        <v>24.36</v>
      </c>
      <c r="L9">
        <f>fromSI!T10*12</f>
        <v>3.24</v>
      </c>
      <c r="M9">
        <f>fromSI!U10*12</f>
        <v>21.12</v>
      </c>
      <c r="U9">
        <f>fromSI!K10</f>
        <v>17.2</v>
      </c>
      <c r="W9">
        <f>fromSI!H10/100</f>
        <v>0.26</v>
      </c>
      <c r="AC9">
        <f>fromSI!O10</f>
        <v>38</v>
      </c>
      <c r="AJ9" t="s">
        <v>164</v>
      </c>
      <c r="AL9" t="s">
        <v>163</v>
      </c>
      <c r="AM9">
        <f>fromSI!Q10/1000</f>
        <v>0.64700000000000002</v>
      </c>
    </row>
    <row r="10" spans="1:39" x14ac:dyDescent="0.3">
      <c r="A10" t="s">
        <v>56</v>
      </c>
      <c r="B10">
        <v>58.76</v>
      </c>
      <c r="C10">
        <v>16.23</v>
      </c>
      <c r="E10" t="s">
        <v>40</v>
      </c>
      <c r="K10">
        <f>fromSI!S11*12</f>
        <v>2.7600000000000002</v>
      </c>
      <c r="L10">
        <f>fromSI!T11*12</f>
        <v>2.16</v>
      </c>
      <c r="M10">
        <f>fromSI!U11*12</f>
        <v>0.60000000000000009</v>
      </c>
      <c r="U10">
        <f>fromSI!K11</f>
        <v>18.100000000000001</v>
      </c>
      <c r="W10">
        <f>fromSI!H11/100</f>
        <v>0.16</v>
      </c>
      <c r="AC10">
        <f>fromSI!O11</f>
        <v>12</v>
      </c>
      <c r="AJ10" t="s">
        <v>164</v>
      </c>
      <c r="AL10" t="s">
        <v>163</v>
      </c>
      <c r="AM10">
        <f>fromSI!Q11/1000</f>
        <v>0.34799999999999998</v>
      </c>
    </row>
    <row r="11" spans="1:39" x14ac:dyDescent="0.3">
      <c r="A11" t="s">
        <v>58</v>
      </c>
      <c r="B11">
        <v>58.66</v>
      </c>
      <c r="C11">
        <v>16.14</v>
      </c>
      <c r="E11" t="s">
        <v>40</v>
      </c>
      <c r="K11">
        <f>fromSI!S12*12</f>
        <v>0.96</v>
      </c>
      <c r="L11">
        <f>fromSI!T12*12</f>
        <v>0.72</v>
      </c>
      <c r="M11">
        <f>fromSI!U12*12</f>
        <v>0.24</v>
      </c>
      <c r="U11">
        <f>fromSI!K12</f>
        <v>16.8</v>
      </c>
      <c r="W11">
        <f>fromSI!H12/100</f>
        <v>0.03</v>
      </c>
      <c r="AC11">
        <f>fromSI!O12</f>
        <v>18</v>
      </c>
      <c r="AJ11" t="s">
        <v>164</v>
      </c>
      <c r="AL11" t="s">
        <v>163</v>
      </c>
      <c r="AM11">
        <f>fromSI!Q12/1000</f>
        <v>0.60599999999999998</v>
      </c>
    </row>
    <row r="12" spans="1:39" x14ac:dyDescent="0.3">
      <c r="A12" t="s">
        <v>60</v>
      </c>
      <c r="B12">
        <v>58.77</v>
      </c>
      <c r="C12">
        <v>15.14</v>
      </c>
      <c r="E12" t="s">
        <v>40</v>
      </c>
      <c r="K12">
        <f>fromSI!S13*12</f>
        <v>1.08</v>
      </c>
      <c r="L12">
        <f>fromSI!T13*12</f>
        <v>0.96</v>
      </c>
      <c r="M12">
        <f>fromSI!U13*12</f>
        <v>0.12</v>
      </c>
      <c r="U12">
        <f>fromSI!K13</f>
        <v>16.5</v>
      </c>
      <c r="W12">
        <f>fromSI!H13/100</f>
        <v>0.23</v>
      </c>
      <c r="AC12">
        <f>fromSI!O13</f>
        <v>11</v>
      </c>
      <c r="AJ12" t="s">
        <v>164</v>
      </c>
      <c r="AL12" t="s">
        <v>163</v>
      </c>
      <c r="AM12">
        <f>fromSI!Q13/1000</f>
        <v>0.38900000000000001</v>
      </c>
    </row>
    <row r="13" spans="1:39" x14ac:dyDescent="0.3">
      <c r="A13" t="s">
        <v>62</v>
      </c>
      <c r="B13">
        <v>58.59</v>
      </c>
      <c r="C13">
        <v>15.87</v>
      </c>
      <c r="E13" t="s">
        <v>40</v>
      </c>
      <c r="K13">
        <f>fromSI!S14*12</f>
        <v>0.48</v>
      </c>
      <c r="L13">
        <f>fromSI!T14*12</f>
        <v>0.48</v>
      </c>
      <c r="M13">
        <f>fromSI!U14*12</f>
        <v>0</v>
      </c>
      <c r="U13">
        <f>fromSI!K14</f>
        <v>16.399999999999999</v>
      </c>
      <c r="W13">
        <f>fromSI!H14/100</f>
        <v>0.62</v>
      </c>
      <c r="AC13">
        <f>fromSI!O14</f>
        <v>27</v>
      </c>
      <c r="AJ13" t="s">
        <v>164</v>
      </c>
      <c r="AL13" t="s">
        <v>163</v>
      </c>
      <c r="AM13">
        <f>fromSI!Q14/1000</f>
        <v>1.05</v>
      </c>
    </row>
    <row r="14" spans="1:39" x14ac:dyDescent="0.3">
      <c r="A14" t="s">
        <v>136</v>
      </c>
      <c r="B14">
        <v>58.01</v>
      </c>
      <c r="C14">
        <v>15.65</v>
      </c>
      <c r="E14" t="s">
        <v>40</v>
      </c>
      <c r="K14">
        <f>fromSI!S15*12</f>
        <v>5.28</v>
      </c>
      <c r="L14">
        <f>fromSI!T15*12</f>
        <v>5.5200000000000005</v>
      </c>
      <c r="M14">
        <f>fromSI!U15*12</f>
        <v>0.36</v>
      </c>
      <c r="U14">
        <f>fromSI!K15</f>
        <v>16.899999999999999</v>
      </c>
      <c r="W14">
        <f>fromSI!H15/100</f>
        <v>0.96</v>
      </c>
      <c r="AC14">
        <f>fromSI!O15</f>
        <v>18</v>
      </c>
      <c r="AJ14" t="s">
        <v>164</v>
      </c>
      <c r="AL14" t="s">
        <v>163</v>
      </c>
      <c r="AM14">
        <f>fromSI!Q15/1000</f>
        <v>0.49</v>
      </c>
    </row>
    <row r="15" spans="1:39" x14ac:dyDescent="0.3">
      <c r="A15" t="s">
        <v>65</v>
      </c>
      <c r="B15">
        <v>57.93</v>
      </c>
      <c r="C15">
        <v>15.57</v>
      </c>
      <c r="E15" t="s">
        <v>40</v>
      </c>
      <c r="K15">
        <f>fromSI!S16*12</f>
        <v>1.56</v>
      </c>
      <c r="L15">
        <f>fromSI!T16*12</f>
        <v>1.7999999999999998</v>
      </c>
      <c r="M15">
        <f>fromSI!U16*12</f>
        <v>0</v>
      </c>
      <c r="U15">
        <f>fromSI!K16</f>
        <v>16.5</v>
      </c>
      <c r="W15">
        <f>fromSI!H16/100</f>
        <v>1.67</v>
      </c>
      <c r="AC15">
        <f>fromSI!O16</f>
        <v>8</v>
      </c>
      <c r="AJ15" t="s">
        <v>164</v>
      </c>
      <c r="AL15" t="s">
        <v>163</v>
      </c>
      <c r="AM15">
        <f>fromSI!Q16/1000</f>
        <v>0.32800000000000001</v>
      </c>
    </row>
    <row r="16" spans="1:39" x14ac:dyDescent="0.3">
      <c r="A16" t="s">
        <v>67</v>
      </c>
      <c r="B16">
        <v>58.27</v>
      </c>
      <c r="C16">
        <v>15.24</v>
      </c>
      <c r="E16" t="s">
        <v>40</v>
      </c>
      <c r="K16">
        <f>fromSI!S17*12</f>
        <v>22.44</v>
      </c>
      <c r="L16">
        <f>fromSI!T17*12</f>
        <v>1.92</v>
      </c>
      <c r="M16">
        <f>fromSI!U17*12</f>
        <v>20.52</v>
      </c>
      <c r="U16">
        <f>fromSI!K17</f>
        <v>14.9</v>
      </c>
      <c r="W16">
        <f>fromSI!H17/100</f>
        <v>0.99</v>
      </c>
      <c r="AC16">
        <f>fromSI!O17</f>
        <v>45</v>
      </c>
      <c r="AJ16" t="s">
        <v>164</v>
      </c>
      <c r="AL16" t="s">
        <v>163</v>
      </c>
      <c r="AM16">
        <f>fromSI!Q17/1000</f>
        <v>1.1719999999999999</v>
      </c>
    </row>
    <row r="17" spans="1:39" x14ac:dyDescent="0.3">
      <c r="A17" t="s">
        <v>69</v>
      </c>
      <c r="B17">
        <v>58.58</v>
      </c>
      <c r="C17">
        <v>14.99</v>
      </c>
      <c r="E17" t="s">
        <v>40</v>
      </c>
      <c r="K17">
        <f>fromSI!S18*12</f>
        <v>3</v>
      </c>
      <c r="L17">
        <f>fromSI!T18*12</f>
        <v>1.08</v>
      </c>
      <c r="M17">
        <f>fromSI!U18*12</f>
        <v>1.92</v>
      </c>
      <c r="U17">
        <f>fromSI!K18</f>
        <v>14.1</v>
      </c>
      <c r="W17">
        <f>fromSI!H18/100</f>
        <v>7.0000000000000007E-2</v>
      </c>
      <c r="AC17">
        <f>fromSI!O18</f>
        <v>25</v>
      </c>
      <c r="AJ17" t="s">
        <v>164</v>
      </c>
      <c r="AL17" t="s">
        <v>163</v>
      </c>
      <c r="AM17">
        <f>fromSI!Q18/1000</f>
        <v>0.47899999999999998</v>
      </c>
    </row>
    <row r="18" spans="1:39" x14ac:dyDescent="0.3">
      <c r="A18" t="s">
        <v>137</v>
      </c>
      <c r="B18">
        <v>58.62</v>
      </c>
      <c r="C18">
        <v>15.15</v>
      </c>
      <c r="E18" t="s">
        <v>40</v>
      </c>
      <c r="K18">
        <f>fromSI!S19*12</f>
        <v>1.7999999999999998</v>
      </c>
      <c r="L18">
        <f>fromSI!T19*12</f>
        <v>1.92</v>
      </c>
      <c r="M18">
        <f>fromSI!U19*12</f>
        <v>0</v>
      </c>
      <c r="U18">
        <f>fromSI!K19</f>
        <v>15.6</v>
      </c>
      <c r="W18">
        <f>fromSI!H19/100</f>
        <v>1.1299999999999999</v>
      </c>
      <c r="AC18">
        <f>fromSI!O19</f>
        <v>9</v>
      </c>
      <c r="AJ18" t="s">
        <v>164</v>
      </c>
      <c r="AL18" t="s">
        <v>163</v>
      </c>
      <c r="AM18">
        <f>fromSI!Q19/1000</f>
        <v>0.46200000000000002</v>
      </c>
    </row>
    <row r="19" spans="1:39" x14ac:dyDescent="0.3">
      <c r="A19" t="s">
        <v>72</v>
      </c>
      <c r="B19">
        <v>54.16</v>
      </c>
      <c r="C19">
        <v>10.18</v>
      </c>
      <c r="E19" t="s">
        <v>73</v>
      </c>
      <c r="K19">
        <f>fromSI!S20*12</f>
        <v>44.88</v>
      </c>
      <c r="L19">
        <f>fromSI!T20*12</f>
        <v>8.64</v>
      </c>
      <c r="M19">
        <f>fromSI!U20*12</f>
        <v>36.36</v>
      </c>
      <c r="U19">
        <f>fromSI!K20</f>
        <v>21.4</v>
      </c>
      <c r="W19">
        <f>fromSI!H20/100</f>
        <v>0.19</v>
      </c>
      <c r="AC19">
        <f>fromSI!O20</f>
        <v>36</v>
      </c>
      <c r="AJ19" t="s">
        <v>164</v>
      </c>
      <c r="AL19" t="s">
        <v>163</v>
      </c>
      <c r="AM19">
        <f>fromSI!Q20/1000</f>
        <v>0.86</v>
      </c>
    </row>
    <row r="20" spans="1:39" x14ac:dyDescent="0.3">
      <c r="A20" t="s">
        <v>75</v>
      </c>
      <c r="B20">
        <v>54.17</v>
      </c>
      <c r="C20">
        <v>10.44</v>
      </c>
      <c r="E20" t="s">
        <v>73</v>
      </c>
      <c r="K20">
        <f>fromSI!S21*12</f>
        <v>33</v>
      </c>
      <c r="L20">
        <f>fromSI!T21*12</f>
        <v>11.76</v>
      </c>
      <c r="M20">
        <f>fromSI!U21*12</f>
        <v>21.240000000000002</v>
      </c>
      <c r="U20">
        <f>fromSI!K21</f>
        <v>20.3</v>
      </c>
      <c r="W20">
        <f>fromSI!H21/100</f>
        <v>0.75</v>
      </c>
      <c r="AC20">
        <f>fromSI!O21</f>
        <v>17</v>
      </c>
      <c r="AJ20" t="s">
        <v>164</v>
      </c>
      <c r="AL20" t="s">
        <v>163</v>
      </c>
      <c r="AM20">
        <f>fromSI!Q21/1000</f>
        <v>0.56999999999999995</v>
      </c>
    </row>
    <row r="21" spans="1:39" x14ac:dyDescent="0.3">
      <c r="A21" t="s">
        <v>77</v>
      </c>
      <c r="B21">
        <v>54.18</v>
      </c>
      <c r="C21">
        <v>10.44</v>
      </c>
      <c r="E21" t="s">
        <v>73</v>
      </c>
      <c r="K21">
        <f>fromSI!S22*12</f>
        <v>60.96</v>
      </c>
      <c r="L21">
        <f>fromSI!T22*12</f>
        <v>6.6000000000000005</v>
      </c>
      <c r="M21">
        <f>fromSI!U22*12</f>
        <v>54.36</v>
      </c>
      <c r="U21">
        <f>fromSI!K22</f>
        <v>21.2</v>
      </c>
      <c r="W21">
        <f>fromSI!H22/100</f>
        <v>0.14000000000000001</v>
      </c>
      <c r="AC21">
        <f>fromSI!O22</f>
        <v>35</v>
      </c>
      <c r="AJ21" t="s">
        <v>164</v>
      </c>
      <c r="AL21" t="s">
        <v>163</v>
      </c>
      <c r="AM21">
        <f>fromSI!Q22/1000</f>
        <v>0.99</v>
      </c>
    </row>
    <row r="22" spans="1:39" x14ac:dyDescent="0.3">
      <c r="A22" t="s">
        <v>138</v>
      </c>
      <c r="B22">
        <v>51.93</v>
      </c>
      <c r="C22">
        <v>5.15</v>
      </c>
      <c r="E22" t="s">
        <v>73</v>
      </c>
      <c r="K22">
        <f>fromSI!S23*12</f>
        <v>16.559999999999999</v>
      </c>
      <c r="L22">
        <f>fromSI!T23*12</f>
        <v>8.0400000000000009</v>
      </c>
      <c r="M22">
        <f>fromSI!U23*12</f>
        <v>8.64</v>
      </c>
      <c r="U22">
        <f>fromSI!K23</f>
        <v>19.7</v>
      </c>
      <c r="W22">
        <f>fromSI!H23/100</f>
        <v>0.04</v>
      </c>
      <c r="AC22">
        <f>fromSI!O23</f>
        <v>120</v>
      </c>
      <c r="AJ22" t="s">
        <v>164</v>
      </c>
      <c r="AL22" t="s">
        <v>163</v>
      </c>
      <c r="AM22">
        <f>fromSI!Q23/1000</f>
        <v>2.2999999999999998</v>
      </c>
    </row>
    <row r="23" spans="1:39" x14ac:dyDescent="0.3">
      <c r="A23" t="s">
        <v>80</v>
      </c>
      <c r="B23">
        <v>52.89</v>
      </c>
      <c r="C23">
        <v>6.49</v>
      </c>
      <c r="E23" t="s">
        <v>73</v>
      </c>
      <c r="K23">
        <f>fromSI!S24*12</f>
        <v>267.36</v>
      </c>
      <c r="L23">
        <f>fromSI!T24*12</f>
        <v>8.76</v>
      </c>
      <c r="M23">
        <f>fromSI!U24*12</f>
        <v>258.60000000000002</v>
      </c>
      <c r="U23">
        <f>fromSI!K24</f>
        <v>20.8</v>
      </c>
      <c r="W23">
        <f>fromSI!H24/100</f>
        <v>0.02</v>
      </c>
      <c r="AC23">
        <f>fromSI!O24</f>
        <v>150</v>
      </c>
      <c r="AJ23" t="s">
        <v>164</v>
      </c>
      <c r="AL23" t="s">
        <v>163</v>
      </c>
      <c r="AM23">
        <f>fromSI!Q24/1000</f>
        <v>1.9</v>
      </c>
    </row>
    <row r="24" spans="1:39" x14ac:dyDescent="0.3">
      <c r="A24" t="s">
        <v>82</v>
      </c>
      <c r="B24">
        <v>46.83</v>
      </c>
      <c r="C24">
        <v>7.55</v>
      </c>
      <c r="E24" t="s">
        <v>73</v>
      </c>
      <c r="K24">
        <f>fromSI!S25*12</f>
        <v>129.84</v>
      </c>
      <c r="L24">
        <f>fromSI!T25*12</f>
        <v>48.72</v>
      </c>
      <c r="M24">
        <f>fromSI!U25*12</f>
        <v>81.72</v>
      </c>
      <c r="U24">
        <f>fromSI!K25</f>
        <v>23</v>
      </c>
      <c r="W24">
        <f>fromSI!H25/100</f>
        <v>0.24</v>
      </c>
      <c r="AC24">
        <f>fromSI!O25</f>
        <v>16</v>
      </c>
      <c r="AJ24" t="s">
        <v>164</v>
      </c>
      <c r="AL24" t="s">
        <v>163</v>
      </c>
      <c r="AM24">
        <f>fromSI!Q25/1000</f>
        <v>0.68</v>
      </c>
    </row>
    <row r="25" spans="1:39" x14ac:dyDescent="0.3">
      <c r="A25" t="s">
        <v>84</v>
      </c>
      <c r="B25">
        <v>46.4</v>
      </c>
      <c r="C25">
        <v>7.33</v>
      </c>
      <c r="E25" t="s">
        <v>73</v>
      </c>
      <c r="K25">
        <f>fromSI!S26*12</f>
        <v>31.68</v>
      </c>
      <c r="L25">
        <f>fromSI!T26*12</f>
        <v>27.36</v>
      </c>
      <c r="M25">
        <f>fromSI!U26*12</f>
        <v>4.32</v>
      </c>
      <c r="U25">
        <f>fromSI!K26</f>
        <v>17.5</v>
      </c>
      <c r="W25">
        <f>fromSI!H26/100</f>
        <v>0.09</v>
      </c>
      <c r="AC25">
        <f>fromSI!O26</f>
        <v>7</v>
      </c>
      <c r="AJ25" t="s">
        <v>164</v>
      </c>
      <c r="AL25" t="s">
        <v>163</v>
      </c>
      <c r="AM25">
        <f>fromSI!Q26/1000</f>
        <v>0.53</v>
      </c>
    </row>
    <row r="26" spans="1:39" x14ac:dyDescent="0.3">
      <c r="A26" t="s">
        <v>86</v>
      </c>
      <c r="B26">
        <v>46.67</v>
      </c>
      <c r="C26">
        <v>7.28</v>
      </c>
      <c r="E26" t="s">
        <v>73</v>
      </c>
      <c r="K26">
        <f>fromSI!S27*12</f>
        <v>8.16</v>
      </c>
      <c r="L26">
        <f>fromSI!T27*12</f>
        <v>8.3999999999999986</v>
      </c>
      <c r="M26">
        <f>fromSI!U27*12</f>
        <v>0</v>
      </c>
      <c r="U26">
        <f>fromSI!K27</f>
        <v>17.2</v>
      </c>
      <c r="W26">
        <f>fromSI!H27/100</f>
        <v>0.45</v>
      </c>
      <c r="AC26">
        <f>fromSI!O27</f>
        <v>15</v>
      </c>
      <c r="AJ26" t="s">
        <v>164</v>
      </c>
      <c r="AL26" t="s">
        <v>163</v>
      </c>
      <c r="AM26">
        <f>fromSI!Q27/1000</f>
        <v>0.42</v>
      </c>
    </row>
    <row r="27" spans="1:39" x14ac:dyDescent="0.3">
      <c r="A27" t="s">
        <v>88</v>
      </c>
      <c r="B27">
        <v>47.17</v>
      </c>
      <c r="C27">
        <v>7.67</v>
      </c>
      <c r="E27" t="s">
        <v>73</v>
      </c>
      <c r="K27">
        <f>fromSI!S28*12</f>
        <v>44.400000000000006</v>
      </c>
      <c r="L27">
        <f>fromSI!T28*12</f>
        <v>13.68</v>
      </c>
      <c r="M27">
        <f>fromSI!U28*12</f>
        <v>31.44</v>
      </c>
      <c r="U27">
        <f>fromSI!K28</f>
        <v>21.4</v>
      </c>
      <c r="W27">
        <f>fromSI!H28/100</f>
        <v>0.2</v>
      </c>
      <c r="AC27">
        <f>fromSI!O28</f>
        <v>14</v>
      </c>
      <c r="AJ27" t="s">
        <v>164</v>
      </c>
      <c r="AL27" t="s">
        <v>163</v>
      </c>
      <c r="AM27">
        <f>fromSI!Q28/1000</f>
        <v>1.2</v>
      </c>
    </row>
    <row r="28" spans="1:39" x14ac:dyDescent="0.3">
      <c r="A28" t="s">
        <v>90</v>
      </c>
      <c r="B28">
        <v>47.07</v>
      </c>
      <c r="C28">
        <v>8.31</v>
      </c>
      <c r="E28" t="s">
        <v>73</v>
      </c>
      <c r="K28">
        <f>fromSI!S29*12</f>
        <v>69.960000000000008</v>
      </c>
      <c r="L28">
        <f>fromSI!T29*12</f>
        <v>4.8000000000000007</v>
      </c>
      <c r="M28">
        <f>fromSI!U29*12</f>
        <v>65.16</v>
      </c>
      <c r="U28">
        <f>fromSI!K29</f>
        <v>21.7</v>
      </c>
      <c r="W28">
        <f>fromSI!H29/100</f>
        <v>0.44</v>
      </c>
      <c r="AC28">
        <f>fromSI!O29</f>
        <v>34</v>
      </c>
      <c r="AJ28" t="s">
        <v>164</v>
      </c>
      <c r="AL28" t="s">
        <v>163</v>
      </c>
      <c r="AM28">
        <f>fromSI!Q29/1000</f>
        <v>0.81</v>
      </c>
    </row>
    <row r="29" spans="1:39" x14ac:dyDescent="0.3">
      <c r="A29" t="s">
        <v>92</v>
      </c>
      <c r="B29">
        <v>46.72</v>
      </c>
      <c r="C29">
        <v>8.07</v>
      </c>
      <c r="E29" t="s">
        <v>73</v>
      </c>
      <c r="K29">
        <f>fromSI!S30*12</f>
        <v>51.36</v>
      </c>
      <c r="L29">
        <f>fromSI!T30*12</f>
        <v>33.839999999999996</v>
      </c>
      <c r="M29">
        <f>fromSI!U30*12</f>
        <v>18</v>
      </c>
      <c r="U29">
        <f>fromSI!K30</f>
        <v>14.3</v>
      </c>
      <c r="W29">
        <f>fromSI!H30/100</f>
        <v>0.05</v>
      </c>
      <c r="AC29">
        <f>fromSI!O30</f>
        <v>11</v>
      </c>
      <c r="AJ29" t="s">
        <v>164</v>
      </c>
      <c r="AL29" t="s">
        <v>163</v>
      </c>
      <c r="AM29">
        <f>fromSI!Q30/1000</f>
        <v>0.8</v>
      </c>
    </row>
    <row r="30" spans="1:39" x14ac:dyDescent="0.3">
      <c r="A30" t="s">
        <v>94</v>
      </c>
      <c r="B30">
        <v>47.27</v>
      </c>
      <c r="C30">
        <v>9.4</v>
      </c>
      <c r="E30" t="s">
        <v>73</v>
      </c>
      <c r="K30">
        <f>fromSI!S31*12</f>
        <v>3.24</v>
      </c>
      <c r="L30">
        <f>fromSI!T31*12</f>
        <v>3.24</v>
      </c>
      <c r="M30">
        <f>fromSI!U31*12</f>
        <v>0</v>
      </c>
      <c r="U30">
        <f>fromSI!K31</f>
        <v>11.4</v>
      </c>
      <c r="W30">
        <f>fromSI!H31/100</f>
        <v>0.13</v>
      </c>
      <c r="AC30">
        <f>fromSI!O31</f>
        <v>10</v>
      </c>
      <c r="AJ30" t="s">
        <v>164</v>
      </c>
      <c r="AL30" t="s">
        <v>163</v>
      </c>
      <c r="AM30">
        <f>fromSI!Q31/1000</f>
        <v>0.55000000000000004</v>
      </c>
    </row>
    <row r="31" spans="1:39" x14ac:dyDescent="0.3">
      <c r="A31" t="s">
        <v>139</v>
      </c>
      <c r="B31">
        <v>47.61</v>
      </c>
      <c r="C31">
        <v>8.83</v>
      </c>
      <c r="E31" t="s">
        <v>73</v>
      </c>
      <c r="K31">
        <f>fromSI!S32*12</f>
        <v>212.64</v>
      </c>
      <c r="L31">
        <f>fromSI!T32*12</f>
        <v>102.24</v>
      </c>
      <c r="M31">
        <f>fromSI!U32*12</f>
        <v>110.39999999999999</v>
      </c>
      <c r="U31">
        <f>fromSI!K32</f>
        <v>22.7</v>
      </c>
      <c r="W31">
        <f>fromSI!H32/100</f>
        <v>7.0000000000000007E-2</v>
      </c>
      <c r="AC31">
        <f>fromSI!O32</f>
        <v>36</v>
      </c>
      <c r="AJ31" t="s">
        <v>164</v>
      </c>
      <c r="AL31" t="s">
        <v>163</v>
      </c>
      <c r="AM31">
        <f>fromSI!Q32/1000</f>
        <v>1.2</v>
      </c>
    </row>
    <row r="32" spans="1:39" x14ac:dyDescent="0.3">
      <c r="A32" t="s">
        <v>97</v>
      </c>
      <c r="B32">
        <v>47.61</v>
      </c>
      <c r="C32">
        <v>8.84</v>
      </c>
      <c r="E32" t="s">
        <v>73</v>
      </c>
      <c r="K32">
        <f>fromSI!S33*12</f>
        <v>15</v>
      </c>
      <c r="L32">
        <f>fromSI!T33*12</f>
        <v>7.1999999999999993</v>
      </c>
      <c r="M32">
        <f>fromSI!U33*12</f>
        <v>7.8000000000000007</v>
      </c>
      <c r="U32">
        <f>fromSI!K33</f>
        <v>19.600000000000001</v>
      </c>
      <c r="W32">
        <f>fromSI!H33/100</f>
        <v>0.34</v>
      </c>
      <c r="AC32">
        <f>fromSI!O33</f>
        <v>15</v>
      </c>
      <c r="AJ32" t="s">
        <v>164</v>
      </c>
      <c r="AL32" t="s">
        <v>163</v>
      </c>
      <c r="AM32">
        <f>fromSI!Q33/1000</f>
        <v>1.1000000000000001</v>
      </c>
    </row>
    <row r="33" spans="1:39" x14ac:dyDescent="0.3">
      <c r="A33" t="s">
        <v>140</v>
      </c>
      <c r="B33">
        <v>47.62</v>
      </c>
      <c r="C33">
        <v>8.82</v>
      </c>
      <c r="E33" t="s">
        <v>73</v>
      </c>
      <c r="K33">
        <f>fromSI!S34*12</f>
        <v>145.80000000000001</v>
      </c>
      <c r="L33">
        <f>fromSI!T34*12</f>
        <v>2.64</v>
      </c>
      <c r="M33">
        <f>fromSI!U34*12</f>
        <v>143.04</v>
      </c>
      <c r="U33">
        <f>fromSI!K34</f>
        <v>19.600000000000001</v>
      </c>
      <c r="W33">
        <f>fromSI!H34/100</f>
        <v>0.25</v>
      </c>
      <c r="AC33">
        <f>fromSI!O34</f>
        <v>24</v>
      </c>
      <c r="AJ33" t="s">
        <v>164</v>
      </c>
      <c r="AL33" t="s">
        <v>163</v>
      </c>
      <c r="AM33">
        <f>fromSI!Q34/1000</f>
        <v>1.2</v>
      </c>
    </row>
    <row r="34" spans="1:39" x14ac:dyDescent="0.3">
      <c r="A34" t="s">
        <v>100</v>
      </c>
      <c r="B34">
        <v>47.2</v>
      </c>
      <c r="C34">
        <v>7.66</v>
      </c>
      <c r="E34" t="s">
        <v>73</v>
      </c>
      <c r="K34">
        <f>fromSI!S35*12</f>
        <v>190.68</v>
      </c>
      <c r="L34">
        <f>fromSI!T35*12</f>
        <v>7.92</v>
      </c>
      <c r="M34">
        <f>fromSI!U35*12</f>
        <v>182.76</v>
      </c>
      <c r="U34">
        <f>fromSI!K35</f>
        <v>22.5</v>
      </c>
      <c r="W34">
        <f>fromSI!H35/100</f>
        <v>0.1</v>
      </c>
      <c r="AC34">
        <f>fromSI!O35</f>
        <v>260</v>
      </c>
      <c r="AJ34" t="s">
        <v>164</v>
      </c>
      <c r="AL34" t="s">
        <v>163</v>
      </c>
      <c r="AM34">
        <f>fromSI!Q35/1000</f>
        <v>2.9</v>
      </c>
    </row>
    <row r="35" spans="1:39" x14ac:dyDescent="0.3">
      <c r="A35" t="s">
        <v>141</v>
      </c>
      <c r="B35">
        <v>46.28</v>
      </c>
      <c r="C35">
        <v>7.22</v>
      </c>
      <c r="E35" t="s">
        <v>73</v>
      </c>
      <c r="K35">
        <f>fromSI!S36*12</f>
        <v>7.8000000000000007</v>
      </c>
      <c r="L35">
        <f>fromSI!T36*12</f>
        <v>1.92</v>
      </c>
      <c r="M35">
        <f>fromSI!U36*12</f>
        <v>6</v>
      </c>
      <c r="U35">
        <f>fromSI!K36</f>
        <v>11.4</v>
      </c>
      <c r="W35">
        <f>fromSI!H36/100</f>
        <v>0.04</v>
      </c>
      <c r="AC35">
        <f>fromSI!O36</f>
        <v>10</v>
      </c>
      <c r="AJ35" t="s">
        <v>164</v>
      </c>
      <c r="AL35" t="s">
        <v>163</v>
      </c>
      <c r="AM35">
        <f>fromSI!Q36/1000</f>
        <v>0.46</v>
      </c>
    </row>
    <row r="36" spans="1:39" x14ac:dyDescent="0.3">
      <c r="A36" t="s">
        <v>142</v>
      </c>
      <c r="B36">
        <v>46.36</v>
      </c>
      <c r="C36">
        <v>7.2</v>
      </c>
      <c r="E36" t="s">
        <v>73</v>
      </c>
      <c r="K36">
        <f>fromSI!S37*12</f>
        <v>579.72</v>
      </c>
      <c r="L36">
        <f>fromSI!T37*12</f>
        <v>35.04</v>
      </c>
      <c r="M36">
        <f>fromSI!U37*12</f>
        <v>544.68000000000006</v>
      </c>
      <c r="U36">
        <f>fromSI!K37</f>
        <v>20.100000000000001</v>
      </c>
      <c r="W36">
        <f>fromSI!H37/100</f>
        <v>0.01</v>
      </c>
      <c r="AC36">
        <f>fromSI!O37</f>
        <v>13</v>
      </c>
      <c r="AJ36" t="s">
        <v>164</v>
      </c>
      <c r="AL36" t="s">
        <v>163</v>
      </c>
      <c r="AM36">
        <f>fromSI!Q37/1000</f>
        <v>0.48</v>
      </c>
    </row>
    <row r="37" spans="1:39" x14ac:dyDescent="0.3">
      <c r="A37" t="s">
        <v>104</v>
      </c>
      <c r="B37">
        <v>47.62</v>
      </c>
      <c r="C37">
        <v>8.6999999999999993</v>
      </c>
      <c r="E37" t="s">
        <v>73</v>
      </c>
      <c r="K37">
        <f>fromSI!S38*12</f>
        <v>63.72</v>
      </c>
      <c r="L37">
        <f>fromSI!T38*12</f>
        <v>34.92</v>
      </c>
      <c r="M37">
        <f>fromSI!U38*12</f>
        <v>28.92</v>
      </c>
      <c r="U37">
        <f>fromSI!K38</f>
        <v>25.2</v>
      </c>
      <c r="W37">
        <f>fromSI!H38/100</f>
        <v>7.0000000000000007E-2</v>
      </c>
      <c r="AC37">
        <f>fromSI!O38</f>
        <v>7</v>
      </c>
      <c r="AJ37" t="s">
        <v>164</v>
      </c>
      <c r="AL37" t="s">
        <v>163</v>
      </c>
      <c r="AM37">
        <f>fromSI!Q38/1000</f>
        <v>2.4</v>
      </c>
    </row>
    <row r="38" spans="1:39" x14ac:dyDescent="0.3">
      <c r="A38" t="s">
        <v>106</v>
      </c>
      <c r="B38">
        <v>47.27</v>
      </c>
      <c r="C38">
        <v>8.5</v>
      </c>
      <c r="E38" t="s">
        <v>73</v>
      </c>
      <c r="K38">
        <f>fromSI!S39*12</f>
        <v>16.200000000000003</v>
      </c>
      <c r="L38">
        <f>fromSI!T39*12</f>
        <v>15.96</v>
      </c>
      <c r="M38">
        <f>fromSI!U39*12</f>
        <v>0.72</v>
      </c>
      <c r="U38">
        <f>fromSI!K39</f>
        <v>24.5</v>
      </c>
      <c r="W38">
        <f>fromSI!H39/100</f>
        <v>0.48</v>
      </c>
      <c r="AC38">
        <f>fromSI!O39</f>
        <v>9</v>
      </c>
      <c r="AJ38" t="s">
        <v>164</v>
      </c>
      <c r="AL38" t="s">
        <v>163</v>
      </c>
      <c r="AM38">
        <f>fromSI!Q39/1000</f>
        <v>0.67</v>
      </c>
    </row>
    <row r="39" spans="1:39" x14ac:dyDescent="0.3">
      <c r="A39" t="s">
        <v>143</v>
      </c>
      <c r="B39">
        <v>46.33</v>
      </c>
      <c r="C39">
        <v>7.08</v>
      </c>
      <c r="E39" t="s">
        <v>73</v>
      </c>
      <c r="K39">
        <f>fromSI!S40*12</f>
        <v>90.48</v>
      </c>
      <c r="L39">
        <f>fromSI!T40*12</f>
        <v>52.56</v>
      </c>
      <c r="M39">
        <f>fromSI!U40*12</f>
        <v>39</v>
      </c>
      <c r="U39">
        <f>fromSI!K40</f>
        <v>18.899999999999999</v>
      </c>
      <c r="W39">
        <f>fromSI!H40/100</f>
        <v>0.01</v>
      </c>
      <c r="AC39">
        <f>fromSI!O40</f>
        <v>7</v>
      </c>
      <c r="AJ39" t="s">
        <v>164</v>
      </c>
      <c r="AL39" t="s">
        <v>163</v>
      </c>
      <c r="AM39">
        <f>fromSI!Q40/1000</f>
        <v>0.28999999999999998</v>
      </c>
    </row>
    <row r="40" spans="1:39" x14ac:dyDescent="0.3">
      <c r="A40" t="s">
        <v>144</v>
      </c>
      <c r="B40">
        <v>46.33</v>
      </c>
      <c r="C40">
        <v>7.07</v>
      </c>
      <c r="E40" t="s">
        <v>73</v>
      </c>
      <c r="K40">
        <f>fromSI!S41*12</f>
        <v>30.48</v>
      </c>
      <c r="L40">
        <f>fromSI!T41*12</f>
        <v>19.919999999999998</v>
      </c>
      <c r="M40">
        <f>fromSI!U41*12</f>
        <v>10.56</v>
      </c>
      <c r="U40">
        <f>fromSI!K41</f>
        <v>18.899999999999999</v>
      </c>
      <c r="W40">
        <f>fromSI!H41/100</f>
        <v>0.04</v>
      </c>
      <c r="AC40">
        <f>fromSI!O41</f>
        <v>29</v>
      </c>
      <c r="AJ40" t="s">
        <v>164</v>
      </c>
      <c r="AL40" t="s">
        <v>163</v>
      </c>
      <c r="AM40">
        <f>fromSI!Q41/1000</f>
        <v>0.54</v>
      </c>
    </row>
    <row r="41" spans="1:39" x14ac:dyDescent="0.3">
      <c r="A41" t="s">
        <v>145</v>
      </c>
      <c r="B41">
        <v>46.33</v>
      </c>
      <c r="C41">
        <v>7.09</v>
      </c>
      <c r="E41" t="s">
        <v>73</v>
      </c>
      <c r="K41">
        <f>fromSI!S42*12</f>
        <v>1.2000000000000002</v>
      </c>
      <c r="L41">
        <f>fromSI!T42*12</f>
        <v>0.72</v>
      </c>
      <c r="M41">
        <f>fromSI!U42*12</f>
        <v>0.48</v>
      </c>
      <c r="U41">
        <f>fromSI!K42</f>
        <v>18.8</v>
      </c>
      <c r="W41">
        <f>fromSI!H42/100</f>
        <v>0.05</v>
      </c>
      <c r="AC41">
        <f>fromSI!O42</f>
        <v>13</v>
      </c>
      <c r="AJ41" t="s">
        <v>164</v>
      </c>
      <c r="AL41" t="s">
        <v>163</v>
      </c>
      <c r="AM41">
        <f>fromSI!Q42/1000</f>
        <v>0.34</v>
      </c>
    </row>
    <row r="42" spans="1:39" x14ac:dyDescent="0.3">
      <c r="A42" t="s">
        <v>111</v>
      </c>
      <c r="B42">
        <v>47.4</v>
      </c>
      <c r="C42">
        <v>8.36</v>
      </c>
      <c r="E42" t="s">
        <v>73</v>
      </c>
      <c r="K42">
        <f>fromSI!S43*12</f>
        <v>81.599999999999994</v>
      </c>
      <c r="L42">
        <f>fromSI!T43*12</f>
        <v>38.04</v>
      </c>
      <c r="M42">
        <f>fromSI!U43*12</f>
        <v>43.68</v>
      </c>
      <c r="U42">
        <f>fromSI!K43</f>
        <v>24.3</v>
      </c>
      <c r="W42">
        <f>fromSI!H43/100</f>
        <v>0.02</v>
      </c>
      <c r="AC42">
        <f>fromSI!O43</f>
        <v>12</v>
      </c>
      <c r="AJ42" t="s">
        <v>164</v>
      </c>
      <c r="AL42" t="s">
        <v>163</v>
      </c>
      <c r="AM42">
        <f>fromSI!Q43/1000</f>
        <v>0.46</v>
      </c>
    </row>
    <row r="43" spans="1:39" x14ac:dyDescent="0.3">
      <c r="A43" t="s">
        <v>113</v>
      </c>
      <c r="B43">
        <v>47.19</v>
      </c>
      <c r="C43">
        <v>9.33</v>
      </c>
      <c r="E43" t="s">
        <v>73</v>
      </c>
      <c r="K43">
        <f>fromSI!S44*12</f>
        <v>34.200000000000003</v>
      </c>
      <c r="L43">
        <f>fromSI!T44*12</f>
        <v>32.28</v>
      </c>
      <c r="M43">
        <f>fromSI!U44*12</f>
        <v>1.92</v>
      </c>
      <c r="U43">
        <f>fromSI!K44</f>
        <v>23</v>
      </c>
      <c r="W43">
        <f>fromSI!H44/100</f>
        <v>0.03</v>
      </c>
      <c r="AC43">
        <f>fromSI!O44</f>
        <v>16</v>
      </c>
      <c r="AJ43" t="s">
        <v>164</v>
      </c>
      <c r="AL43" t="s">
        <v>163</v>
      </c>
      <c r="AM43">
        <f>fromSI!Q44/1000</f>
        <v>0.39</v>
      </c>
    </row>
    <row r="44" spans="1:39" x14ac:dyDescent="0.3">
      <c r="A44" t="s">
        <v>146</v>
      </c>
      <c r="B44">
        <v>46.36</v>
      </c>
      <c r="C44">
        <v>7.01</v>
      </c>
      <c r="E44" t="s">
        <v>73</v>
      </c>
      <c r="K44">
        <f>fromSI!S45*12</f>
        <v>202.92000000000002</v>
      </c>
      <c r="L44">
        <f>fromSI!T45*12</f>
        <v>73.679999999999993</v>
      </c>
      <c r="M44">
        <f>fromSI!U45*12</f>
        <v>129.24</v>
      </c>
      <c r="U44">
        <f>fromSI!K45</f>
        <v>16.600000000000001</v>
      </c>
      <c r="W44">
        <f>fromSI!H45/100</f>
        <v>0.01</v>
      </c>
      <c r="AC44">
        <f>fromSI!O45</f>
        <v>65</v>
      </c>
      <c r="AJ44" t="s">
        <v>164</v>
      </c>
      <c r="AL44" t="s">
        <v>163</v>
      </c>
      <c r="AM44">
        <f>fromSI!Q45/1000</f>
        <v>1.1000000000000001</v>
      </c>
    </row>
    <row r="45" spans="1:39" x14ac:dyDescent="0.3">
      <c r="A45" t="s">
        <v>116</v>
      </c>
      <c r="B45">
        <v>46.96</v>
      </c>
      <c r="C45">
        <v>8.57</v>
      </c>
      <c r="E45" t="s">
        <v>73</v>
      </c>
      <c r="K45">
        <f>fromSI!S46*12</f>
        <v>12.96</v>
      </c>
      <c r="L45">
        <f>fromSI!T46*12</f>
        <v>8.76</v>
      </c>
      <c r="M45">
        <f>fromSI!U46*12</f>
        <v>4.5600000000000005</v>
      </c>
      <c r="U45">
        <f>fromSI!K46</f>
        <v>22</v>
      </c>
      <c r="W45">
        <f>fromSI!H46/100</f>
        <v>0.17</v>
      </c>
      <c r="AC45">
        <f>fromSI!O46</f>
        <v>9</v>
      </c>
      <c r="AJ45" t="s">
        <v>164</v>
      </c>
      <c r="AL45" t="s">
        <v>163</v>
      </c>
      <c r="AM45">
        <f>fromSI!Q46/1000</f>
        <v>0.53</v>
      </c>
    </row>
    <row r="46" spans="1:39" x14ac:dyDescent="0.3">
      <c r="A46" t="s">
        <v>118</v>
      </c>
      <c r="B46">
        <v>46.71</v>
      </c>
      <c r="C46">
        <v>7.44</v>
      </c>
      <c r="E46" t="s">
        <v>73</v>
      </c>
      <c r="K46">
        <f>fromSI!S47*12</f>
        <v>37.56</v>
      </c>
      <c r="L46">
        <f>fromSI!T47*12</f>
        <v>5.64</v>
      </c>
      <c r="M46">
        <f>fromSI!U47*12</f>
        <v>31.799999999999997</v>
      </c>
      <c r="U46">
        <f>fromSI!K47</f>
        <v>16.100000000000001</v>
      </c>
      <c r="W46">
        <f>fromSI!H47/100</f>
        <v>0.01</v>
      </c>
      <c r="AC46">
        <f>fromSI!O47</f>
        <v>39</v>
      </c>
      <c r="AJ46" t="s">
        <v>164</v>
      </c>
      <c r="AL46" t="s">
        <v>163</v>
      </c>
      <c r="AM46">
        <f>fromSI!Q47/1000</f>
        <v>1.1000000000000001</v>
      </c>
    </row>
    <row r="47" spans="1:39" x14ac:dyDescent="0.3">
      <c r="A47" t="s">
        <v>120</v>
      </c>
      <c r="B47">
        <v>46.73</v>
      </c>
      <c r="C47">
        <v>7.57</v>
      </c>
      <c r="E47" t="s">
        <v>73</v>
      </c>
      <c r="K47">
        <f>fromSI!S48*12</f>
        <v>94.199999999999989</v>
      </c>
      <c r="L47">
        <f>fromSI!T48*12</f>
        <v>57</v>
      </c>
      <c r="M47">
        <f>fromSI!U48*12</f>
        <v>37.92</v>
      </c>
      <c r="U47">
        <f>fromSI!K48</f>
        <v>23.4</v>
      </c>
      <c r="W47">
        <f>fromSI!H48/100</f>
        <v>0.14000000000000001</v>
      </c>
      <c r="AC47">
        <f>fromSI!O48</f>
        <v>16</v>
      </c>
      <c r="AJ47" t="s">
        <v>164</v>
      </c>
      <c r="AL47" t="s">
        <v>163</v>
      </c>
      <c r="AM47">
        <f>fromSI!Q48/1000</f>
        <v>1.3</v>
      </c>
    </row>
    <row r="48" spans="1:39" x14ac:dyDescent="0.3">
      <c r="A48" t="s">
        <v>122</v>
      </c>
      <c r="B48">
        <v>46.58</v>
      </c>
      <c r="C48">
        <v>7.44</v>
      </c>
      <c r="E48" t="s">
        <v>73</v>
      </c>
      <c r="K48">
        <f>fromSI!S49*12</f>
        <v>70.679999999999993</v>
      </c>
      <c r="L48">
        <f>fromSI!T49*12</f>
        <v>77.52</v>
      </c>
      <c r="M48">
        <f>fromSI!U49*12</f>
        <v>0</v>
      </c>
      <c r="U48">
        <f>fromSI!K49</f>
        <v>15.1</v>
      </c>
      <c r="W48">
        <f>fromSI!H49/100</f>
        <v>0.06</v>
      </c>
      <c r="AC48">
        <f>fromSI!O49</f>
        <v>12</v>
      </c>
      <c r="AJ48" t="s">
        <v>164</v>
      </c>
      <c r="AL48" t="s">
        <v>163</v>
      </c>
      <c r="AM48">
        <f>fromSI!Q49/1000</f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pane xSplit="2" ySplit="2" topLeftCell="Q33" activePane="bottomRight" state="frozen"/>
      <selection pane="topRight" activeCell="C1" sqref="C1"/>
      <selection pane="bottomLeft" activeCell="A3" sqref="A3"/>
      <selection pane="bottomRight" activeCell="U49" sqref="U49"/>
    </sheetView>
    <sheetView workbookViewId="1"/>
  </sheetViews>
  <sheetFormatPr defaultRowHeight="14.4" x14ac:dyDescent="0.3"/>
  <cols>
    <col min="10" max="10" width="19.33203125" customWidth="1"/>
    <col min="19" max="19" width="10.5546875" customWidth="1"/>
    <col min="20" max="20" width="16.88671875" customWidth="1"/>
    <col min="21" max="21" width="14.6640625" customWidth="1"/>
    <col min="22" max="22" width="32.109375" customWidth="1"/>
  </cols>
  <sheetData>
    <row r="1" spans="1:22" x14ac:dyDescent="0.3">
      <c r="A1" t="s">
        <v>123</v>
      </c>
      <c r="B1" t="s">
        <v>124</v>
      </c>
      <c r="C1" t="s">
        <v>4</v>
      </c>
      <c r="D1" t="s">
        <v>125</v>
      </c>
      <c r="E1" t="s">
        <v>2</v>
      </c>
      <c r="F1" t="s">
        <v>1</v>
      </c>
      <c r="G1" t="s">
        <v>126</v>
      </c>
      <c r="H1" t="s">
        <v>127</v>
      </c>
      <c r="I1" t="s">
        <v>128</v>
      </c>
      <c r="J1" t="s">
        <v>129</v>
      </c>
      <c r="K1" t="s">
        <v>147</v>
      </c>
      <c r="L1" t="s">
        <v>149</v>
      </c>
      <c r="M1" t="s">
        <v>150</v>
      </c>
      <c r="N1" t="s">
        <v>151</v>
      </c>
      <c r="O1" t="s">
        <v>152</v>
      </c>
      <c r="P1" t="s">
        <v>156</v>
      </c>
      <c r="Q1" t="s">
        <v>153</v>
      </c>
      <c r="R1" t="s">
        <v>154</v>
      </c>
      <c r="S1" t="s">
        <v>157</v>
      </c>
      <c r="T1" t="s">
        <v>159</v>
      </c>
      <c r="U1" t="s">
        <v>160</v>
      </c>
      <c r="V1" t="s">
        <v>161</v>
      </c>
    </row>
    <row r="2" spans="1:22" x14ac:dyDescent="0.3">
      <c r="E2" t="s">
        <v>130</v>
      </c>
      <c r="F2" t="s">
        <v>131</v>
      </c>
      <c r="G2" t="s">
        <v>132</v>
      </c>
      <c r="H2" t="s">
        <v>133</v>
      </c>
      <c r="I2" t="s">
        <v>134</v>
      </c>
      <c r="J2" t="s">
        <v>135</v>
      </c>
      <c r="K2" t="s">
        <v>148</v>
      </c>
      <c r="O2" t="s">
        <v>155</v>
      </c>
      <c r="P2" t="s">
        <v>155</v>
      </c>
      <c r="Q2" t="s">
        <v>155</v>
      </c>
      <c r="R2" t="s">
        <v>155</v>
      </c>
      <c r="S2" t="s">
        <v>158</v>
      </c>
      <c r="T2" t="s">
        <v>158</v>
      </c>
      <c r="U2" t="s">
        <v>158</v>
      </c>
      <c r="V2" t="s">
        <v>162</v>
      </c>
    </row>
    <row r="3" spans="1:22" x14ac:dyDescent="0.3">
      <c r="A3" t="s">
        <v>38</v>
      </c>
      <c r="B3" t="s">
        <v>39</v>
      </c>
      <c r="C3" t="s">
        <v>40</v>
      </c>
      <c r="D3">
        <v>2011</v>
      </c>
      <c r="E3">
        <v>25.03</v>
      </c>
      <c r="F3">
        <v>61.08</v>
      </c>
      <c r="G3">
        <v>108</v>
      </c>
      <c r="H3">
        <v>5</v>
      </c>
      <c r="I3">
        <v>18</v>
      </c>
      <c r="J3">
        <v>65</v>
      </c>
      <c r="K3">
        <v>17.899999999999999</v>
      </c>
      <c r="L3">
        <v>123</v>
      </c>
      <c r="M3">
        <v>7.1</v>
      </c>
      <c r="N3">
        <v>3.9E-2</v>
      </c>
      <c r="O3">
        <v>27</v>
      </c>
      <c r="P3">
        <v>2247</v>
      </c>
      <c r="Q3">
        <v>840</v>
      </c>
      <c r="R3">
        <v>6549</v>
      </c>
      <c r="S3">
        <v>1.1200000000000001</v>
      </c>
      <c r="T3">
        <v>0.31</v>
      </c>
      <c r="U3">
        <v>0.81</v>
      </c>
      <c r="V3" s="10">
        <v>11912</v>
      </c>
    </row>
    <row r="4" spans="1:22" x14ac:dyDescent="0.3">
      <c r="A4" t="s">
        <v>41</v>
      </c>
      <c r="B4" t="s">
        <v>42</v>
      </c>
      <c r="C4" t="s">
        <v>40</v>
      </c>
      <c r="D4">
        <v>2011</v>
      </c>
      <c r="E4">
        <v>25.19</v>
      </c>
      <c r="F4">
        <v>61.23</v>
      </c>
      <c r="G4">
        <v>152</v>
      </c>
      <c r="H4">
        <v>0.4</v>
      </c>
      <c r="I4">
        <v>13</v>
      </c>
      <c r="J4">
        <v>73</v>
      </c>
      <c r="K4">
        <v>16.899999999999999</v>
      </c>
      <c r="L4">
        <v>68</v>
      </c>
      <c r="M4">
        <v>5.6</v>
      </c>
      <c r="N4">
        <v>5.8999999999999997E-2</v>
      </c>
      <c r="O4">
        <v>10</v>
      </c>
      <c r="P4">
        <v>336</v>
      </c>
      <c r="Q4">
        <v>480</v>
      </c>
      <c r="R4">
        <v>3282</v>
      </c>
      <c r="S4">
        <v>0.28999999999999998</v>
      </c>
      <c r="T4">
        <v>0.04</v>
      </c>
      <c r="U4">
        <v>0.25</v>
      </c>
      <c r="V4">
        <v>6065</v>
      </c>
    </row>
    <row r="5" spans="1:22" x14ac:dyDescent="0.3">
      <c r="A5" t="s">
        <v>43</v>
      </c>
      <c r="B5" t="s">
        <v>44</v>
      </c>
      <c r="C5" t="s">
        <v>40</v>
      </c>
      <c r="D5">
        <v>2011</v>
      </c>
      <c r="E5">
        <v>25.06</v>
      </c>
      <c r="F5">
        <v>61.24</v>
      </c>
      <c r="G5">
        <v>156</v>
      </c>
      <c r="H5">
        <v>4</v>
      </c>
      <c r="I5">
        <v>8</v>
      </c>
      <c r="J5">
        <v>28</v>
      </c>
      <c r="K5">
        <v>17.600000000000001</v>
      </c>
      <c r="L5">
        <v>24</v>
      </c>
      <c r="M5">
        <v>5.9</v>
      </c>
      <c r="N5">
        <v>4.2000000000000003E-2</v>
      </c>
      <c r="O5">
        <v>11</v>
      </c>
      <c r="P5">
        <v>16</v>
      </c>
      <c r="Q5">
        <v>565</v>
      </c>
      <c r="R5">
        <v>744</v>
      </c>
      <c r="S5">
        <v>0.15</v>
      </c>
      <c r="T5">
        <v>0.02</v>
      </c>
      <c r="U5">
        <v>0.12</v>
      </c>
      <c r="V5">
        <v>89</v>
      </c>
    </row>
    <row r="6" spans="1:22" x14ac:dyDescent="0.3">
      <c r="A6" t="s">
        <v>45</v>
      </c>
      <c r="B6" t="s">
        <v>46</v>
      </c>
      <c r="C6" t="s">
        <v>40</v>
      </c>
      <c r="D6">
        <v>2011</v>
      </c>
      <c r="E6">
        <v>25.14</v>
      </c>
      <c r="F6">
        <v>61.23</v>
      </c>
      <c r="G6">
        <v>136</v>
      </c>
      <c r="H6">
        <v>0.3</v>
      </c>
      <c r="I6">
        <v>4</v>
      </c>
      <c r="J6">
        <v>72</v>
      </c>
      <c r="K6">
        <v>16</v>
      </c>
      <c r="L6">
        <v>44</v>
      </c>
      <c r="M6">
        <v>5.4</v>
      </c>
      <c r="N6">
        <v>0.104</v>
      </c>
      <c r="O6">
        <v>11</v>
      </c>
      <c r="P6">
        <v>259</v>
      </c>
      <c r="Q6">
        <v>610</v>
      </c>
      <c r="R6">
        <v>2315</v>
      </c>
      <c r="S6">
        <v>0.62</v>
      </c>
      <c r="T6">
        <v>0.41</v>
      </c>
      <c r="U6">
        <v>0.21</v>
      </c>
      <c r="V6">
        <v>1321</v>
      </c>
    </row>
    <row r="7" spans="1:22" x14ac:dyDescent="0.3">
      <c r="A7" t="s">
        <v>47</v>
      </c>
      <c r="B7" t="s">
        <v>48</v>
      </c>
      <c r="C7" t="s">
        <v>40</v>
      </c>
      <c r="D7">
        <v>2011</v>
      </c>
      <c r="E7">
        <v>25.14</v>
      </c>
      <c r="F7">
        <v>61.19</v>
      </c>
      <c r="G7">
        <v>138</v>
      </c>
      <c r="H7">
        <v>1</v>
      </c>
      <c r="I7">
        <v>9</v>
      </c>
      <c r="J7">
        <v>3</v>
      </c>
      <c r="K7">
        <v>15.2</v>
      </c>
      <c r="L7">
        <v>59</v>
      </c>
      <c r="M7">
        <v>6.1</v>
      </c>
      <c r="N7">
        <v>6.0000000000000001E-3</v>
      </c>
      <c r="O7">
        <v>3</v>
      </c>
      <c r="P7">
        <v>5</v>
      </c>
      <c r="Q7">
        <v>200</v>
      </c>
      <c r="R7">
        <v>250</v>
      </c>
      <c r="S7">
        <v>0.67</v>
      </c>
      <c r="T7">
        <v>0.54</v>
      </c>
      <c r="U7">
        <v>0.13</v>
      </c>
      <c r="V7">
        <v>20</v>
      </c>
    </row>
    <row r="8" spans="1:22" x14ac:dyDescent="0.3">
      <c r="A8" t="s">
        <v>49</v>
      </c>
      <c r="B8" t="s">
        <v>50</v>
      </c>
      <c r="C8" t="s">
        <v>40</v>
      </c>
      <c r="D8">
        <v>2011</v>
      </c>
      <c r="E8">
        <v>25.77</v>
      </c>
      <c r="F8">
        <v>62.24</v>
      </c>
      <c r="G8">
        <v>78</v>
      </c>
      <c r="H8">
        <v>303</v>
      </c>
      <c r="I8">
        <v>25</v>
      </c>
      <c r="J8">
        <v>1</v>
      </c>
      <c r="K8">
        <v>18.2</v>
      </c>
      <c r="L8">
        <v>75</v>
      </c>
      <c r="M8">
        <v>6.1</v>
      </c>
      <c r="N8">
        <v>2.5999999999999999E-2</v>
      </c>
      <c r="O8">
        <v>25</v>
      </c>
      <c r="P8">
        <v>27</v>
      </c>
      <c r="Q8">
        <v>620</v>
      </c>
      <c r="R8">
        <v>783</v>
      </c>
      <c r="S8">
        <v>0.3</v>
      </c>
      <c r="T8">
        <v>0.18</v>
      </c>
      <c r="U8">
        <v>0.12</v>
      </c>
      <c r="V8">
        <v>1</v>
      </c>
    </row>
    <row r="9" spans="1:22" x14ac:dyDescent="0.3">
      <c r="A9" t="s">
        <v>51</v>
      </c>
      <c r="B9" t="s">
        <v>52</v>
      </c>
      <c r="C9" t="s">
        <v>40</v>
      </c>
      <c r="D9">
        <v>2010</v>
      </c>
      <c r="E9">
        <v>12.16</v>
      </c>
      <c r="F9">
        <v>58.37</v>
      </c>
      <c r="G9">
        <v>75</v>
      </c>
      <c r="H9">
        <v>6</v>
      </c>
      <c r="I9">
        <v>5</v>
      </c>
      <c r="J9">
        <v>0</v>
      </c>
      <c r="K9">
        <v>16.899999999999999</v>
      </c>
      <c r="L9">
        <v>55</v>
      </c>
      <c r="M9">
        <v>6.3</v>
      </c>
      <c r="N9">
        <v>9.1999999999999998E-2</v>
      </c>
      <c r="O9">
        <v>18</v>
      </c>
      <c r="P9">
        <v>19</v>
      </c>
      <c r="Q9">
        <v>663</v>
      </c>
      <c r="R9">
        <v>693</v>
      </c>
      <c r="S9">
        <v>1</v>
      </c>
      <c r="T9">
        <v>1.3</v>
      </c>
      <c r="U9">
        <v>0</v>
      </c>
      <c r="V9">
        <v>0</v>
      </c>
    </row>
    <row r="10" spans="1:22" x14ac:dyDescent="0.3">
      <c r="A10" t="s">
        <v>53</v>
      </c>
      <c r="B10" t="s">
        <v>54</v>
      </c>
      <c r="C10" t="s">
        <v>40</v>
      </c>
      <c r="D10">
        <v>2010</v>
      </c>
      <c r="E10">
        <v>12.14</v>
      </c>
      <c r="F10">
        <v>58.35</v>
      </c>
      <c r="G10">
        <v>51</v>
      </c>
      <c r="H10">
        <v>26</v>
      </c>
      <c r="I10">
        <v>6</v>
      </c>
      <c r="J10">
        <v>0</v>
      </c>
      <c r="K10">
        <v>17.2</v>
      </c>
      <c r="L10">
        <v>139</v>
      </c>
      <c r="M10">
        <v>6.9</v>
      </c>
      <c r="N10">
        <v>5.0999999999999997E-2</v>
      </c>
      <c r="O10">
        <v>38</v>
      </c>
      <c r="P10">
        <v>29</v>
      </c>
      <c r="Q10">
        <v>647</v>
      </c>
      <c r="R10">
        <v>545</v>
      </c>
      <c r="S10">
        <v>2.0299999999999998</v>
      </c>
      <c r="T10">
        <v>0.27</v>
      </c>
      <c r="U10">
        <v>1.76</v>
      </c>
      <c r="V10">
        <v>0</v>
      </c>
    </row>
    <row r="11" spans="1:22" x14ac:dyDescent="0.3">
      <c r="A11" t="s">
        <v>55</v>
      </c>
      <c r="B11" t="s">
        <v>56</v>
      </c>
      <c r="C11" t="s">
        <v>40</v>
      </c>
      <c r="D11">
        <v>2010</v>
      </c>
      <c r="E11">
        <v>16.23</v>
      </c>
      <c r="F11">
        <v>58.76</v>
      </c>
      <c r="G11">
        <v>72</v>
      </c>
      <c r="H11">
        <v>16</v>
      </c>
      <c r="I11">
        <v>13</v>
      </c>
      <c r="J11">
        <v>4</v>
      </c>
      <c r="K11">
        <v>18.100000000000001</v>
      </c>
      <c r="L11">
        <v>48</v>
      </c>
      <c r="M11">
        <v>7.8</v>
      </c>
      <c r="N11">
        <v>1.4E-2</v>
      </c>
      <c r="O11">
        <v>12</v>
      </c>
      <c r="P11">
        <v>12</v>
      </c>
      <c r="Q11">
        <v>348</v>
      </c>
      <c r="R11">
        <v>348</v>
      </c>
      <c r="S11">
        <v>0.23</v>
      </c>
      <c r="T11">
        <v>0.18</v>
      </c>
      <c r="U11">
        <v>0.05</v>
      </c>
      <c r="V11">
        <v>0</v>
      </c>
    </row>
    <row r="12" spans="1:22" x14ac:dyDescent="0.3">
      <c r="A12" t="s">
        <v>57</v>
      </c>
      <c r="B12" t="s">
        <v>58</v>
      </c>
      <c r="C12" t="s">
        <v>40</v>
      </c>
      <c r="D12">
        <v>2010</v>
      </c>
      <c r="E12">
        <v>16.14</v>
      </c>
      <c r="F12">
        <v>58.66</v>
      </c>
      <c r="G12">
        <v>84</v>
      </c>
      <c r="H12">
        <v>3</v>
      </c>
      <c r="I12">
        <v>8</v>
      </c>
      <c r="J12">
        <v>10</v>
      </c>
      <c r="K12">
        <v>16.8</v>
      </c>
      <c r="L12">
        <v>41</v>
      </c>
      <c r="M12">
        <v>7</v>
      </c>
      <c r="N12">
        <v>8.7999999999999995E-2</v>
      </c>
      <c r="O12">
        <v>18</v>
      </c>
      <c r="P12">
        <v>17</v>
      </c>
      <c r="Q12">
        <v>606</v>
      </c>
      <c r="R12">
        <v>580</v>
      </c>
      <c r="S12">
        <v>0.08</v>
      </c>
      <c r="T12">
        <v>0.06</v>
      </c>
      <c r="U12">
        <v>0.02</v>
      </c>
      <c r="V12">
        <v>0</v>
      </c>
    </row>
    <row r="13" spans="1:22" x14ac:dyDescent="0.3">
      <c r="A13" t="s">
        <v>59</v>
      </c>
      <c r="B13" t="s">
        <v>60</v>
      </c>
      <c r="C13" t="s">
        <v>40</v>
      </c>
      <c r="D13">
        <v>2010</v>
      </c>
      <c r="E13">
        <v>15.14</v>
      </c>
      <c r="F13">
        <v>58.77</v>
      </c>
      <c r="G13">
        <v>139</v>
      </c>
      <c r="H13">
        <v>23</v>
      </c>
      <c r="I13">
        <v>16</v>
      </c>
      <c r="J13">
        <v>0</v>
      </c>
      <c r="K13">
        <v>16.5</v>
      </c>
      <c r="L13">
        <v>27</v>
      </c>
      <c r="M13">
        <v>6.5</v>
      </c>
      <c r="N13">
        <v>0.04</v>
      </c>
      <c r="O13">
        <v>11</v>
      </c>
      <c r="P13">
        <v>11</v>
      </c>
      <c r="Q13">
        <v>389</v>
      </c>
      <c r="R13">
        <v>414</v>
      </c>
      <c r="S13">
        <v>0.09</v>
      </c>
      <c r="T13">
        <v>0.08</v>
      </c>
      <c r="U13">
        <v>0.01</v>
      </c>
      <c r="V13">
        <v>0</v>
      </c>
    </row>
    <row r="14" spans="1:22" x14ac:dyDescent="0.3">
      <c r="A14" t="s">
        <v>61</v>
      </c>
      <c r="B14" t="s">
        <v>62</v>
      </c>
      <c r="C14" t="s">
        <v>40</v>
      </c>
      <c r="D14">
        <v>2010</v>
      </c>
      <c r="E14">
        <v>15.87</v>
      </c>
      <c r="F14">
        <v>58.59</v>
      </c>
      <c r="G14">
        <v>27</v>
      </c>
      <c r="H14">
        <v>62</v>
      </c>
      <c r="I14">
        <v>15</v>
      </c>
      <c r="J14">
        <v>8</v>
      </c>
      <c r="K14">
        <v>16.399999999999999</v>
      </c>
      <c r="L14">
        <v>132</v>
      </c>
      <c r="M14">
        <v>7.7</v>
      </c>
      <c r="N14">
        <v>5.5E-2</v>
      </c>
      <c r="O14">
        <v>27</v>
      </c>
      <c r="P14">
        <v>35</v>
      </c>
      <c r="Q14">
        <v>1050</v>
      </c>
      <c r="R14">
        <v>1256</v>
      </c>
      <c r="S14">
        <v>0.04</v>
      </c>
      <c r="T14">
        <v>0.04</v>
      </c>
      <c r="U14">
        <v>0</v>
      </c>
      <c r="V14">
        <v>4</v>
      </c>
    </row>
    <row r="15" spans="1:22" x14ac:dyDescent="0.3">
      <c r="A15" t="s">
        <v>63</v>
      </c>
      <c r="B15" t="s">
        <v>136</v>
      </c>
      <c r="C15" t="s">
        <v>40</v>
      </c>
      <c r="D15">
        <v>2010</v>
      </c>
      <c r="E15">
        <v>15.65</v>
      </c>
      <c r="F15">
        <v>58.01</v>
      </c>
      <c r="G15">
        <v>99</v>
      </c>
      <c r="H15">
        <v>96</v>
      </c>
      <c r="I15">
        <v>9</v>
      </c>
      <c r="J15">
        <v>6</v>
      </c>
      <c r="K15">
        <v>16.899999999999999</v>
      </c>
      <c r="L15">
        <v>127</v>
      </c>
      <c r="M15">
        <v>7.7</v>
      </c>
      <c r="N15">
        <v>1.9E-2</v>
      </c>
      <c r="O15">
        <v>18</v>
      </c>
      <c r="P15">
        <v>18</v>
      </c>
      <c r="Q15">
        <v>490</v>
      </c>
      <c r="R15">
        <v>562</v>
      </c>
      <c r="S15">
        <v>0.44</v>
      </c>
      <c r="T15">
        <v>0.46</v>
      </c>
      <c r="U15">
        <v>0.03</v>
      </c>
      <c r="V15">
        <v>8</v>
      </c>
    </row>
    <row r="16" spans="1:22" x14ac:dyDescent="0.3">
      <c r="A16" t="s">
        <v>64</v>
      </c>
      <c r="B16" t="s">
        <v>65</v>
      </c>
      <c r="C16" t="s">
        <v>40</v>
      </c>
      <c r="D16">
        <v>2010</v>
      </c>
      <c r="E16">
        <v>15.57</v>
      </c>
      <c r="F16">
        <v>57.93</v>
      </c>
      <c r="G16">
        <v>145</v>
      </c>
      <c r="H16">
        <v>167</v>
      </c>
      <c r="I16">
        <v>32</v>
      </c>
      <c r="J16">
        <v>0</v>
      </c>
      <c r="K16">
        <v>16.5</v>
      </c>
      <c r="L16">
        <v>57</v>
      </c>
      <c r="M16">
        <v>6.9</v>
      </c>
      <c r="N16">
        <v>1.2E-2</v>
      </c>
      <c r="O16">
        <v>8</v>
      </c>
      <c r="P16">
        <v>8</v>
      </c>
      <c r="Q16">
        <v>328</v>
      </c>
      <c r="R16">
        <v>338</v>
      </c>
      <c r="S16">
        <v>0.13</v>
      </c>
      <c r="T16">
        <v>0.15</v>
      </c>
      <c r="U16">
        <v>0</v>
      </c>
      <c r="V16">
        <v>0</v>
      </c>
    </row>
    <row r="17" spans="1:22" x14ac:dyDescent="0.3">
      <c r="A17" t="s">
        <v>66</v>
      </c>
      <c r="B17" t="s">
        <v>67</v>
      </c>
      <c r="C17" t="s">
        <v>40</v>
      </c>
      <c r="D17">
        <v>2010</v>
      </c>
      <c r="E17">
        <v>15.24</v>
      </c>
      <c r="F17">
        <v>58.27</v>
      </c>
      <c r="G17">
        <v>108</v>
      </c>
      <c r="H17">
        <v>99</v>
      </c>
      <c r="I17">
        <v>6</v>
      </c>
      <c r="J17">
        <v>0</v>
      </c>
      <c r="K17">
        <v>14.9</v>
      </c>
      <c r="L17">
        <v>214</v>
      </c>
      <c r="M17">
        <v>6.7</v>
      </c>
      <c r="N17">
        <v>5.0999999999999997E-2</v>
      </c>
      <c r="O17">
        <v>45</v>
      </c>
      <c r="P17">
        <v>46</v>
      </c>
      <c r="Q17">
        <v>1172</v>
      </c>
      <c r="R17">
        <v>1111</v>
      </c>
      <c r="S17">
        <v>1.87</v>
      </c>
      <c r="T17">
        <v>0.16</v>
      </c>
      <c r="U17">
        <v>1.71</v>
      </c>
      <c r="V17">
        <v>0</v>
      </c>
    </row>
    <row r="18" spans="1:22" x14ac:dyDescent="0.3">
      <c r="A18" t="s">
        <v>68</v>
      </c>
      <c r="B18" t="s">
        <v>69</v>
      </c>
      <c r="C18" t="s">
        <v>40</v>
      </c>
      <c r="D18">
        <v>2010</v>
      </c>
      <c r="E18">
        <v>14.99</v>
      </c>
      <c r="F18">
        <v>58.58</v>
      </c>
      <c r="G18">
        <v>96</v>
      </c>
      <c r="H18">
        <v>7</v>
      </c>
      <c r="I18">
        <v>12</v>
      </c>
      <c r="J18">
        <v>24</v>
      </c>
      <c r="K18">
        <v>14.1</v>
      </c>
      <c r="L18">
        <v>311</v>
      </c>
      <c r="M18">
        <v>7.6</v>
      </c>
      <c r="N18">
        <v>3.5999999999999997E-2</v>
      </c>
      <c r="O18">
        <v>25</v>
      </c>
      <c r="P18">
        <v>53</v>
      </c>
      <c r="Q18">
        <v>479</v>
      </c>
      <c r="R18">
        <v>1232</v>
      </c>
      <c r="S18">
        <v>0.25</v>
      </c>
      <c r="T18">
        <v>0.09</v>
      </c>
      <c r="U18">
        <v>0.16</v>
      </c>
      <c r="V18">
        <v>301</v>
      </c>
    </row>
    <row r="19" spans="1:22" x14ac:dyDescent="0.3">
      <c r="A19" t="s">
        <v>70</v>
      </c>
      <c r="B19" t="s">
        <v>137</v>
      </c>
      <c r="C19" t="s">
        <v>40</v>
      </c>
      <c r="D19">
        <v>2010</v>
      </c>
      <c r="E19">
        <v>15.15</v>
      </c>
      <c r="F19">
        <v>58.62</v>
      </c>
      <c r="G19">
        <v>102</v>
      </c>
      <c r="H19">
        <v>113</v>
      </c>
      <c r="I19">
        <v>21</v>
      </c>
      <c r="J19">
        <v>0</v>
      </c>
      <c r="K19">
        <v>15.6</v>
      </c>
      <c r="L19">
        <v>78</v>
      </c>
      <c r="M19">
        <v>5.7</v>
      </c>
      <c r="N19">
        <v>2.5999999999999999E-2</v>
      </c>
      <c r="O19">
        <v>9</v>
      </c>
      <c r="P19">
        <v>10</v>
      </c>
      <c r="Q19">
        <v>462</v>
      </c>
      <c r="R19">
        <v>457</v>
      </c>
      <c r="S19">
        <v>0.15</v>
      </c>
      <c r="T19">
        <v>0.16</v>
      </c>
      <c r="U19">
        <v>0</v>
      </c>
      <c r="V19">
        <v>0</v>
      </c>
    </row>
    <row r="20" spans="1:22" x14ac:dyDescent="0.3">
      <c r="A20" t="s">
        <v>71</v>
      </c>
      <c r="B20" t="s">
        <v>72</v>
      </c>
      <c r="C20" t="s">
        <v>73</v>
      </c>
      <c r="D20">
        <v>2011</v>
      </c>
      <c r="E20">
        <v>10.18</v>
      </c>
      <c r="F20">
        <v>54.16</v>
      </c>
      <c r="G20">
        <v>25</v>
      </c>
      <c r="H20">
        <v>19</v>
      </c>
      <c r="I20">
        <v>7</v>
      </c>
      <c r="J20">
        <v>21</v>
      </c>
      <c r="K20">
        <v>21.4</v>
      </c>
      <c r="L20">
        <v>328</v>
      </c>
      <c r="M20">
        <v>8.1999999999999993</v>
      </c>
      <c r="N20">
        <v>2.1999999999999999E-2</v>
      </c>
      <c r="O20">
        <v>36</v>
      </c>
      <c r="P20">
        <v>118</v>
      </c>
      <c r="Q20">
        <v>860</v>
      </c>
      <c r="R20">
        <v>1057</v>
      </c>
      <c r="S20">
        <v>3.74</v>
      </c>
      <c r="T20">
        <v>0.72</v>
      </c>
      <c r="U20">
        <v>3.03</v>
      </c>
      <c r="V20">
        <v>80</v>
      </c>
    </row>
    <row r="21" spans="1:22" x14ac:dyDescent="0.3">
      <c r="A21" t="s">
        <v>74</v>
      </c>
      <c r="B21" t="s">
        <v>75</v>
      </c>
      <c r="C21" t="s">
        <v>73</v>
      </c>
      <c r="D21">
        <v>2011</v>
      </c>
      <c r="E21">
        <v>10.44</v>
      </c>
      <c r="F21">
        <v>54.17</v>
      </c>
      <c r="G21">
        <v>22</v>
      </c>
      <c r="H21">
        <v>75</v>
      </c>
      <c r="I21">
        <v>29</v>
      </c>
      <c r="J21">
        <v>8</v>
      </c>
      <c r="K21">
        <v>20.3</v>
      </c>
      <c r="L21">
        <v>247</v>
      </c>
      <c r="M21">
        <v>8.1999999999999993</v>
      </c>
      <c r="N21">
        <v>8.9999999999999993E-3</v>
      </c>
      <c r="O21">
        <v>17</v>
      </c>
      <c r="P21">
        <v>41</v>
      </c>
      <c r="Q21">
        <v>570</v>
      </c>
      <c r="R21">
        <v>764</v>
      </c>
      <c r="S21">
        <v>2.75</v>
      </c>
      <c r="T21">
        <v>0.98</v>
      </c>
      <c r="U21">
        <v>1.77</v>
      </c>
      <c r="V21">
        <v>43</v>
      </c>
    </row>
    <row r="22" spans="1:22" x14ac:dyDescent="0.3">
      <c r="A22" t="s">
        <v>76</v>
      </c>
      <c r="B22" t="s">
        <v>77</v>
      </c>
      <c r="C22" t="s">
        <v>73</v>
      </c>
      <c r="D22">
        <v>2011</v>
      </c>
      <c r="E22">
        <v>10.44</v>
      </c>
      <c r="F22">
        <v>54.18</v>
      </c>
      <c r="G22">
        <v>25</v>
      </c>
      <c r="H22">
        <v>14</v>
      </c>
      <c r="I22">
        <v>29</v>
      </c>
      <c r="J22">
        <v>45</v>
      </c>
      <c r="K22">
        <v>21.2</v>
      </c>
      <c r="L22">
        <v>228</v>
      </c>
      <c r="M22">
        <v>7.8</v>
      </c>
      <c r="N22">
        <v>0.121</v>
      </c>
      <c r="O22">
        <v>35</v>
      </c>
      <c r="P22">
        <v>639</v>
      </c>
      <c r="Q22">
        <v>990</v>
      </c>
      <c r="R22">
        <v>3591</v>
      </c>
      <c r="S22">
        <v>5.08</v>
      </c>
      <c r="T22">
        <v>0.55000000000000004</v>
      </c>
      <c r="U22">
        <v>4.53</v>
      </c>
      <c r="V22">
        <v>3476</v>
      </c>
    </row>
    <row r="23" spans="1:22" x14ac:dyDescent="0.3">
      <c r="A23" t="s">
        <v>78</v>
      </c>
      <c r="B23" t="s">
        <v>138</v>
      </c>
      <c r="C23" t="s">
        <v>73</v>
      </c>
      <c r="D23">
        <v>2011</v>
      </c>
      <c r="E23">
        <v>5.15</v>
      </c>
      <c r="F23">
        <v>51.93</v>
      </c>
      <c r="G23">
        <v>0</v>
      </c>
      <c r="H23">
        <v>4</v>
      </c>
      <c r="I23">
        <v>15</v>
      </c>
      <c r="J23">
        <v>69</v>
      </c>
      <c r="K23">
        <v>19.7</v>
      </c>
      <c r="L23">
        <v>368</v>
      </c>
      <c r="M23">
        <v>8</v>
      </c>
      <c r="N23">
        <v>2.5999999999999999E-2</v>
      </c>
      <c r="O23">
        <v>120</v>
      </c>
      <c r="P23">
        <v>985</v>
      </c>
      <c r="Q23">
        <v>2300</v>
      </c>
      <c r="R23">
        <v>3115</v>
      </c>
      <c r="S23">
        <v>1.38</v>
      </c>
      <c r="T23">
        <v>0.67</v>
      </c>
      <c r="U23">
        <v>0.72</v>
      </c>
      <c r="V23">
        <v>1738</v>
      </c>
    </row>
    <row r="24" spans="1:22" x14ac:dyDescent="0.3">
      <c r="A24" t="s">
        <v>79</v>
      </c>
      <c r="B24" t="s">
        <v>80</v>
      </c>
      <c r="C24" t="s">
        <v>73</v>
      </c>
      <c r="D24">
        <v>2011</v>
      </c>
      <c r="E24">
        <v>6.49</v>
      </c>
      <c r="F24">
        <v>52.89</v>
      </c>
      <c r="G24">
        <v>14</v>
      </c>
      <c r="H24">
        <v>2</v>
      </c>
      <c r="I24">
        <v>2</v>
      </c>
      <c r="J24">
        <v>0</v>
      </c>
      <c r="K24">
        <v>20.8</v>
      </c>
      <c r="L24">
        <v>54</v>
      </c>
      <c r="M24">
        <v>7.8</v>
      </c>
      <c r="N24">
        <v>5.0999999999999997E-2</v>
      </c>
      <c r="O24">
        <v>150</v>
      </c>
      <c r="P24">
        <v>155</v>
      </c>
      <c r="Q24">
        <v>1900</v>
      </c>
      <c r="R24">
        <v>1950</v>
      </c>
      <c r="S24">
        <v>22.28</v>
      </c>
      <c r="T24">
        <v>0.73</v>
      </c>
      <c r="U24">
        <v>21.55</v>
      </c>
      <c r="V24">
        <v>0</v>
      </c>
    </row>
    <row r="25" spans="1:22" x14ac:dyDescent="0.3">
      <c r="A25" t="s">
        <v>81</v>
      </c>
      <c r="B25" t="s">
        <v>82</v>
      </c>
      <c r="C25" t="s">
        <v>73</v>
      </c>
      <c r="D25">
        <v>2011</v>
      </c>
      <c r="E25">
        <v>7.55</v>
      </c>
      <c r="F25">
        <v>46.83</v>
      </c>
      <c r="G25">
        <v>603</v>
      </c>
      <c r="H25">
        <v>24</v>
      </c>
      <c r="I25">
        <v>11</v>
      </c>
      <c r="J25">
        <v>49</v>
      </c>
      <c r="K25">
        <v>23</v>
      </c>
      <c r="L25">
        <v>289</v>
      </c>
      <c r="M25">
        <v>7</v>
      </c>
      <c r="N25">
        <v>1.0999999999999999E-2</v>
      </c>
      <c r="O25">
        <v>16</v>
      </c>
      <c r="P25">
        <v>48</v>
      </c>
      <c r="Q25">
        <v>680</v>
      </c>
      <c r="R25">
        <v>2409</v>
      </c>
      <c r="S25">
        <v>10.82</v>
      </c>
      <c r="T25">
        <v>4.0599999999999996</v>
      </c>
      <c r="U25">
        <v>6.81</v>
      </c>
      <c r="V25">
        <v>1281</v>
      </c>
    </row>
    <row r="26" spans="1:22" x14ac:dyDescent="0.3">
      <c r="A26" t="s">
        <v>83</v>
      </c>
      <c r="B26" t="s">
        <v>84</v>
      </c>
      <c r="C26" t="s">
        <v>73</v>
      </c>
      <c r="D26">
        <v>2011</v>
      </c>
      <c r="E26">
        <v>7.33</v>
      </c>
      <c r="F26">
        <v>46.4</v>
      </c>
      <c r="G26">
        <v>1381</v>
      </c>
      <c r="H26">
        <v>9</v>
      </c>
      <c r="I26">
        <v>4</v>
      </c>
      <c r="J26">
        <v>0</v>
      </c>
      <c r="K26">
        <v>17.5</v>
      </c>
      <c r="L26">
        <v>462</v>
      </c>
      <c r="M26">
        <v>6.6</v>
      </c>
      <c r="N26">
        <v>1.2E-2</v>
      </c>
      <c r="O26">
        <v>7</v>
      </c>
      <c r="P26">
        <v>9</v>
      </c>
      <c r="Q26">
        <v>530</v>
      </c>
      <c r="R26">
        <v>510</v>
      </c>
      <c r="S26">
        <v>2.64</v>
      </c>
      <c r="T26">
        <v>2.2799999999999998</v>
      </c>
      <c r="U26">
        <v>0.36</v>
      </c>
      <c r="V26">
        <v>0</v>
      </c>
    </row>
    <row r="27" spans="1:22" x14ac:dyDescent="0.3">
      <c r="A27" t="s">
        <v>85</v>
      </c>
      <c r="B27" t="s">
        <v>86</v>
      </c>
      <c r="C27" t="s">
        <v>73</v>
      </c>
      <c r="D27">
        <v>2011</v>
      </c>
      <c r="E27">
        <v>7.28</v>
      </c>
      <c r="F27">
        <v>46.67</v>
      </c>
      <c r="G27">
        <v>1046</v>
      </c>
      <c r="H27">
        <v>45</v>
      </c>
      <c r="I27">
        <v>9</v>
      </c>
      <c r="J27">
        <v>29</v>
      </c>
      <c r="K27">
        <v>17.2</v>
      </c>
      <c r="L27">
        <v>386</v>
      </c>
      <c r="M27">
        <v>6.9</v>
      </c>
      <c r="N27">
        <v>1.7999999999999999E-2</v>
      </c>
      <c r="O27">
        <v>15</v>
      </c>
      <c r="P27">
        <v>17</v>
      </c>
      <c r="Q27">
        <v>420</v>
      </c>
      <c r="R27">
        <v>492</v>
      </c>
      <c r="S27">
        <v>0.68</v>
      </c>
      <c r="T27">
        <v>0.7</v>
      </c>
      <c r="U27">
        <v>0</v>
      </c>
      <c r="V27">
        <v>6</v>
      </c>
    </row>
    <row r="28" spans="1:22" x14ac:dyDescent="0.3">
      <c r="A28" t="s">
        <v>87</v>
      </c>
      <c r="B28" t="s">
        <v>88</v>
      </c>
      <c r="C28" t="s">
        <v>73</v>
      </c>
      <c r="D28">
        <v>2011</v>
      </c>
      <c r="E28">
        <v>7.67</v>
      </c>
      <c r="F28">
        <v>47.17</v>
      </c>
      <c r="G28">
        <v>434</v>
      </c>
      <c r="H28">
        <v>20</v>
      </c>
      <c r="I28">
        <v>30</v>
      </c>
      <c r="J28">
        <v>70</v>
      </c>
      <c r="K28">
        <v>21.4</v>
      </c>
      <c r="L28">
        <v>275</v>
      </c>
      <c r="M28">
        <v>8.6</v>
      </c>
      <c r="N28">
        <v>4.0000000000000001E-3</v>
      </c>
      <c r="O28">
        <v>14</v>
      </c>
      <c r="P28">
        <v>70</v>
      </c>
      <c r="Q28">
        <v>1200</v>
      </c>
      <c r="R28">
        <v>1409</v>
      </c>
      <c r="S28">
        <v>3.7</v>
      </c>
      <c r="T28">
        <v>1.1399999999999999</v>
      </c>
      <c r="U28">
        <v>2.62</v>
      </c>
      <c r="V28">
        <v>1511</v>
      </c>
    </row>
    <row r="29" spans="1:22" x14ac:dyDescent="0.3">
      <c r="A29" t="s">
        <v>89</v>
      </c>
      <c r="B29" t="s">
        <v>90</v>
      </c>
      <c r="C29" t="s">
        <v>73</v>
      </c>
      <c r="D29">
        <v>2011</v>
      </c>
      <c r="E29">
        <v>8.31</v>
      </c>
      <c r="F29">
        <v>47.07</v>
      </c>
      <c r="G29">
        <v>403</v>
      </c>
      <c r="H29">
        <v>44</v>
      </c>
      <c r="I29">
        <v>16</v>
      </c>
      <c r="J29">
        <v>49</v>
      </c>
      <c r="K29">
        <v>21.7</v>
      </c>
      <c r="L29">
        <v>183</v>
      </c>
      <c r="M29">
        <v>8.8000000000000007</v>
      </c>
      <c r="N29">
        <v>6.0000000000000001E-3</v>
      </c>
      <c r="O29">
        <v>34</v>
      </c>
      <c r="P29">
        <v>76</v>
      </c>
      <c r="Q29">
        <v>810</v>
      </c>
      <c r="R29">
        <v>2076</v>
      </c>
      <c r="S29">
        <v>5.83</v>
      </c>
      <c r="T29">
        <v>0.4</v>
      </c>
      <c r="U29">
        <v>5.43</v>
      </c>
      <c r="V29">
        <v>1618</v>
      </c>
    </row>
    <row r="30" spans="1:22" x14ac:dyDescent="0.3">
      <c r="A30" t="s">
        <v>91</v>
      </c>
      <c r="B30" t="s">
        <v>92</v>
      </c>
      <c r="C30" t="s">
        <v>73</v>
      </c>
      <c r="D30">
        <v>2011</v>
      </c>
      <c r="E30">
        <v>8.07</v>
      </c>
      <c r="F30">
        <v>46.72</v>
      </c>
      <c r="G30">
        <v>1516</v>
      </c>
      <c r="H30">
        <v>5</v>
      </c>
      <c r="I30">
        <v>11</v>
      </c>
      <c r="J30">
        <v>22</v>
      </c>
      <c r="K30">
        <v>14.3</v>
      </c>
      <c r="L30">
        <v>137</v>
      </c>
      <c r="M30">
        <v>8.9</v>
      </c>
      <c r="N30">
        <v>3.0000000000000001E-3</v>
      </c>
      <c r="O30">
        <v>11</v>
      </c>
      <c r="P30">
        <v>14</v>
      </c>
      <c r="Q30">
        <v>800</v>
      </c>
      <c r="R30">
        <v>844</v>
      </c>
      <c r="S30">
        <v>4.28</v>
      </c>
      <c r="T30">
        <v>2.82</v>
      </c>
      <c r="U30">
        <v>1.5</v>
      </c>
      <c r="V30">
        <v>0</v>
      </c>
    </row>
    <row r="31" spans="1:22" x14ac:dyDescent="0.3">
      <c r="A31" t="s">
        <v>93</v>
      </c>
      <c r="B31" t="s">
        <v>94</v>
      </c>
      <c r="C31" t="s">
        <v>73</v>
      </c>
      <c r="D31">
        <v>2011</v>
      </c>
      <c r="E31">
        <v>9.4</v>
      </c>
      <c r="F31">
        <v>47.27</v>
      </c>
      <c r="G31">
        <v>1141</v>
      </c>
      <c r="H31">
        <v>13</v>
      </c>
      <c r="I31">
        <v>15</v>
      </c>
      <c r="J31">
        <v>44</v>
      </c>
      <c r="K31">
        <v>11.4</v>
      </c>
      <c r="L31">
        <v>150</v>
      </c>
      <c r="M31">
        <v>8.6999999999999993</v>
      </c>
      <c r="N31">
        <v>3.0000000000000001E-3</v>
      </c>
      <c r="O31">
        <v>10</v>
      </c>
      <c r="P31">
        <v>9</v>
      </c>
      <c r="Q31">
        <v>550</v>
      </c>
      <c r="R31">
        <v>511</v>
      </c>
      <c r="S31">
        <v>0.27</v>
      </c>
      <c r="T31">
        <v>0.27</v>
      </c>
      <c r="U31">
        <v>0</v>
      </c>
      <c r="V31">
        <v>0</v>
      </c>
    </row>
    <row r="32" spans="1:22" x14ac:dyDescent="0.3">
      <c r="A32" t="s">
        <v>95</v>
      </c>
      <c r="B32" t="s">
        <v>139</v>
      </c>
      <c r="C32" t="s">
        <v>73</v>
      </c>
      <c r="D32">
        <v>2011</v>
      </c>
      <c r="E32">
        <v>8.83</v>
      </c>
      <c r="F32">
        <v>47.61</v>
      </c>
      <c r="G32">
        <v>434</v>
      </c>
      <c r="H32">
        <v>7</v>
      </c>
      <c r="I32">
        <v>6</v>
      </c>
      <c r="J32">
        <v>8</v>
      </c>
      <c r="K32">
        <v>22.7</v>
      </c>
      <c r="L32">
        <v>329</v>
      </c>
      <c r="M32">
        <v>7.7</v>
      </c>
      <c r="N32">
        <v>8.0000000000000002E-3</v>
      </c>
      <c r="O32">
        <v>36</v>
      </c>
      <c r="P32">
        <v>38</v>
      </c>
      <c r="Q32">
        <v>1200</v>
      </c>
      <c r="R32">
        <v>1200</v>
      </c>
      <c r="S32">
        <v>17.72</v>
      </c>
      <c r="T32">
        <v>8.52</v>
      </c>
      <c r="U32">
        <v>9.1999999999999993</v>
      </c>
      <c r="V32">
        <v>2</v>
      </c>
    </row>
    <row r="33" spans="1:22" x14ac:dyDescent="0.3">
      <c r="A33" t="s">
        <v>96</v>
      </c>
      <c r="B33" t="s">
        <v>97</v>
      </c>
      <c r="C33" t="s">
        <v>73</v>
      </c>
      <c r="D33">
        <v>2011</v>
      </c>
      <c r="E33">
        <v>8.84</v>
      </c>
      <c r="F33">
        <v>47.61</v>
      </c>
      <c r="G33">
        <v>434</v>
      </c>
      <c r="H33">
        <v>34</v>
      </c>
      <c r="I33">
        <v>16</v>
      </c>
      <c r="J33">
        <v>31</v>
      </c>
      <c r="K33">
        <v>19.600000000000001</v>
      </c>
      <c r="L33">
        <v>316</v>
      </c>
      <c r="M33">
        <v>8.5</v>
      </c>
      <c r="N33">
        <v>4.0000000000000001E-3</v>
      </c>
      <c r="O33">
        <v>15</v>
      </c>
      <c r="P33">
        <v>20</v>
      </c>
      <c r="Q33">
        <v>1100</v>
      </c>
      <c r="R33">
        <v>1413</v>
      </c>
      <c r="S33">
        <v>1.25</v>
      </c>
      <c r="T33">
        <v>0.6</v>
      </c>
      <c r="U33">
        <v>0.65</v>
      </c>
      <c r="V33">
        <v>917</v>
      </c>
    </row>
    <row r="34" spans="1:22" x14ac:dyDescent="0.3">
      <c r="A34" t="s">
        <v>98</v>
      </c>
      <c r="B34" t="s">
        <v>140</v>
      </c>
      <c r="C34" t="s">
        <v>73</v>
      </c>
      <c r="D34">
        <v>2011</v>
      </c>
      <c r="E34">
        <v>8.82</v>
      </c>
      <c r="F34">
        <v>47.62</v>
      </c>
      <c r="G34">
        <v>434</v>
      </c>
      <c r="H34">
        <v>25</v>
      </c>
      <c r="I34">
        <v>8</v>
      </c>
      <c r="J34">
        <v>2</v>
      </c>
      <c r="K34">
        <v>19.600000000000001</v>
      </c>
      <c r="L34">
        <v>346</v>
      </c>
      <c r="M34">
        <v>8.1</v>
      </c>
      <c r="N34">
        <v>5.0000000000000001E-3</v>
      </c>
      <c r="O34">
        <v>24</v>
      </c>
      <c r="P34">
        <v>25</v>
      </c>
      <c r="Q34">
        <v>1200</v>
      </c>
      <c r="R34">
        <v>1219</v>
      </c>
      <c r="S34">
        <v>12.15</v>
      </c>
      <c r="T34">
        <v>0.22</v>
      </c>
      <c r="U34">
        <v>11.92</v>
      </c>
      <c r="V34">
        <v>4</v>
      </c>
    </row>
    <row r="35" spans="1:22" x14ac:dyDescent="0.3">
      <c r="A35" t="s">
        <v>99</v>
      </c>
      <c r="B35" t="s">
        <v>100</v>
      </c>
      <c r="C35" t="s">
        <v>73</v>
      </c>
      <c r="D35">
        <v>2012</v>
      </c>
      <c r="E35">
        <v>7.66</v>
      </c>
      <c r="F35">
        <v>47.2</v>
      </c>
      <c r="G35">
        <v>461</v>
      </c>
      <c r="H35">
        <v>10</v>
      </c>
      <c r="I35">
        <v>5</v>
      </c>
      <c r="J35">
        <v>5</v>
      </c>
      <c r="K35">
        <v>22.5</v>
      </c>
      <c r="L35">
        <v>423</v>
      </c>
      <c r="M35">
        <v>7.9</v>
      </c>
      <c r="N35">
        <v>2.8000000000000001E-2</v>
      </c>
      <c r="O35">
        <v>260</v>
      </c>
      <c r="P35">
        <v>262</v>
      </c>
      <c r="Q35">
        <v>2900</v>
      </c>
      <c r="R35">
        <v>2881</v>
      </c>
      <c r="S35">
        <v>15.89</v>
      </c>
      <c r="T35">
        <v>0.66</v>
      </c>
      <c r="U35">
        <v>15.23</v>
      </c>
      <c r="V35">
        <v>17</v>
      </c>
    </row>
    <row r="36" spans="1:22" x14ac:dyDescent="0.3">
      <c r="A36" t="s">
        <v>101</v>
      </c>
      <c r="B36" t="s">
        <v>141</v>
      </c>
      <c r="C36" t="s">
        <v>73</v>
      </c>
      <c r="D36">
        <v>2012</v>
      </c>
      <c r="E36">
        <v>7.22</v>
      </c>
      <c r="F36">
        <v>46.28</v>
      </c>
      <c r="G36">
        <v>1449</v>
      </c>
      <c r="H36">
        <v>4</v>
      </c>
      <c r="I36">
        <v>2</v>
      </c>
      <c r="J36">
        <v>0</v>
      </c>
      <c r="K36">
        <v>11.4</v>
      </c>
      <c r="L36">
        <v>175</v>
      </c>
      <c r="M36">
        <v>8.5</v>
      </c>
      <c r="N36">
        <v>1.4E-2</v>
      </c>
      <c r="O36">
        <v>10</v>
      </c>
      <c r="P36">
        <v>9</v>
      </c>
      <c r="Q36">
        <v>460</v>
      </c>
      <c r="R36">
        <v>403</v>
      </c>
      <c r="S36">
        <v>0.65</v>
      </c>
      <c r="T36">
        <v>0.16</v>
      </c>
      <c r="U36">
        <v>0.5</v>
      </c>
      <c r="V36">
        <v>0</v>
      </c>
    </row>
    <row r="37" spans="1:22" x14ac:dyDescent="0.3">
      <c r="A37" t="s">
        <v>102</v>
      </c>
      <c r="B37" t="s">
        <v>142</v>
      </c>
      <c r="C37" t="s">
        <v>73</v>
      </c>
      <c r="D37">
        <v>2012</v>
      </c>
      <c r="E37">
        <v>7.2</v>
      </c>
      <c r="F37">
        <v>46.36</v>
      </c>
      <c r="G37">
        <v>1685</v>
      </c>
      <c r="H37">
        <v>1</v>
      </c>
      <c r="I37">
        <v>5</v>
      </c>
      <c r="J37">
        <v>1</v>
      </c>
      <c r="K37">
        <v>20.100000000000001</v>
      </c>
      <c r="L37">
        <v>270</v>
      </c>
      <c r="M37">
        <v>8.4</v>
      </c>
      <c r="N37">
        <v>1.6E-2</v>
      </c>
      <c r="O37">
        <v>13</v>
      </c>
      <c r="P37">
        <v>22</v>
      </c>
      <c r="Q37">
        <v>480</v>
      </c>
      <c r="R37">
        <v>554</v>
      </c>
      <c r="S37">
        <v>48.31</v>
      </c>
      <c r="T37">
        <v>2.92</v>
      </c>
      <c r="U37">
        <v>45.39</v>
      </c>
      <c r="V37">
        <v>0</v>
      </c>
    </row>
    <row r="38" spans="1:22" x14ac:dyDescent="0.3">
      <c r="A38" t="s">
        <v>103</v>
      </c>
      <c r="B38" t="s">
        <v>104</v>
      </c>
      <c r="C38" t="s">
        <v>73</v>
      </c>
      <c r="D38">
        <v>2012</v>
      </c>
      <c r="E38">
        <v>8.6999999999999993</v>
      </c>
      <c r="F38">
        <v>47.62</v>
      </c>
      <c r="G38">
        <v>409</v>
      </c>
      <c r="H38">
        <v>7</v>
      </c>
      <c r="I38">
        <v>14</v>
      </c>
      <c r="J38">
        <v>19</v>
      </c>
      <c r="K38">
        <v>25.2</v>
      </c>
      <c r="L38">
        <v>444</v>
      </c>
      <c r="M38">
        <v>8.3000000000000007</v>
      </c>
      <c r="N38">
        <v>1.7000000000000001E-2</v>
      </c>
      <c r="O38">
        <v>7</v>
      </c>
      <c r="P38">
        <v>27</v>
      </c>
      <c r="Q38">
        <v>2400</v>
      </c>
      <c r="R38">
        <v>3258</v>
      </c>
      <c r="S38">
        <v>5.31</v>
      </c>
      <c r="T38">
        <v>2.91</v>
      </c>
      <c r="U38">
        <v>2.41</v>
      </c>
      <c r="V38">
        <v>126</v>
      </c>
    </row>
    <row r="39" spans="1:22" x14ac:dyDescent="0.3">
      <c r="A39" t="s">
        <v>105</v>
      </c>
      <c r="B39" t="s">
        <v>106</v>
      </c>
      <c r="C39" t="s">
        <v>73</v>
      </c>
      <c r="D39">
        <v>2012</v>
      </c>
      <c r="E39">
        <v>8.5</v>
      </c>
      <c r="F39">
        <v>47.27</v>
      </c>
      <c r="G39">
        <v>643</v>
      </c>
      <c r="H39">
        <v>48</v>
      </c>
      <c r="I39">
        <v>25</v>
      </c>
      <c r="J39">
        <v>16</v>
      </c>
      <c r="K39">
        <v>24.5</v>
      </c>
      <c r="L39">
        <v>325</v>
      </c>
      <c r="M39">
        <v>8.6999999999999993</v>
      </c>
      <c r="N39">
        <v>1.7000000000000001E-2</v>
      </c>
      <c r="O39">
        <v>9</v>
      </c>
      <c r="P39">
        <v>55</v>
      </c>
      <c r="Q39">
        <v>670</v>
      </c>
      <c r="R39">
        <v>1121</v>
      </c>
      <c r="S39">
        <v>1.35</v>
      </c>
      <c r="T39">
        <v>1.33</v>
      </c>
      <c r="U39">
        <v>0.06</v>
      </c>
      <c r="V39">
        <v>350</v>
      </c>
    </row>
    <row r="40" spans="1:22" x14ac:dyDescent="0.3">
      <c r="A40" t="s">
        <v>107</v>
      </c>
      <c r="B40" t="s">
        <v>143</v>
      </c>
      <c r="C40" t="s">
        <v>73</v>
      </c>
      <c r="D40">
        <v>2012</v>
      </c>
      <c r="E40">
        <v>7.08</v>
      </c>
      <c r="F40">
        <v>46.33</v>
      </c>
      <c r="G40">
        <v>1715</v>
      </c>
      <c r="H40">
        <v>1</v>
      </c>
      <c r="I40">
        <v>11</v>
      </c>
      <c r="J40">
        <v>20</v>
      </c>
      <c r="K40">
        <v>18.899999999999999</v>
      </c>
      <c r="L40">
        <v>182</v>
      </c>
      <c r="M40">
        <v>8.8000000000000007</v>
      </c>
      <c r="N40">
        <v>6.0000000000000001E-3</v>
      </c>
      <c r="O40">
        <v>7</v>
      </c>
      <c r="P40">
        <v>28</v>
      </c>
      <c r="Q40">
        <v>290</v>
      </c>
      <c r="R40">
        <v>3341</v>
      </c>
      <c r="S40">
        <v>7.54</v>
      </c>
      <c r="T40">
        <v>4.38</v>
      </c>
      <c r="U40">
        <v>3.25</v>
      </c>
      <c r="V40">
        <v>1364</v>
      </c>
    </row>
    <row r="41" spans="1:22" x14ac:dyDescent="0.3">
      <c r="A41" t="s">
        <v>108</v>
      </c>
      <c r="B41" t="s">
        <v>144</v>
      </c>
      <c r="C41" t="s">
        <v>73</v>
      </c>
      <c r="D41">
        <v>2012</v>
      </c>
      <c r="E41">
        <v>7.07</v>
      </c>
      <c r="F41">
        <v>46.33</v>
      </c>
      <c r="G41">
        <v>1780</v>
      </c>
      <c r="H41">
        <v>4</v>
      </c>
      <c r="I41">
        <v>9</v>
      </c>
      <c r="J41">
        <v>17</v>
      </c>
      <c r="K41">
        <v>18.899999999999999</v>
      </c>
      <c r="L41">
        <v>229</v>
      </c>
      <c r="M41">
        <v>8.9</v>
      </c>
      <c r="N41">
        <v>1.2E-2</v>
      </c>
      <c r="O41">
        <v>29</v>
      </c>
      <c r="P41">
        <v>203</v>
      </c>
      <c r="Q41">
        <v>540</v>
      </c>
      <c r="R41">
        <v>900</v>
      </c>
      <c r="S41">
        <v>2.54</v>
      </c>
      <c r="T41">
        <v>1.66</v>
      </c>
      <c r="U41">
        <v>0.88</v>
      </c>
      <c r="V41">
        <v>414</v>
      </c>
    </row>
    <row r="42" spans="1:22" x14ac:dyDescent="0.3">
      <c r="A42" t="s">
        <v>109</v>
      </c>
      <c r="B42" t="s">
        <v>145</v>
      </c>
      <c r="C42" t="s">
        <v>73</v>
      </c>
      <c r="D42">
        <v>2012</v>
      </c>
      <c r="E42">
        <v>7.09</v>
      </c>
      <c r="F42">
        <v>46.33</v>
      </c>
      <c r="G42">
        <v>1692</v>
      </c>
      <c r="H42">
        <v>5</v>
      </c>
      <c r="I42">
        <v>28</v>
      </c>
      <c r="J42">
        <v>24</v>
      </c>
      <c r="K42">
        <v>18.8</v>
      </c>
      <c r="L42">
        <v>137</v>
      </c>
      <c r="M42">
        <v>8.8000000000000007</v>
      </c>
      <c r="N42">
        <v>8.9999999999999993E-3</v>
      </c>
      <c r="O42">
        <v>13</v>
      </c>
      <c r="P42">
        <v>19</v>
      </c>
      <c r="Q42">
        <v>340</v>
      </c>
      <c r="R42">
        <v>815</v>
      </c>
      <c r="S42">
        <v>0.1</v>
      </c>
      <c r="T42">
        <v>0.06</v>
      </c>
      <c r="U42">
        <v>0.04</v>
      </c>
      <c r="V42">
        <v>330</v>
      </c>
    </row>
    <row r="43" spans="1:22" x14ac:dyDescent="0.3">
      <c r="A43" t="s">
        <v>110</v>
      </c>
      <c r="B43" t="s">
        <v>111</v>
      </c>
      <c r="C43" t="s">
        <v>73</v>
      </c>
      <c r="D43">
        <v>2012</v>
      </c>
      <c r="E43">
        <v>8.36</v>
      </c>
      <c r="F43">
        <v>47.4</v>
      </c>
      <c r="G43">
        <v>667</v>
      </c>
      <c r="H43">
        <v>2</v>
      </c>
      <c r="I43">
        <v>11</v>
      </c>
      <c r="J43">
        <v>15</v>
      </c>
      <c r="K43">
        <v>24.3</v>
      </c>
      <c r="L43">
        <v>362</v>
      </c>
      <c r="M43">
        <v>8.3000000000000007</v>
      </c>
      <c r="N43">
        <v>1.2E-2</v>
      </c>
      <c r="O43">
        <v>12</v>
      </c>
      <c r="P43">
        <v>26</v>
      </c>
      <c r="Q43">
        <v>460</v>
      </c>
      <c r="R43">
        <v>2863</v>
      </c>
      <c r="S43">
        <v>6.8</v>
      </c>
      <c r="T43">
        <v>3.17</v>
      </c>
      <c r="U43">
        <v>3.64</v>
      </c>
      <c r="V43">
        <v>496</v>
      </c>
    </row>
    <row r="44" spans="1:22" x14ac:dyDescent="0.3">
      <c r="A44" t="s">
        <v>112</v>
      </c>
      <c r="B44" t="s">
        <v>113</v>
      </c>
      <c r="C44" t="s">
        <v>73</v>
      </c>
      <c r="D44">
        <v>2012</v>
      </c>
      <c r="E44">
        <v>9.33</v>
      </c>
      <c r="F44">
        <v>47.19</v>
      </c>
      <c r="G44">
        <v>1159</v>
      </c>
      <c r="H44">
        <v>3</v>
      </c>
      <c r="I44">
        <v>10</v>
      </c>
      <c r="J44">
        <v>25</v>
      </c>
      <c r="K44">
        <v>23</v>
      </c>
      <c r="L44">
        <v>252</v>
      </c>
      <c r="M44">
        <v>8.1</v>
      </c>
      <c r="N44">
        <v>2.3E-2</v>
      </c>
      <c r="O44">
        <v>16</v>
      </c>
      <c r="P44">
        <v>55</v>
      </c>
      <c r="Q44">
        <v>390</v>
      </c>
      <c r="R44">
        <v>4137</v>
      </c>
      <c r="S44">
        <v>2.85</v>
      </c>
      <c r="T44">
        <v>2.69</v>
      </c>
      <c r="U44">
        <v>0.16</v>
      </c>
      <c r="V44">
        <v>1840</v>
      </c>
    </row>
    <row r="45" spans="1:22" x14ac:dyDescent="0.3">
      <c r="A45" t="s">
        <v>114</v>
      </c>
      <c r="B45" t="s">
        <v>146</v>
      </c>
      <c r="C45" t="s">
        <v>73</v>
      </c>
      <c r="D45">
        <v>2012</v>
      </c>
      <c r="E45">
        <v>7.01</v>
      </c>
      <c r="F45">
        <v>46.36</v>
      </c>
      <c r="G45">
        <v>1895</v>
      </c>
      <c r="H45">
        <v>1</v>
      </c>
      <c r="I45">
        <v>2</v>
      </c>
      <c r="J45">
        <v>7</v>
      </c>
      <c r="K45">
        <v>16.600000000000001</v>
      </c>
      <c r="L45">
        <v>61</v>
      </c>
      <c r="M45">
        <v>9.3000000000000007</v>
      </c>
      <c r="N45">
        <v>3.3000000000000002E-2</v>
      </c>
      <c r="O45">
        <v>65</v>
      </c>
      <c r="P45">
        <v>65</v>
      </c>
      <c r="Q45">
        <v>1100</v>
      </c>
      <c r="R45">
        <v>1100</v>
      </c>
      <c r="S45">
        <v>16.91</v>
      </c>
      <c r="T45">
        <v>6.14</v>
      </c>
      <c r="U45">
        <v>10.77</v>
      </c>
      <c r="V45">
        <v>0</v>
      </c>
    </row>
    <row r="46" spans="1:22" x14ac:dyDescent="0.3">
      <c r="A46" t="s">
        <v>115</v>
      </c>
      <c r="B46" t="s">
        <v>116</v>
      </c>
      <c r="C46" t="s">
        <v>73</v>
      </c>
      <c r="D46">
        <v>2012</v>
      </c>
      <c r="E46">
        <v>8.57</v>
      </c>
      <c r="F46">
        <v>46.96</v>
      </c>
      <c r="G46">
        <v>738</v>
      </c>
      <c r="H46">
        <v>17</v>
      </c>
      <c r="I46">
        <v>38</v>
      </c>
      <c r="J46">
        <v>3</v>
      </c>
      <c r="K46">
        <v>22</v>
      </c>
      <c r="L46">
        <v>175</v>
      </c>
      <c r="M46">
        <v>8.6</v>
      </c>
      <c r="N46">
        <v>2.3E-2</v>
      </c>
      <c r="O46">
        <v>9</v>
      </c>
      <c r="P46">
        <v>10</v>
      </c>
      <c r="Q46">
        <v>530</v>
      </c>
      <c r="R46">
        <v>719</v>
      </c>
      <c r="S46">
        <v>1.08</v>
      </c>
      <c r="T46">
        <v>0.73</v>
      </c>
      <c r="U46">
        <v>0.38</v>
      </c>
      <c r="V46">
        <v>0</v>
      </c>
    </row>
    <row r="47" spans="1:22" x14ac:dyDescent="0.3">
      <c r="A47" t="s">
        <v>117</v>
      </c>
      <c r="B47" t="s">
        <v>118</v>
      </c>
      <c r="C47" t="s">
        <v>73</v>
      </c>
      <c r="D47">
        <v>2012</v>
      </c>
      <c r="E47">
        <v>7.44</v>
      </c>
      <c r="F47">
        <v>46.71</v>
      </c>
      <c r="G47">
        <v>1578</v>
      </c>
      <c r="H47">
        <v>1</v>
      </c>
      <c r="I47">
        <v>1</v>
      </c>
      <c r="J47">
        <v>0</v>
      </c>
      <c r="K47">
        <v>16.100000000000001</v>
      </c>
      <c r="L47">
        <v>105</v>
      </c>
      <c r="M47">
        <v>9.1999999999999993</v>
      </c>
      <c r="N47">
        <v>2.3E-2</v>
      </c>
      <c r="O47">
        <v>39</v>
      </c>
      <c r="P47">
        <v>39</v>
      </c>
      <c r="Q47">
        <v>1100</v>
      </c>
      <c r="R47">
        <v>1100</v>
      </c>
      <c r="S47">
        <v>3.13</v>
      </c>
      <c r="T47">
        <v>0.47</v>
      </c>
      <c r="U47">
        <v>2.65</v>
      </c>
      <c r="V47">
        <v>0</v>
      </c>
    </row>
    <row r="48" spans="1:22" x14ac:dyDescent="0.3">
      <c r="A48" t="s">
        <v>119</v>
      </c>
      <c r="B48" t="s">
        <v>120</v>
      </c>
      <c r="C48" t="s">
        <v>73</v>
      </c>
      <c r="D48">
        <v>2012</v>
      </c>
      <c r="E48">
        <v>7.57</v>
      </c>
      <c r="F48">
        <v>46.73</v>
      </c>
      <c r="G48">
        <v>641</v>
      </c>
      <c r="H48">
        <v>14</v>
      </c>
      <c r="I48">
        <v>15</v>
      </c>
      <c r="J48">
        <v>58</v>
      </c>
      <c r="K48">
        <v>23.4</v>
      </c>
      <c r="L48">
        <v>289</v>
      </c>
      <c r="M48">
        <v>8.1999999999999993</v>
      </c>
      <c r="N48">
        <v>2.7E-2</v>
      </c>
      <c r="O48">
        <v>16</v>
      </c>
      <c r="P48">
        <v>134</v>
      </c>
      <c r="Q48">
        <v>1300</v>
      </c>
      <c r="R48">
        <v>3147</v>
      </c>
      <c r="S48">
        <v>7.85</v>
      </c>
      <c r="T48">
        <v>4.75</v>
      </c>
      <c r="U48">
        <v>3.16</v>
      </c>
      <c r="V48">
        <v>1731</v>
      </c>
    </row>
    <row r="49" spans="1:22" x14ac:dyDescent="0.3">
      <c r="A49" t="s">
        <v>121</v>
      </c>
      <c r="B49" t="s">
        <v>122</v>
      </c>
      <c r="C49" t="s">
        <v>73</v>
      </c>
      <c r="D49">
        <v>2012</v>
      </c>
      <c r="E49">
        <v>7.44</v>
      </c>
      <c r="F49">
        <v>46.58</v>
      </c>
      <c r="G49">
        <v>1831</v>
      </c>
      <c r="H49">
        <v>6</v>
      </c>
      <c r="I49">
        <v>15</v>
      </c>
      <c r="J49">
        <v>17</v>
      </c>
      <c r="K49">
        <v>15.1</v>
      </c>
      <c r="L49">
        <v>148</v>
      </c>
      <c r="M49">
        <v>9.1</v>
      </c>
      <c r="N49">
        <v>1.7999999999999999E-2</v>
      </c>
      <c r="O49">
        <v>12</v>
      </c>
      <c r="P49">
        <v>63</v>
      </c>
      <c r="Q49">
        <v>400</v>
      </c>
      <c r="R49">
        <v>844</v>
      </c>
      <c r="S49">
        <v>5.89</v>
      </c>
      <c r="T49">
        <v>6.46</v>
      </c>
      <c r="U49">
        <v>0</v>
      </c>
      <c r="V49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formattedForSynthesisStudy</vt:lpstr>
      <vt:lpstr>fromSI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Beaulieu, Jake</dc:creator>
  <cp:lastModifiedBy>Beaulieu, Jake</cp:lastModifiedBy>
  <dcterms:created xsi:type="dcterms:W3CDTF">2017-03-28T14:11:30Z</dcterms:created>
  <dcterms:modified xsi:type="dcterms:W3CDTF">2017-03-28T19:10:28Z</dcterms:modified>
</cp:coreProperties>
</file>