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2995" windowHeight="8505"/>
  </bookViews>
  <sheets>
    <sheet name="ArcGIS_Output" sheetId="1" r:id="rId1"/>
    <sheet name="Percentage" sheetId="2" r:id="rId2"/>
    <sheet name="FinalForm" sheetId="3" r:id="rId3"/>
  </sheets>
  <calcPr calcId="145621"/>
</workbook>
</file>

<file path=xl/calcChain.xml><?xml version="1.0" encoding="utf-8"?>
<calcChain xmlns="http://schemas.openxmlformats.org/spreadsheetml/2006/main">
  <c r="T13" i="1" l="1"/>
  <c r="F4" i="3" l="1"/>
  <c r="E8" i="3"/>
  <c r="F19" i="3"/>
  <c r="E20" i="3"/>
  <c r="I13" i="3"/>
  <c r="I14" i="3"/>
  <c r="I21" i="3"/>
  <c r="I2" i="3"/>
  <c r="H10" i="3"/>
  <c r="H15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3"/>
  <c r="T12" i="1"/>
  <c r="T14" i="1"/>
  <c r="T15" i="1"/>
  <c r="T16" i="1"/>
  <c r="T17" i="1"/>
  <c r="T18" i="1"/>
  <c r="T19" i="1"/>
  <c r="T20" i="1"/>
  <c r="T21" i="1"/>
  <c r="T2" i="1"/>
  <c r="T3" i="1"/>
  <c r="T4" i="1"/>
  <c r="T5" i="1"/>
  <c r="T6" i="1"/>
  <c r="T7" i="1"/>
  <c r="T8" i="1"/>
  <c r="T9" i="1"/>
  <c r="T10" i="1"/>
  <c r="T11" i="1"/>
  <c r="D3" i="2"/>
  <c r="H3" i="3" s="1"/>
  <c r="E3" i="2"/>
  <c r="F3" i="2"/>
  <c r="G3" i="2"/>
  <c r="H3" i="2"/>
  <c r="I3" i="2"/>
  <c r="J3" i="2"/>
  <c r="K3" i="2"/>
  <c r="L3" i="2"/>
  <c r="M3" i="2"/>
  <c r="N3" i="2"/>
  <c r="O3" i="2"/>
  <c r="F3" i="3" s="1"/>
  <c r="P3" i="2"/>
  <c r="E3" i="3" s="1"/>
  <c r="Q3" i="2"/>
  <c r="R3" i="2"/>
  <c r="D4" i="2"/>
  <c r="H4" i="3" s="1"/>
  <c r="E4" i="2"/>
  <c r="F4" i="2"/>
  <c r="G4" i="2"/>
  <c r="H4" i="2"/>
  <c r="I4" i="2"/>
  <c r="J4" i="2"/>
  <c r="K4" i="2"/>
  <c r="L4" i="2"/>
  <c r="M4" i="2"/>
  <c r="G4" i="3" s="1"/>
  <c r="N4" i="2"/>
  <c r="O4" i="2"/>
  <c r="P4" i="2"/>
  <c r="E4" i="3" s="1"/>
  <c r="Q4" i="2"/>
  <c r="R4" i="2"/>
  <c r="D5" i="2"/>
  <c r="H5" i="3" s="1"/>
  <c r="E5" i="2"/>
  <c r="F5" i="2"/>
  <c r="G5" i="2"/>
  <c r="H5" i="2"/>
  <c r="I5" i="2"/>
  <c r="J5" i="2"/>
  <c r="K5" i="2"/>
  <c r="L5" i="2"/>
  <c r="M5" i="2"/>
  <c r="N5" i="2"/>
  <c r="G5" i="3" s="1"/>
  <c r="O5" i="2"/>
  <c r="F5" i="3" s="1"/>
  <c r="P5" i="2"/>
  <c r="E5" i="3" s="1"/>
  <c r="Q5" i="2"/>
  <c r="I5" i="3" s="1"/>
  <c r="R5" i="2"/>
  <c r="D6" i="2"/>
  <c r="H6" i="3" s="1"/>
  <c r="E6" i="2"/>
  <c r="F6" i="2"/>
  <c r="G6" i="2"/>
  <c r="H6" i="2"/>
  <c r="I6" i="2"/>
  <c r="J6" i="2"/>
  <c r="K6" i="2"/>
  <c r="L6" i="2"/>
  <c r="M6" i="2"/>
  <c r="N6" i="2"/>
  <c r="O6" i="2"/>
  <c r="F6" i="3" s="1"/>
  <c r="P6" i="2"/>
  <c r="E6" i="3" s="1"/>
  <c r="Q6" i="2"/>
  <c r="I6" i="3" s="1"/>
  <c r="R6" i="2"/>
  <c r="D7" i="2"/>
  <c r="H7" i="3" s="1"/>
  <c r="E7" i="2"/>
  <c r="F7" i="2"/>
  <c r="G7" i="2"/>
  <c r="H7" i="2"/>
  <c r="I7" i="2"/>
  <c r="J7" i="2"/>
  <c r="K7" i="2"/>
  <c r="L7" i="2"/>
  <c r="M7" i="2"/>
  <c r="N7" i="2"/>
  <c r="O7" i="2"/>
  <c r="F7" i="3" s="1"/>
  <c r="P7" i="2"/>
  <c r="E7" i="3" s="1"/>
  <c r="Q7" i="2"/>
  <c r="R7" i="2"/>
  <c r="D8" i="2"/>
  <c r="H8" i="3" s="1"/>
  <c r="E8" i="2"/>
  <c r="F8" i="2"/>
  <c r="G8" i="2"/>
  <c r="H8" i="2"/>
  <c r="I8" i="2"/>
  <c r="J8" i="2"/>
  <c r="K8" i="3" s="1"/>
  <c r="K8" i="2"/>
  <c r="L8" i="2"/>
  <c r="M8" i="2"/>
  <c r="N8" i="2"/>
  <c r="O8" i="2"/>
  <c r="F8" i="3" s="1"/>
  <c r="P8" i="2"/>
  <c r="Q8" i="2"/>
  <c r="I8" i="3" s="1"/>
  <c r="R8" i="2"/>
  <c r="D9" i="2"/>
  <c r="H9" i="3" s="1"/>
  <c r="E9" i="2"/>
  <c r="F9" i="2"/>
  <c r="G9" i="2"/>
  <c r="H9" i="2"/>
  <c r="J9" i="3" s="1"/>
  <c r="I9" i="2"/>
  <c r="J9" i="2"/>
  <c r="K9" i="3" s="1"/>
  <c r="K9" i="2"/>
  <c r="L9" i="2"/>
  <c r="M9" i="2"/>
  <c r="G9" i="3" s="1"/>
  <c r="N9" i="2"/>
  <c r="O9" i="2"/>
  <c r="F9" i="3" s="1"/>
  <c r="P9" i="2"/>
  <c r="E9" i="3" s="1"/>
  <c r="Q9" i="2"/>
  <c r="R9" i="2"/>
  <c r="I9" i="3" s="1"/>
  <c r="D10" i="2"/>
  <c r="E10" i="2"/>
  <c r="F10" i="2"/>
  <c r="G10" i="2"/>
  <c r="H10" i="2"/>
  <c r="I10" i="2"/>
  <c r="G10" i="3" s="1"/>
  <c r="J10" i="2"/>
  <c r="K10" i="3" s="1"/>
  <c r="K10" i="2"/>
  <c r="L10" i="2"/>
  <c r="M10" i="2"/>
  <c r="N10" i="2"/>
  <c r="O10" i="2"/>
  <c r="F10" i="3" s="1"/>
  <c r="P10" i="2"/>
  <c r="E10" i="3" s="1"/>
  <c r="Q10" i="2"/>
  <c r="R10" i="2"/>
  <c r="D11" i="2"/>
  <c r="H11" i="3" s="1"/>
  <c r="E11" i="2"/>
  <c r="F11" i="2"/>
  <c r="G11" i="2"/>
  <c r="H11" i="2"/>
  <c r="I11" i="2"/>
  <c r="J11" i="2"/>
  <c r="K11" i="2"/>
  <c r="L11" i="2"/>
  <c r="M11" i="2"/>
  <c r="N11" i="2"/>
  <c r="O11" i="2"/>
  <c r="F11" i="3" s="1"/>
  <c r="P11" i="2"/>
  <c r="E11" i="3" s="1"/>
  <c r="Q11" i="2"/>
  <c r="R11" i="2"/>
  <c r="D12" i="2"/>
  <c r="H12" i="3" s="1"/>
  <c r="E12" i="2"/>
  <c r="F12" i="2"/>
  <c r="G12" i="2"/>
  <c r="H12" i="2"/>
  <c r="I12" i="2"/>
  <c r="J12" i="2"/>
  <c r="K12" i="2"/>
  <c r="L12" i="2"/>
  <c r="M12" i="2"/>
  <c r="G12" i="3" s="1"/>
  <c r="N12" i="2"/>
  <c r="O12" i="2"/>
  <c r="F12" i="3" s="1"/>
  <c r="P12" i="2"/>
  <c r="E12" i="3" s="1"/>
  <c r="Q12" i="2"/>
  <c r="R12" i="2"/>
  <c r="D13" i="2"/>
  <c r="H13" i="3" s="1"/>
  <c r="E13" i="2"/>
  <c r="F13" i="2"/>
  <c r="G13" i="2"/>
  <c r="H13" i="2"/>
  <c r="I13" i="2"/>
  <c r="J13" i="2"/>
  <c r="K13" i="2"/>
  <c r="L13" i="2"/>
  <c r="M13" i="2"/>
  <c r="N13" i="2"/>
  <c r="G13" i="3" s="1"/>
  <c r="O13" i="2"/>
  <c r="F13" i="3" s="1"/>
  <c r="P13" i="2"/>
  <c r="E13" i="3" s="1"/>
  <c r="Q13" i="2"/>
  <c r="R13" i="2"/>
  <c r="D14" i="2"/>
  <c r="H14" i="3" s="1"/>
  <c r="E14" i="2"/>
  <c r="F14" i="2"/>
  <c r="G14" i="2"/>
  <c r="H14" i="2"/>
  <c r="I14" i="2"/>
  <c r="J14" i="2"/>
  <c r="K14" i="2"/>
  <c r="L14" i="2"/>
  <c r="M14" i="2"/>
  <c r="N14" i="2"/>
  <c r="O14" i="2"/>
  <c r="F14" i="3" s="1"/>
  <c r="P14" i="2"/>
  <c r="E14" i="3" s="1"/>
  <c r="Q14" i="2"/>
  <c r="R14" i="2"/>
  <c r="D15" i="2"/>
  <c r="E15" i="2"/>
  <c r="F15" i="2"/>
  <c r="G15" i="2"/>
  <c r="H15" i="2"/>
  <c r="I15" i="2"/>
  <c r="J15" i="2"/>
  <c r="K15" i="2"/>
  <c r="L15" i="2"/>
  <c r="M15" i="2"/>
  <c r="N15" i="2"/>
  <c r="O15" i="2"/>
  <c r="F15" i="3" s="1"/>
  <c r="P15" i="2"/>
  <c r="E15" i="3" s="1"/>
  <c r="Q15" i="2"/>
  <c r="R15" i="2"/>
  <c r="D16" i="2"/>
  <c r="H16" i="3" s="1"/>
  <c r="E16" i="2"/>
  <c r="F16" i="2"/>
  <c r="G16" i="2"/>
  <c r="H16" i="2"/>
  <c r="I16" i="2"/>
  <c r="J16" i="2"/>
  <c r="K16" i="2"/>
  <c r="K16" i="3" s="1"/>
  <c r="L16" i="2"/>
  <c r="M16" i="2"/>
  <c r="N16" i="2"/>
  <c r="O16" i="2"/>
  <c r="F16" i="3" s="1"/>
  <c r="P16" i="2"/>
  <c r="E16" i="3" s="1"/>
  <c r="Q16" i="2"/>
  <c r="I16" i="3" s="1"/>
  <c r="R16" i="2"/>
  <c r="D17" i="2"/>
  <c r="H17" i="3" s="1"/>
  <c r="E17" i="2"/>
  <c r="F17" i="2"/>
  <c r="G17" i="2"/>
  <c r="H17" i="2"/>
  <c r="J17" i="3" s="1"/>
  <c r="I17" i="2"/>
  <c r="J17" i="2"/>
  <c r="K17" i="3" s="1"/>
  <c r="K17" i="2"/>
  <c r="L17" i="2"/>
  <c r="M17" i="2"/>
  <c r="G17" i="3" s="1"/>
  <c r="N17" i="2"/>
  <c r="O17" i="2"/>
  <c r="F17" i="3" s="1"/>
  <c r="P17" i="2"/>
  <c r="E17" i="3" s="1"/>
  <c r="Q17" i="2"/>
  <c r="R17" i="2"/>
  <c r="I17" i="3" s="1"/>
  <c r="D18" i="2"/>
  <c r="H18" i="3" s="1"/>
  <c r="E18" i="2"/>
  <c r="F18" i="2"/>
  <c r="G18" i="2"/>
  <c r="H18" i="2"/>
  <c r="I18" i="2"/>
  <c r="G18" i="3" s="1"/>
  <c r="J18" i="2"/>
  <c r="K18" i="3" s="1"/>
  <c r="K18" i="2"/>
  <c r="L18" i="2"/>
  <c r="M18" i="2"/>
  <c r="N18" i="2"/>
  <c r="O18" i="2"/>
  <c r="F18" i="3" s="1"/>
  <c r="P18" i="2"/>
  <c r="E18" i="3" s="1"/>
  <c r="Q18" i="2"/>
  <c r="R18" i="2"/>
  <c r="D19" i="2"/>
  <c r="H19" i="3" s="1"/>
  <c r="E19" i="2"/>
  <c r="F19" i="2"/>
  <c r="G19" i="2"/>
  <c r="H19" i="2"/>
  <c r="I19" i="2"/>
  <c r="J19" i="2"/>
  <c r="K19" i="2"/>
  <c r="L19" i="2"/>
  <c r="M19" i="2"/>
  <c r="N19" i="2"/>
  <c r="O19" i="2"/>
  <c r="P19" i="2"/>
  <c r="E19" i="3" s="1"/>
  <c r="Q19" i="2"/>
  <c r="R19" i="2"/>
  <c r="D20" i="2"/>
  <c r="H20" i="3" s="1"/>
  <c r="E20" i="2"/>
  <c r="F20" i="2"/>
  <c r="G20" i="2"/>
  <c r="H20" i="2"/>
  <c r="I20" i="2"/>
  <c r="J20" i="2"/>
  <c r="K20" i="2"/>
  <c r="L20" i="2"/>
  <c r="M20" i="2"/>
  <c r="G20" i="3" s="1"/>
  <c r="N20" i="2"/>
  <c r="O20" i="2"/>
  <c r="F20" i="3" s="1"/>
  <c r="P20" i="2"/>
  <c r="Q20" i="2"/>
  <c r="R20" i="2"/>
  <c r="D21" i="2"/>
  <c r="H21" i="3" s="1"/>
  <c r="E21" i="2"/>
  <c r="F21" i="2"/>
  <c r="G21" i="2"/>
  <c r="H21" i="2"/>
  <c r="I21" i="2"/>
  <c r="J21" i="2"/>
  <c r="K21" i="2"/>
  <c r="L21" i="2"/>
  <c r="M21" i="2"/>
  <c r="N21" i="2"/>
  <c r="O21" i="2"/>
  <c r="F21" i="3" s="1"/>
  <c r="P21" i="2"/>
  <c r="E21" i="3" s="1"/>
  <c r="Q21" i="2"/>
  <c r="R21" i="2"/>
  <c r="E2" i="2"/>
  <c r="F2" i="2"/>
  <c r="G2" i="2"/>
  <c r="H2" i="2"/>
  <c r="I2" i="2"/>
  <c r="J2" i="2"/>
  <c r="K2" i="2"/>
  <c r="L2" i="2"/>
  <c r="M2" i="2"/>
  <c r="N2" i="2"/>
  <c r="O2" i="2"/>
  <c r="F2" i="3" s="1"/>
  <c r="P2" i="2"/>
  <c r="E2" i="3" s="1"/>
  <c r="Q2" i="2"/>
  <c r="R2" i="2"/>
  <c r="D2" i="2"/>
  <c r="H2" i="3" s="1"/>
  <c r="K19" i="3" l="1"/>
  <c r="J14" i="3"/>
  <c r="G6" i="3"/>
  <c r="K3" i="3"/>
  <c r="I19" i="3"/>
  <c r="G7" i="3"/>
  <c r="K21" i="3"/>
  <c r="I20" i="3"/>
  <c r="G16" i="3"/>
  <c r="K14" i="3"/>
  <c r="K13" i="3"/>
  <c r="I12" i="3"/>
  <c r="G8" i="3"/>
  <c r="K6" i="3"/>
  <c r="K5" i="3"/>
  <c r="I4" i="3"/>
  <c r="I18" i="3"/>
  <c r="K11" i="3"/>
  <c r="G15" i="3"/>
  <c r="K4" i="3"/>
  <c r="G21" i="3"/>
  <c r="G14" i="3"/>
  <c r="I10" i="3"/>
  <c r="K12" i="3"/>
  <c r="I11" i="3"/>
  <c r="K2" i="3"/>
  <c r="J18" i="3"/>
  <c r="K15" i="3"/>
  <c r="J10" i="3"/>
  <c r="K7" i="3"/>
  <c r="J6" i="3"/>
  <c r="G2" i="3"/>
  <c r="K20" i="3"/>
  <c r="I3" i="3"/>
  <c r="G19" i="3"/>
  <c r="I15" i="3"/>
  <c r="G11" i="3"/>
  <c r="I7" i="3"/>
  <c r="G3" i="3"/>
  <c r="J2" i="3"/>
  <c r="J16" i="3"/>
  <c r="J8" i="3"/>
  <c r="J19" i="3"/>
  <c r="J11" i="3"/>
  <c r="J3" i="3"/>
  <c r="J15" i="3"/>
  <c r="J12" i="3"/>
  <c r="J7" i="3"/>
  <c r="J20" i="3"/>
  <c r="J4" i="3"/>
  <c r="J21" i="3"/>
  <c r="J13" i="3"/>
  <c r="J5" i="3"/>
</calcChain>
</file>

<file path=xl/sharedStrings.xml><?xml version="1.0" encoding="utf-8"?>
<sst xmlns="http://schemas.openxmlformats.org/spreadsheetml/2006/main" count="229" uniqueCount="71">
  <si>
    <t>VALUE_11</t>
  </si>
  <si>
    <t>VALUE_21</t>
  </si>
  <si>
    <t>VALUE_22</t>
  </si>
  <si>
    <t>VALUE_23</t>
  </si>
  <si>
    <t>VALUE_24</t>
  </si>
  <si>
    <t>VALUE_31</t>
  </si>
  <si>
    <t>VALUE_41</t>
  </si>
  <si>
    <t>VALUE_42</t>
  </si>
  <si>
    <t>VALUE_43</t>
  </si>
  <si>
    <t>VALUE_52</t>
  </si>
  <si>
    <t>VALUE_71</t>
  </si>
  <si>
    <t>VALUE_81</t>
  </si>
  <si>
    <t>VALUE_82</t>
  </si>
  <si>
    <t>VALUE_90</t>
  </si>
  <si>
    <t>VALUE_95</t>
  </si>
  <si>
    <t>Reservoir Name</t>
  </si>
  <si>
    <t>Code</t>
  </si>
  <si>
    <t>State</t>
  </si>
  <si>
    <t>East Fork  Lake</t>
  </si>
  <si>
    <t>EFR</t>
  </si>
  <si>
    <t>OH</t>
  </si>
  <si>
    <t>C.J. Brown</t>
  </si>
  <si>
    <t>CBR</t>
  </si>
  <si>
    <t>Caesar Creek</t>
  </si>
  <si>
    <t>CCK</t>
  </si>
  <si>
    <t>West Fork</t>
  </si>
  <si>
    <t>WFR</t>
  </si>
  <si>
    <t>J.E. Roush</t>
  </si>
  <si>
    <t>HTR</t>
  </si>
  <si>
    <t>IN</t>
  </si>
  <si>
    <t>Salamonie</t>
  </si>
  <si>
    <t>SRR</t>
  </si>
  <si>
    <t>Mississinewa</t>
  </si>
  <si>
    <t>MSR</t>
  </si>
  <si>
    <t>C.M. Harden</t>
  </si>
  <si>
    <t>CHL</t>
  </si>
  <si>
    <t>Monroe</t>
  </si>
  <si>
    <t>MNR</t>
  </si>
  <si>
    <t>Cagles Mill</t>
  </si>
  <si>
    <t>CMR</t>
  </si>
  <si>
    <t>Patoka Lake</t>
  </si>
  <si>
    <t>PRR</t>
  </si>
  <si>
    <t>Brookville Lake</t>
  </si>
  <si>
    <t>BVR</t>
  </si>
  <si>
    <t>Taylorsville Lake</t>
  </si>
  <si>
    <t>TAR</t>
  </si>
  <si>
    <t>KY</t>
  </si>
  <si>
    <t>Cave Run Lake</t>
  </si>
  <si>
    <t>CRR</t>
  </si>
  <si>
    <t>Carr Creek Lake</t>
  </si>
  <si>
    <t>CFK</t>
  </si>
  <si>
    <t>Buckhorn Lake</t>
  </si>
  <si>
    <t>BHR</t>
  </si>
  <si>
    <t>Nolin Lake</t>
  </si>
  <si>
    <t>NRR</t>
  </si>
  <si>
    <t>Barren River Lake</t>
  </si>
  <si>
    <t>BRR</t>
  </si>
  <si>
    <t>Rough River Lake</t>
  </si>
  <si>
    <t>RRR</t>
  </si>
  <si>
    <t>Green River Lake</t>
  </si>
  <si>
    <t>GRR</t>
  </si>
  <si>
    <t>Shapre_Area</t>
  </si>
  <si>
    <t>cultivated crops</t>
  </si>
  <si>
    <t>pasture</t>
  </si>
  <si>
    <t>range land</t>
  </si>
  <si>
    <t>water</t>
  </si>
  <si>
    <t>urban</t>
  </si>
  <si>
    <t>forest</t>
  </si>
  <si>
    <t>km^2</t>
  </si>
  <si>
    <t>Area (km^2)</t>
  </si>
  <si>
    <t>wetland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</si>
</sst>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1" applyFont="1" applyFill="1" applyBorder="1" applyAlignment="1">
      <alignment horizontal="right" wrapText="1"/>
    </xf>
    <xf numFmtId="0" fontId="1" fillId="2" borderId="9" xfId="1" applyFont="1" applyFill="1" applyBorder="1" applyAlignment="1">
      <alignment horizontal="center"/>
    </xf>
    <xf numFmtId="2" fontId="1" fillId="0" borderId="2" xfId="1" applyNumberFormat="1" applyFont="1" applyFill="1" applyBorder="1" applyAlignment="1">
      <alignment horizontal="right" wrapText="1"/>
    </xf>
    <xf numFmtId="1" fontId="0" fillId="0" borderId="0" xfId="0" applyNumberFormat="1"/>
    <xf numFmtId="0" fontId="0" fillId="0" borderId="0" xfId="0" applyBorder="1"/>
    <xf numFmtId="0" fontId="0" fillId="0" borderId="0" xfId="0" applyFill="1" applyBorder="1"/>
    <xf numFmtId="2" fontId="0" fillId="0" borderId="0" xfId="0" applyNumberFormat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tabSelected="1" workbookViewId="0">
      <pane xSplit="1" topLeftCell="B1" activePane="topRight" state="frozen"/>
      <selection pane="topRight"/>
    </sheetView>
  </sheetViews>
  <sheetFormatPr defaultRowHeight="15" x14ac:dyDescent="0.25"/>
  <cols>
    <col min="19" max="19" width="12.28515625" bestFit="1" customWidth="1"/>
    <col min="20" max="20" width="15.5703125" customWidth="1"/>
    <col min="24" max="24" width="14" customWidth="1"/>
  </cols>
  <sheetData>
    <row r="1" spans="1:24" ht="15.75" thickBot="1" x14ac:dyDescent="0.3">
      <c r="A1" s="3" t="s">
        <v>15</v>
      </c>
      <c r="B1" s="4" t="s">
        <v>16</v>
      </c>
      <c r="C1" s="5" t="s">
        <v>17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9" t="s">
        <v>61</v>
      </c>
      <c r="T1" s="9" t="s">
        <v>68</v>
      </c>
      <c r="X1" s="11"/>
    </row>
    <row r="2" spans="1:24" x14ac:dyDescent="0.25">
      <c r="A2" s="7" t="s">
        <v>52</v>
      </c>
      <c r="B2" s="7" t="s">
        <v>46</v>
      </c>
      <c r="C2" s="7" t="s">
        <v>51</v>
      </c>
      <c r="D2" s="2">
        <v>5465975</v>
      </c>
      <c r="E2" s="2">
        <v>48171050</v>
      </c>
      <c r="F2" s="2">
        <v>6800525</v>
      </c>
      <c r="G2" s="2">
        <v>1259175</v>
      </c>
      <c r="H2" s="2">
        <v>144200</v>
      </c>
      <c r="I2" s="2">
        <v>21203000</v>
      </c>
      <c r="J2" s="2">
        <v>866836950</v>
      </c>
      <c r="K2" s="2">
        <v>1056175</v>
      </c>
      <c r="L2" s="2">
        <v>24026175</v>
      </c>
      <c r="M2" s="2">
        <v>3589200</v>
      </c>
      <c r="N2" s="2">
        <v>76530125</v>
      </c>
      <c r="O2" s="2">
        <v>1875600</v>
      </c>
      <c r="P2" s="2">
        <v>795600</v>
      </c>
      <c r="Q2" s="2">
        <v>10800</v>
      </c>
      <c r="S2">
        <v>0.10720399999999999</v>
      </c>
      <c r="T2">
        <f t="shared" ref="T2:T10" si="0">S2*100^2</f>
        <v>1072.04</v>
      </c>
      <c r="X2" s="11"/>
    </row>
    <row r="3" spans="1:24" x14ac:dyDescent="0.25">
      <c r="A3" s="7" t="s">
        <v>56</v>
      </c>
      <c r="B3" s="7" t="s">
        <v>46</v>
      </c>
      <c r="C3" s="7" t="s">
        <v>55</v>
      </c>
      <c r="D3" s="2">
        <v>38140200</v>
      </c>
      <c r="E3" s="2">
        <v>88557375</v>
      </c>
      <c r="F3" s="2">
        <v>7932925</v>
      </c>
      <c r="G3" s="2">
        <v>3878100</v>
      </c>
      <c r="H3" s="2">
        <v>1039225</v>
      </c>
      <c r="I3" s="2">
        <v>2514900</v>
      </c>
      <c r="J3" s="2">
        <v>556915650</v>
      </c>
      <c r="K3" s="2">
        <v>10735975</v>
      </c>
      <c r="L3" s="2">
        <v>4134600</v>
      </c>
      <c r="M3" s="2">
        <v>1207675</v>
      </c>
      <c r="N3" s="2">
        <v>33115825</v>
      </c>
      <c r="O3" s="2">
        <v>652218025</v>
      </c>
      <c r="P3" s="2">
        <v>82894225</v>
      </c>
      <c r="Q3" s="2">
        <v>524700</v>
      </c>
      <c r="R3" s="2">
        <v>792900</v>
      </c>
      <c r="S3">
        <v>0.149978</v>
      </c>
      <c r="T3">
        <f t="shared" si="0"/>
        <v>1499.78</v>
      </c>
      <c r="X3" s="11"/>
    </row>
    <row r="4" spans="1:24" x14ac:dyDescent="0.25">
      <c r="A4" s="7" t="s">
        <v>43</v>
      </c>
      <c r="B4" s="7" t="s">
        <v>29</v>
      </c>
      <c r="C4" s="7" t="s">
        <v>42</v>
      </c>
      <c r="D4" s="2">
        <v>24651000</v>
      </c>
      <c r="E4" s="2">
        <v>79904600</v>
      </c>
      <c r="F4" s="2">
        <v>26331950</v>
      </c>
      <c r="G4" s="2">
        <v>8148700</v>
      </c>
      <c r="H4" s="2">
        <v>4046075</v>
      </c>
      <c r="I4" s="2">
        <v>137700</v>
      </c>
      <c r="J4" s="2">
        <v>217913225</v>
      </c>
      <c r="K4" s="2">
        <v>2601000</v>
      </c>
      <c r="L4" s="2">
        <v>342575</v>
      </c>
      <c r="M4" s="2">
        <v>190800</v>
      </c>
      <c r="N4" s="2">
        <v>7660150</v>
      </c>
      <c r="O4" s="2">
        <v>88280550</v>
      </c>
      <c r="P4" s="2">
        <v>519059700</v>
      </c>
      <c r="Q4" s="2">
        <v>299700</v>
      </c>
      <c r="R4" s="2">
        <v>1344600</v>
      </c>
      <c r="S4">
        <v>0.103071</v>
      </c>
      <c r="T4">
        <f t="shared" si="0"/>
        <v>1030.71</v>
      </c>
      <c r="X4" s="11"/>
    </row>
    <row r="5" spans="1:24" x14ac:dyDescent="0.25">
      <c r="A5" s="7" t="s">
        <v>22</v>
      </c>
      <c r="B5" s="7" t="s">
        <v>20</v>
      </c>
      <c r="C5" s="7" t="s">
        <v>21</v>
      </c>
      <c r="D5" s="2">
        <v>8473475</v>
      </c>
      <c r="E5" s="2">
        <v>11051700</v>
      </c>
      <c r="F5" s="2">
        <v>2664475</v>
      </c>
      <c r="G5" s="2">
        <v>307025</v>
      </c>
      <c r="H5" s="2">
        <v>138075</v>
      </c>
      <c r="I5" s="2">
        <v>125100</v>
      </c>
      <c r="J5" s="2">
        <v>18202325</v>
      </c>
      <c r="K5" s="2">
        <v>228900</v>
      </c>
      <c r="L5" s="2">
        <v>33250</v>
      </c>
      <c r="N5" s="2">
        <v>3888850</v>
      </c>
      <c r="O5" s="2">
        <v>34038575</v>
      </c>
      <c r="P5" s="2">
        <v>133984025</v>
      </c>
      <c r="R5" s="2">
        <v>266400</v>
      </c>
      <c r="S5">
        <v>2.2518E-2</v>
      </c>
      <c r="T5">
        <f t="shared" si="0"/>
        <v>225.18</v>
      </c>
    </row>
    <row r="6" spans="1:24" x14ac:dyDescent="0.25">
      <c r="A6" s="7" t="s">
        <v>24</v>
      </c>
      <c r="B6" s="7" t="s">
        <v>20</v>
      </c>
      <c r="C6" s="7" t="s">
        <v>23</v>
      </c>
      <c r="D6" s="2">
        <v>13225125</v>
      </c>
      <c r="E6" s="2">
        <v>30923075</v>
      </c>
      <c r="F6" s="2">
        <v>7011550</v>
      </c>
      <c r="G6" s="2">
        <v>1084050</v>
      </c>
      <c r="H6" s="2">
        <v>335975</v>
      </c>
      <c r="I6" s="2">
        <v>600975</v>
      </c>
      <c r="J6" s="2">
        <v>45801875</v>
      </c>
      <c r="K6" s="2">
        <v>1216925</v>
      </c>
      <c r="L6" s="2">
        <v>32487475</v>
      </c>
      <c r="M6" s="2">
        <v>412375</v>
      </c>
      <c r="N6" s="2">
        <v>2289700</v>
      </c>
      <c r="O6" s="2">
        <v>40289050</v>
      </c>
      <c r="P6" s="2">
        <v>437426325</v>
      </c>
      <c r="Q6" s="2">
        <v>44100</v>
      </c>
      <c r="R6" s="2">
        <v>273100</v>
      </c>
      <c r="S6">
        <v>6.4300999999999997E-2</v>
      </c>
      <c r="T6">
        <f t="shared" si="0"/>
        <v>643.01</v>
      </c>
    </row>
    <row r="7" spans="1:24" x14ac:dyDescent="0.25">
      <c r="A7" s="7" t="s">
        <v>50</v>
      </c>
      <c r="B7" s="7" t="s">
        <v>46</v>
      </c>
      <c r="C7" s="7" t="s">
        <v>49</v>
      </c>
      <c r="D7" s="2">
        <v>2106000</v>
      </c>
      <c r="E7" s="2">
        <v>7346525</v>
      </c>
      <c r="F7" s="2">
        <v>2297725</v>
      </c>
      <c r="G7" s="2">
        <v>427225</v>
      </c>
      <c r="H7" s="2">
        <v>27900</v>
      </c>
      <c r="I7" s="2">
        <v>5966100</v>
      </c>
      <c r="J7" s="2">
        <v>114102200</v>
      </c>
      <c r="K7" s="2">
        <v>90900</v>
      </c>
      <c r="L7" s="2">
        <v>656625</v>
      </c>
      <c r="M7" s="2">
        <v>9000</v>
      </c>
      <c r="N7" s="2">
        <v>17501575</v>
      </c>
      <c r="O7" s="2">
        <v>72000</v>
      </c>
      <c r="S7">
        <v>1.5297E-2</v>
      </c>
      <c r="T7">
        <f t="shared" si="0"/>
        <v>152.97</v>
      </c>
    </row>
    <row r="8" spans="1:24" x14ac:dyDescent="0.25">
      <c r="A8" s="7" t="s">
        <v>35</v>
      </c>
      <c r="B8" s="7" t="s">
        <v>29</v>
      </c>
      <c r="C8" s="7" t="s">
        <v>34</v>
      </c>
      <c r="D8" s="2">
        <v>8787675</v>
      </c>
      <c r="E8" s="2">
        <v>28886025</v>
      </c>
      <c r="F8" s="2">
        <v>3196200</v>
      </c>
      <c r="G8" s="2">
        <v>391225</v>
      </c>
      <c r="H8" s="2">
        <v>77750</v>
      </c>
      <c r="I8" s="2">
        <v>63900</v>
      </c>
      <c r="J8" s="2">
        <v>72144125</v>
      </c>
      <c r="K8" s="2">
        <v>67150</v>
      </c>
      <c r="M8" s="2">
        <v>12600</v>
      </c>
      <c r="N8" s="2">
        <v>6272550</v>
      </c>
      <c r="O8" s="2">
        <v>30892450</v>
      </c>
      <c r="P8" s="2">
        <v>407366275</v>
      </c>
      <c r="Q8" s="2">
        <v>289800</v>
      </c>
      <c r="R8" s="2">
        <v>46800</v>
      </c>
      <c r="S8">
        <v>5.8791999999999997E-2</v>
      </c>
      <c r="T8">
        <f t="shared" si="0"/>
        <v>587.91999999999996</v>
      </c>
    </row>
    <row r="9" spans="1:24" x14ac:dyDescent="0.25">
      <c r="A9" s="7" t="s">
        <v>39</v>
      </c>
      <c r="B9" s="7" t="s">
        <v>29</v>
      </c>
      <c r="C9" s="7" t="s">
        <v>38</v>
      </c>
      <c r="D9" s="2">
        <v>10483125</v>
      </c>
      <c r="E9" s="2">
        <v>34748600</v>
      </c>
      <c r="F9" s="2">
        <v>6159950</v>
      </c>
      <c r="G9" s="2">
        <v>954550</v>
      </c>
      <c r="H9" s="2">
        <v>119625</v>
      </c>
      <c r="I9" s="2">
        <v>128600</v>
      </c>
      <c r="J9" s="2">
        <v>168561425</v>
      </c>
      <c r="K9" s="2">
        <v>1601300</v>
      </c>
      <c r="L9" s="2">
        <v>595800</v>
      </c>
      <c r="M9" s="2">
        <v>149200</v>
      </c>
      <c r="N9" s="2">
        <v>9704675</v>
      </c>
      <c r="O9" s="2">
        <v>59004325</v>
      </c>
      <c r="P9" s="2">
        <v>466621800</v>
      </c>
      <c r="Q9" s="2">
        <v>171000</v>
      </c>
      <c r="R9" s="2">
        <v>243900</v>
      </c>
      <c r="S9">
        <v>7.9582E-2</v>
      </c>
      <c r="T9">
        <f t="shared" si="0"/>
        <v>795.82</v>
      </c>
    </row>
    <row r="10" spans="1:24" x14ac:dyDescent="0.25">
      <c r="A10" s="7" t="s">
        <v>48</v>
      </c>
      <c r="B10" s="7" t="s">
        <v>46</v>
      </c>
      <c r="C10" s="7" t="s">
        <v>47</v>
      </c>
      <c r="D10" s="2">
        <v>32575500</v>
      </c>
      <c r="E10" s="2">
        <v>61691300</v>
      </c>
      <c r="F10" s="2">
        <v>23069125</v>
      </c>
      <c r="G10" s="2">
        <v>2354225</v>
      </c>
      <c r="H10" s="2">
        <v>199800</v>
      </c>
      <c r="I10" s="2">
        <v>6660025</v>
      </c>
      <c r="J10" s="2">
        <v>1519645900</v>
      </c>
      <c r="K10" s="2">
        <v>21334925</v>
      </c>
      <c r="L10" s="2">
        <v>131286575</v>
      </c>
      <c r="M10" s="2">
        <v>2258350</v>
      </c>
      <c r="N10" s="2">
        <v>139173450</v>
      </c>
      <c r="O10" s="2">
        <v>181685100</v>
      </c>
      <c r="P10" s="2">
        <v>12780500</v>
      </c>
      <c r="Q10" s="2">
        <v>181800</v>
      </c>
      <c r="R10" s="2">
        <v>16200</v>
      </c>
      <c r="S10">
        <v>0.218611</v>
      </c>
      <c r="T10">
        <f t="shared" si="0"/>
        <v>2186.11</v>
      </c>
    </row>
    <row r="11" spans="1:24" x14ac:dyDescent="0.25">
      <c r="A11" s="6" t="s">
        <v>19</v>
      </c>
      <c r="B11" s="6" t="s">
        <v>20</v>
      </c>
      <c r="C11" s="6" t="s">
        <v>18</v>
      </c>
      <c r="D11" s="2">
        <v>11037625</v>
      </c>
      <c r="E11" s="2">
        <v>43914225</v>
      </c>
      <c r="F11" s="2">
        <v>11517375</v>
      </c>
      <c r="G11" s="2">
        <v>3078200</v>
      </c>
      <c r="H11" s="2">
        <v>1164850</v>
      </c>
      <c r="I11" s="2">
        <v>873350</v>
      </c>
      <c r="J11" s="2">
        <v>224786900</v>
      </c>
      <c r="K11" s="2">
        <v>1662200</v>
      </c>
      <c r="L11" s="2">
        <v>9102650</v>
      </c>
      <c r="M11" s="2">
        <v>1644425</v>
      </c>
      <c r="N11" s="2">
        <v>4827950</v>
      </c>
      <c r="O11" s="2">
        <v>78293100</v>
      </c>
      <c r="P11" s="2">
        <v>454249300</v>
      </c>
      <c r="Q11" s="2">
        <v>57600</v>
      </c>
      <c r="R11" s="2">
        <v>619200</v>
      </c>
      <c r="S11" s="8">
        <v>8.8229000000000002E-2</v>
      </c>
      <c r="T11">
        <f>S11*100^2</f>
        <v>882.29</v>
      </c>
    </row>
    <row r="12" spans="1:24" x14ac:dyDescent="0.25">
      <c r="A12" s="7" t="s">
        <v>60</v>
      </c>
      <c r="B12" s="7" t="s">
        <v>46</v>
      </c>
      <c r="C12" s="7" t="s">
        <v>59</v>
      </c>
      <c r="D12" s="2">
        <v>34926275</v>
      </c>
      <c r="E12" s="2">
        <v>61343650</v>
      </c>
      <c r="F12" s="2">
        <v>2159875</v>
      </c>
      <c r="G12" s="2">
        <v>1051600</v>
      </c>
      <c r="H12" s="2">
        <v>731150</v>
      </c>
      <c r="I12" s="2">
        <v>1193725</v>
      </c>
      <c r="J12" s="2">
        <v>1067363150</v>
      </c>
      <c r="K12" s="2">
        <v>5357500</v>
      </c>
      <c r="L12" s="2">
        <v>1681200</v>
      </c>
      <c r="M12" s="2">
        <v>4554575</v>
      </c>
      <c r="N12" s="2">
        <v>70428825</v>
      </c>
      <c r="O12" s="2">
        <v>434714650</v>
      </c>
      <c r="P12" s="2">
        <v>82312825</v>
      </c>
      <c r="Q12" s="2">
        <v>5400</v>
      </c>
      <c r="R12" s="2">
        <v>163800</v>
      </c>
      <c r="S12">
        <v>0.17965500000000001</v>
      </c>
      <c r="T12">
        <f t="shared" ref="T12:T21" si="1">S12*100^2</f>
        <v>1796.5500000000002</v>
      </c>
    </row>
    <row r="13" spans="1:24" x14ac:dyDescent="0.25">
      <c r="A13" s="7" t="s">
        <v>28</v>
      </c>
      <c r="B13" s="7" t="s">
        <v>29</v>
      </c>
      <c r="C13" s="7" t="s">
        <v>27</v>
      </c>
      <c r="D13" s="2">
        <v>8308025</v>
      </c>
      <c r="E13" s="2">
        <v>88329275</v>
      </c>
      <c r="F13" s="2">
        <v>15907225</v>
      </c>
      <c r="G13" s="2">
        <v>4900650</v>
      </c>
      <c r="H13" s="2">
        <v>2160325</v>
      </c>
      <c r="I13" s="2">
        <v>591300</v>
      </c>
      <c r="J13" s="2">
        <v>101249825</v>
      </c>
      <c r="K13" s="2">
        <v>731150</v>
      </c>
      <c r="M13" s="2">
        <v>1895375</v>
      </c>
      <c r="N13" s="2">
        <v>14430625</v>
      </c>
      <c r="O13" s="2">
        <v>54474200</v>
      </c>
      <c r="P13" s="2">
        <v>1233414450</v>
      </c>
      <c r="Q13" s="2">
        <v>4762800</v>
      </c>
      <c r="R13" s="2">
        <v>3167300</v>
      </c>
      <c r="S13">
        <v>0.17780299999999999</v>
      </c>
      <c r="T13">
        <f t="shared" si="1"/>
        <v>1778.03</v>
      </c>
    </row>
    <row r="14" spans="1:24" x14ac:dyDescent="0.25">
      <c r="A14" s="7" t="s">
        <v>37</v>
      </c>
      <c r="B14" s="7" t="s">
        <v>29</v>
      </c>
      <c r="C14" s="7" t="s">
        <v>36</v>
      </c>
      <c r="D14" s="2">
        <v>51332400</v>
      </c>
      <c r="E14" s="2">
        <v>21759200</v>
      </c>
      <c r="F14" s="2">
        <v>1302225</v>
      </c>
      <c r="G14" s="2">
        <v>631300</v>
      </c>
      <c r="H14" s="2">
        <v>83700</v>
      </c>
      <c r="I14" s="2">
        <v>1021250</v>
      </c>
      <c r="J14" s="2">
        <v>894145625</v>
      </c>
      <c r="K14" s="2">
        <v>21756775</v>
      </c>
      <c r="L14" s="2">
        <v>842575</v>
      </c>
      <c r="M14" s="2">
        <v>7999825</v>
      </c>
      <c r="N14" s="2">
        <v>32671625</v>
      </c>
      <c r="O14" s="2">
        <v>46495025</v>
      </c>
      <c r="P14" s="2">
        <v>39426775</v>
      </c>
      <c r="R14" s="2">
        <v>251100</v>
      </c>
      <c r="S14">
        <v>0.11662</v>
      </c>
      <c r="T14">
        <f t="shared" si="1"/>
        <v>1166.2</v>
      </c>
    </row>
    <row r="15" spans="1:24" x14ac:dyDescent="0.25">
      <c r="A15" s="7" t="s">
        <v>33</v>
      </c>
      <c r="B15" s="7" t="s">
        <v>29</v>
      </c>
      <c r="C15" s="7" t="s">
        <v>32</v>
      </c>
      <c r="D15" s="2">
        <v>14705675</v>
      </c>
      <c r="E15" s="2">
        <v>23819400</v>
      </c>
      <c r="F15" s="2">
        <v>5748200</v>
      </c>
      <c r="G15" s="2">
        <v>983050</v>
      </c>
      <c r="H15" s="2">
        <v>794075</v>
      </c>
      <c r="I15" s="2">
        <v>1386000</v>
      </c>
      <c r="J15" s="2">
        <v>45244775</v>
      </c>
      <c r="K15" s="2">
        <v>531900</v>
      </c>
      <c r="M15" s="2">
        <v>8809025</v>
      </c>
      <c r="N15" s="2">
        <v>2482150</v>
      </c>
      <c r="O15" s="2">
        <v>5944175</v>
      </c>
      <c r="P15" s="2">
        <v>214716125</v>
      </c>
      <c r="Q15" s="2">
        <v>275400</v>
      </c>
      <c r="R15" s="2">
        <v>787200</v>
      </c>
      <c r="S15">
        <v>3.4734000000000001E-2</v>
      </c>
      <c r="T15">
        <f t="shared" si="1"/>
        <v>347.34000000000003</v>
      </c>
    </row>
    <row r="16" spans="1:24" x14ac:dyDescent="0.25">
      <c r="A16" s="7" t="s">
        <v>54</v>
      </c>
      <c r="B16" s="7" t="s">
        <v>46</v>
      </c>
      <c r="C16" s="7" t="s">
        <v>53</v>
      </c>
      <c r="D16" s="2">
        <v>26558525</v>
      </c>
      <c r="E16" s="2">
        <v>77266625</v>
      </c>
      <c r="F16" s="2">
        <v>14434025</v>
      </c>
      <c r="G16" s="2">
        <v>7494200</v>
      </c>
      <c r="H16" s="2">
        <v>2431800</v>
      </c>
      <c r="I16" s="2">
        <v>962250</v>
      </c>
      <c r="J16" s="2">
        <v>600427575</v>
      </c>
      <c r="K16" s="2">
        <v>95548475</v>
      </c>
      <c r="L16" s="2">
        <v>12816500</v>
      </c>
      <c r="M16" s="2">
        <v>690300</v>
      </c>
      <c r="N16" s="2">
        <v>48914825</v>
      </c>
      <c r="O16" s="2">
        <v>449742850</v>
      </c>
      <c r="P16" s="2">
        <v>214505425</v>
      </c>
      <c r="Q16" s="2">
        <v>960300</v>
      </c>
      <c r="R16" s="2">
        <v>404100</v>
      </c>
      <c r="S16">
        <v>0.15823699999999999</v>
      </c>
      <c r="T16">
        <f t="shared" si="1"/>
        <v>1582.37</v>
      </c>
    </row>
    <row r="17" spans="1:20" x14ac:dyDescent="0.25">
      <c r="A17" s="7" t="s">
        <v>41</v>
      </c>
      <c r="B17" s="7" t="s">
        <v>29</v>
      </c>
      <c r="C17" s="7" t="s">
        <v>40</v>
      </c>
      <c r="D17" s="2">
        <v>36392400</v>
      </c>
      <c r="E17" s="2">
        <v>16034175</v>
      </c>
      <c r="F17" s="2">
        <v>1014950</v>
      </c>
      <c r="G17" s="2">
        <v>304950</v>
      </c>
      <c r="H17" s="2">
        <v>54300</v>
      </c>
      <c r="I17" s="2">
        <v>941200</v>
      </c>
      <c r="J17" s="2">
        <v>283168700</v>
      </c>
      <c r="K17" s="2">
        <v>7170100</v>
      </c>
      <c r="L17" s="2">
        <v>519175</v>
      </c>
      <c r="M17" s="2">
        <v>2433150</v>
      </c>
      <c r="N17" s="2">
        <v>19915475</v>
      </c>
      <c r="O17" s="2">
        <v>50061150</v>
      </c>
      <c r="P17" s="2">
        <v>15912050</v>
      </c>
      <c r="Q17" s="2">
        <v>4500</v>
      </c>
      <c r="R17" s="2">
        <v>164700</v>
      </c>
      <c r="S17">
        <v>4.4775000000000002E-2</v>
      </c>
      <c r="T17">
        <f t="shared" si="1"/>
        <v>447.75</v>
      </c>
    </row>
    <row r="18" spans="1:20" x14ac:dyDescent="0.25">
      <c r="A18" s="7" t="s">
        <v>58</v>
      </c>
      <c r="B18" s="7" t="s">
        <v>46</v>
      </c>
      <c r="C18" s="7" t="s">
        <v>57</v>
      </c>
      <c r="D18" s="2">
        <v>20924625</v>
      </c>
      <c r="E18" s="2">
        <v>43089875</v>
      </c>
      <c r="F18" s="2">
        <v>1491200</v>
      </c>
      <c r="G18" s="2">
        <v>653500</v>
      </c>
      <c r="H18" s="2">
        <v>174125</v>
      </c>
      <c r="I18" s="2">
        <v>790200</v>
      </c>
      <c r="J18" s="2">
        <v>532242950</v>
      </c>
      <c r="K18" s="2">
        <v>21921275</v>
      </c>
      <c r="L18" s="2">
        <v>3064675</v>
      </c>
      <c r="M18" s="2">
        <v>1370150</v>
      </c>
      <c r="N18" s="2">
        <v>40124775</v>
      </c>
      <c r="O18" s="2">
        <v>348706350</v>
      </c>
      <c r="P18" s="2">
        <v>89402175</v>
      </c>
      <c r="Q18" s="2">
        <v>13500</v>
      </c>
      <c r="R18" s="2">
        <v>88200</v>
      </c>
      <c r="S18">
        <v>0.112704</v>
      </c>
      <c r="T18">
        <f t="shared" si="1"/>
        <v>1127.04</v>
      </c>
    </row>
    <row r="19" spans="1:20" x14ac:dyDescent="0.25">
      <c r="A19" s="7" t="s">
        <v>31</v>
      </c>
      <c r="B19" s="7" t="s">
        <v>29</v>
      </c>
      <c r="C19" s="7" t="s">
        <v>30</v>
      </c>
      <c r="D19" s="2">
        <v>15398475</v>
      </c>
      <c r="E19" s="2">
        <v>79838025</v>
      </c>
      <c r="F19" s="2">
        <v>12303925</v>
      </c>
      <c r="G19" s="2">
        <v>2303450</v>
      </c>
      <c r="H19" s="2">
        <v>1163075</v>
      </c>
      <c r="I19" s="2">
        <v>498600</v>
      </c>
      <c r="J19" s="2">
        <v>122914950</v>
      </c>
      <c r="K19" s="2">
        <v>162900</v>
      </c>
      <c r="L19" s="2">
        <v>3866250</v>
      </c>
      <c r="M19" s="2">
        <v>9686900</v>
      </c>
      <c r="N19" s="2">
        <v>20271425</v>
      </c>
      <c r="O19" s="2">
        <v>1107131500</v>
      </c>
      <c r="Q19" s="2">
        <v>4759200</v>
      </c>
      <c r="R19" s="2">
        <v>4477850</v>
      </c>
      <c r="S19">
        <v>0.14726400000000001</v>
      </c>
      <c r="T19">
        <f t="shared" si="1"/>
        <v>1472.64</v>
      </c>
    </row>
    <row r="20" spans="1:20" x14ac:dyDescent="0.25">
      <c r="A20" s="7" t="s">
        <v>45</v>
      </c>
      <c r="B20" s="7" t="s">
        <v>46</v>
      </c>
      <c r="C20" s="7" t="s">
        <v>44</v>
      </c>
      <c r="D20" s="2">
        <v>13500900</v>
      </c>
      <c r="E20" s="2">
        <v>41633925</v>
      </c>
      <c r="F20" s="2">
        <v>7701375</v>
      </c>
      <c r="G20" s="2">
        <v>4396075</v>
      </c>
      <c r="H20" s="2">
        <v>1914775</v>
      </c>
      <c r="I20" s="2">
        <v>337775</v>
      </c>
      <c r="J20" s="2">
        <v>353620675</v>
      </c>
      <c r="K20" s="2">
        <v>35975550</v>
      </c>
      <c r="L20" s="2">
        <v>21619950</v>
      </c>
      <c r="M20" s="2">
        <v>195500</v>
      </c>
      <c r="N20" s="2">
        <v>35781300</v>
      </c>
      <c r="O20" s="2">
        <v>363955875</v>
      </c>
      <c r="P20" s="2">
        <v>35608550</v>
      </c>
      <c r="Q20" s="2">
        <v>171000</v>
      </c>
      <c r="R20" s="2">
        <v>87300</v>
      </c>
      <c r="S20">
        <v>9.3935000000000005E-2</v>
      </c>
      <c r="T20">
        <f t="shared" si="1"/>
        <v>939.35</v>
      </c>
    </row>
    <row r="21" spans="1:20" x14ac:dyDescent="0.25">
      <c r="A21" s="7" t="s">
        <v>26</v>
      </c>
      <c r="B21" s="7" t="s">
        <v>20</v>
      </c>
      <c r="C21" s="7" t="s">
        <v>25</v>
      </c>
      <c r="D21" s="2">
        <v>861925</v>
      </c>
      <c r="E21" s="2">
        <v>26840225</v>
      </c>
      <c r="F21" s="2">
        <v>32223900</v>
      </c>
      <c r="G21" s="2">
        <v>7922500</v>
      </c>
      <c r="H21" s="2">
        <v>2682900</v>
      </c>
      <c r="I21" s="2">
        <v>19952700</v>
      </c>
      <c r="J21" s="2">
        <v>609625</v>
      </c>
      <c r="K21" s="2">
        <v>23400</v>
      </c>
      <c r="M21" s="2">
        <v>82800</v>
      </c>
      <c r="N21" s="2">
        <v>1607975</v>
      </c>
      <c r="O21" s="2">
        <v>904625</v>
      </c>
      <c r="P21" s="2">
        <v>69300</v>
      </c>
      <c r="Q21" s="2">
        <v>6300</v>
      </c>
      <c r="R21" s="2">
        <v>16200</v>
      </c>
      <c r="S21">
        <v>9.7870000000000006E-3</v>
      </c>
      <c r="T21">
        <f t="shared" si="1"/>
        <v>97.87</v>
      </c>
    </row>
  </sheetData>
  <sortState ref="A2:C20">
    <sortCondition ref="A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V7" sqref="V7"/>
    </sheetView>
  </sheetViews>
  <sheetFormatPr defaultRowHeight="15" customHeight="1" x14ac:dyDescent="0.25"/>
  <cols>
    <col min="4" max="4" width="11.5703125" bestFit="1" customWidth="1"/>
  </cols>
  <sheetData>
    <row r="1" spans="1:18" ht="15" customHeight="1" thickBot="1" x14ac:dyDescent="0.3">
      <c r="A1" s="3" t="s">
        <v>15</v>
      </c>
      <c r="B1" s="4" t="s">
        <v>16</v>
      </c>
      <c r="C1" s="5" t="s">
        <v>17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</row>
    <row r="2" spans="1:18" ht="15" customHeight="1" x14ac:dyDescent="0.25">
      <c r="A2" s="7" t="s">
        <v>52</v>
      </c>
      <c r="B2" s="7" t="s">
        <v>46</v>
      </c>
      <c r="C2" s="7" t="s">
        <v>51</v>
      </c>
      <c r="D2" s="10">
        <f>ArcGIS_Output!D2/SUM(ArcGIS_Output!$D2:$R2)*100</f>
        <v>0.51674779609507615</v>
      </c>
      <c r="E2" s="10">
        <f>ArcGIS_Output!E2/SUM(ArcGIS_Output!$D2:$R2)*100</f>
        <v>4.5540427687806329</v>
      </c>
      <c r="F2" s="10">
        <f>ArcGIS_Output!F2/SUM(ArcGIS_Output!$D2:$R2)*100</f>
        <v>0.64291481502192527</v>
      </c>
      <c r="G2" s="10">
        <f>ArcGIS_Output!G2/SUM(ArcGIS_Output!$D2:$R2)*100</f>
        <v>0.11904114200083564</v>
      </c>
      <c r="H2" s="10">
        <f>ArcGIS_Output!H2/SUM(ArcGIS_Output!$D2:$R2)*100</f>
        <v>1.3632523419318599E-2</v>
      </c>
      <c r="I2" s="10">
        <f>ArcGIS_Output!I2/SUM(ArcGIS_Output!$D2:$R2)*100</f>
        <v>2.0045103610250505</v>
      </c>
      <c r="J2" s="10">
        <f>ArcGIS_Output!J2/SUM(ArcGIS_Output!$D2:$R2)*100</f>
        <v>81.949896127640116</v>
      </c>
      <c r="K2" s="10">
        <f>ArcGIS_Output!K2/SUM(ArcGIS_Output!$D2:$R2)*100</f>
        <v>9.9849725536746342E-2</v>
      </c>
      <c r="L2" s="10">
        <f>ArcGIS_Output!L2/SUM(ArcGIS_Output!$D2:$R2)*100</f>
        <v>2.271410494896998</v>
      </c>
      <c r="M2" s="10">
        <f>ArcGIS_Output!M2/SUM(ArcGIS_Output!$D2:$R2)*100</f>
        <v>0.33931936932467627</v>
      </c>
      <c r="N2" s="10">
        <f>ArcGIS_Output!N2/SUM(ArcGIS_Output!$D2:$R2)*100</f>
        <v>7.2350812853389721</v>
      </c>
      <c r="O2" s="10">
        <f>ArcGIS_Output!O2/SUM(ArcGIS_Output!$D2:$R2)*100</f>
        <v>0.17731734344850184</v>
      </c>
      <c r="P2" s="10">
        <f>ArcGIS_Output!P2/SUM(ArcGIS_Output!$D2:$R2)*100</f>
        <v>7.521522629965241E-2</v>
      </c>
      <c r="Q2" s="10">
        <f>ArcGIS_Output!Q2/SUM(ArcGIS_Output!$D2:$R2)*100</f>
        <v>1.0210211714884942E-3</v>
      </c>
      <c r="R2" s="10">
        <f>ArcGIS_Output!R2/SUM(ArcGIS_Output!$D2:$R2)*100</f>
        <v>0</v>
      </c>
    </row>
    <row r="3" spans="1:18" ht="15" customHeight="1" x14ac:dyDescent="0.25">
      <c r="A3" s="7" t="s">
        <v>56</v>
      </c>
      <c r="B3" s="7" t="s">
        <v>46</v>
      </c>
      <c r="C3" s="7" t="s">
        <v>55</v>
      </c>
      <c r="D3" s="10">
        <f>ArcGIS_Output!D3/SUM(ArcGIS_Output!$D3:$R3)*100</f>
        <v>2.5690516578076164</v>
      </c>
      <c r="E3" s="10">
        <f>ArcGIS_Output!E3/SUM(ArcGIS_Output!$D3:$R3)*100</f>
        <v>5.9650571065395761</v>
      </c>
      <c r="F3" s="10">
        <f>ArcGIS_Output!F3/SUM(ArcGIS_Output!$D3:$R3)*100</f>
        <v>0.53434680789595967</v>
      </c>
      <c r="G3" s="10">
        <f>ArcGIS_Output!G3/SUM(ArcGIS_Output!$D3:$R3)*100</f>
        <v>0.26122147325246631</v>
      </c>
      <c r="H3" s="10">
        <f>ArcGIS_Output!H3/SUM(ArcGIS_Output!$D3:$R3)*100</f>
        <v>7.0000228343981424E-2</v>
      </c>
      <c r="I3" s="10">
        <f>ArcGIS_Output!I3/SUM(ArcGIS_Output!$D3:$R3)*100</f>
        <v>0.16939890231882304</v>
      </c>
      <c r="J3" s="10">
        <f>ArcGIS_Output!J3/SUM(ArcGIS_Output!$D3:$R3)*100</f>
        <v>37.512783726658647</v>
      </c>
      <c r="K3" s="10">
        <f>ArcGIS_Output!K3/SUM(ArcGIS_Output!$D3:$R3)*100</f>
        <v>0.72315494863506546</v>
      </c>
      <c r="L3" s="10">
        <f>ArcGIS_Output!L3/SUM(ArcGIS_Output!$D3:$R3)*100</f>
        <v>0.27849882759847538</v>
      </c>
      <c r="M3" s="10">
        <f>ArcGIS_Output!M3/SUM(ArcGIS_Output!$D3:$R3)*100</f>
        <v>8.1346701402793195E-2</v>
      </c>
      <c r="N3" s="10">
        <f>ArcGIS_Output!N3/SUM(ArcGIS_Output!$D3:$R3)*100</f>
        <v>2.230619270898341</v>
      </c>
      <c r="O3" s="10">
        <f>ArcGIS_Output!O3/SUM(ArcGIS_Output!$D3:$R3)*100</f>
        <v>43.932171262296983</v>
      </c>
      <c r="P3" s="10">
        <f>ArcGIS_Output!P3/SUM(ArcGIS_Output!$D3:$R3)*100</f>
        <v>5.5835980450791434</v>
      </c>
      <c r="Q3" s="10">
        <f>ArcGIS_Output!Q3/SUM(ArcGIS_Output!$D3:$R3)*100</f>
        <v>3.5342798539379876E-2</v>
      </c>
      <c r="R3" s="10">
        <f>ArcGIS_Output!R3/SUM(ArcGIS_Output!$D3:$R3)*100</f>
        <v>5.3408242732750723E-2</v>
      </c>
    </row>
    <row r="4" spans="1:18" ht="15" customHeight="1" x14ac:dyDescent="0.25">
      <c r="A4" s="7" t="s">
        <v>43</v>
      </c>
      <c r="B4" s="7" t="s">
        <v>29</v>
      </c>
      <c r="C4" s="7" t="s">
        <v>42</v>
      </c>
      <c r="D4" s="10">
        <f>ArcGIS_Output!D4/SUM(ArcGIS_Output!$D4:$R4)*100</f>
        <v>2.5130686374034501</v>
      </c>
      <c r="E4" s="10">
        <f>ArcGIS_Output!E4/SUM(ArcGIS_Output!$D4:$R4)*100</f>
        <v>8.1459471925791131</v>
      </c>
      <c r="F4" s="10">
        <f>ArcGIS_Output!F4/SUM(ArcGIS_Output!$D4:$R4)*100</f>
        <v>2.6844346154994025</v>
      </c>
      <c r="G4" s="10">
        <f>ArcGIS_Output!G4/SUM(ArcGIS_Output!$D4:$R4)*100</f>
        <v>0.83072664012046138</v>
      </c>
      <c r="H4" s="10">
        <f>ArcGIS_Output!H4/SUM(ArcGIS_Output!$D4:$R4)*100</f>
        <v>0.41248079944351801</v>
      </c>
      <c r="I4" s="10">
        <f>ArcGIS_Output!I4/SUM(ArcGIS_Output!$D4:$R4)*100</f>
        <v>1.4037951862823216E-2</v>
      </c>
      <c r="J4" s="10">
        <f>ArcGIS_Output!J4/SUM(ArcGIS_Output!$D4:$R4)*100</f>
        <v>22.215362112001191</v>
      </c>
      <c r="K4" s="10">
        <f>ArcGIS_Output!K4/SUM(ArcGIS_Output!$D4:$R4)*100</f>
        <v>0.26516131296443846</v>
      </c>
      <c r="L4" s="10">
        <f>ArcGIS_Output!L4/SUM(ArcGIS_Output!$D4:$R4)*100</f>
        <v>3.4924120257128995E-2</v>
      </c>
      <c r="M4" s="10">
        <f>ArcGIS_Output!M4/SUM(ArcGIS_Output!$D4:$R4)*100</f>
        <v>1.9451279705349815E-2</v>
      </c>
      <c r="N4" s="10">
        <f>ArcGIS_Output!N4/SUM(ArcGIS_Output!$D4:$R4)*100</f>
        <v>0.78092096559190449</v>
      </c>
      <c r="O4" s="10">
        <f>ArcGIS_Output!O4/SUM(ArcGIS_Output!$D4:$R4)*100</f>
        <v>8.9998410408392004</v>
      </c>
      <c r="P4" s="10">
        <f>ArcGIS_Output!P4/SUM(ArcGIS_Output!$D4:$R4)*100</f>
        <v>52.916013671252429</v>
      </c>
      <c r="Q4" s="10">
        <f>ArcGIS_Output!Q4/SUM(ArcGIS_Output!$D4:$R4)*100</f>
        <v>3.0553189348497583E-2</v>
      </c>
      <c r="R4" s="10">
        <f>ArcGIS_Output!R4/SUM(ArcGIS_Output!$D4:$R4)*100</f>
        <v>0.13707647113109725</v>
      </c>
    </row>
    <row r="5" spans="1:18" ht="15" customHeight="1" x14ac:dyDescent="0.25">
      <c r="A5" s="7" t="s">
        <v>22</v>
      </c>
      <c r="B5" s="7" t="s">
        <v>20</v>
      </c>
      <c r="C5" s="7" t="s">
        <v>21</v>
      </c>
      <c r="D5" s="10">
        <f>ArcGIS_Output!D5/SUM(ArcGIS_Output!$D5:$R5)*100</f>
        <v>3.9706600928505065</v>
      </c>
      <c r="E5" s="10">
        <f>ArcGIS_Output!E5/SUM(ArcGIS_Output!$D5:$R5)*100</f>
        <v>5.1788131962572548</v>
      </c>
      <c r="F5" s="10">
        <f>ArcGIS_Output!F5/SUM(ArcGIS_Output!$D5:$R5)*100</f>
        <v>1.2485697486447831</v>
      </c>
      <c r="G5" s="10">
        <f>ArcGIS_Output!G5/SUM(ArcGIS_Output!$D5:$R5)*100</f>
        <v>0.14387154207776937</v>
      </c>
      <c r="H5" s="10">
        <f>ArcGIS_Output!H5/SUM(ArcGIS_Output!$D5:$R5)*100</f>
        <v>6.4701777289758178E-2</v>
      </c>
      <c r="I5" s="10">
        <f>ArcGIS_Output!I5/SUM(ArcGIS_Output!$D5:$R5)*100</f>
        <v>5.8621708049601651E-2</v>
      </c>
      <c r="J5" s="10">
        <f>ArcGIS_Output!J5/SUM(ArcGIS_Output!$D5:$R5)*100</f>
        <v>8.5295873858830173</v>
      </c>
      <c r="K5" s="10">
        <f>ArcGIS_Output!K5/SUM(ArcGIS_Output!$D5:$R5)*100</f>
        <v>0.10726226197085387</v>
      </c>
      <c r="L5" s="10">
        <f>ArcGIS_Output!L5/SUM(ArcGIS_Output!$D5:$R5)*100</f>
        <v>1.5580909613503236E-2</v>
      </c>
      <c r="M5" s="10">
        <f>ArcGIS_Output!M5/SUM(ArcGIS_Output!$D5:$R5)*100</f>
        <v>0</v>
      </c>
      <c r="N5" s="10">
        <f>ArcGIS_Output!N5/SUM(ArcGIS_Output!$D5:$R5)*100</f>
        <v>1.8223103864803629</v>
      </c>
      <c r="O5" s="10">
        <f>ArcGIS_Output!O5/SUM(ArcGIS_Output!$D5:$R5)*100</f>
        <v>15.950434900675214</v>
      </c>
      <c r="P5" s="10">
        <f>ArcGIS_Output!P5/SUM(ArcGIS_Output!$D5:$R5)*100</f>
        <v>62.784751373785198</v>
      </c>
      <c r="Q5" s="10">
        <f>ArcGIS_Output!Q5/SUM(ArcGIS_Output!$D5:$R5)*100</f>
        <v>0</v>
      </c>
      <c r="R5" s="10">
        <f>ArcGIS_Output!R5/SUM(ArcGIS_Output!$D5:$R5)*100</f>
        <v>0.12483471642217329</v>
      </c>
    </row>
    <row r="6" spans="1:18" ht="15" customHeight="1" x14ac:dyDescent="0.25">
      <c r="A6" s="7" t="s">
        <v>24</v>
      </c>
      <c r="B6" s="7" t="s">
        <v>20</v>
      </c>
      <c r="C6" s="7" t="s">
        <v>23</v>
      </c>
      <c r="D6" s="10">
        <f>ArcGIS_Output!D6/SUM(ArcGIS_Output!$D6:$R6)*100</f>
        <v>2.155959846055326</v>
      </c>
      <c r="E6" s="10">
        <f>ArcGIS_Output!E6/SUM(ArcGIS_Output!$D6:$R6)*100</f>
        <v>5.0410796129758539</v>
      </c>
      <c r="F6" s="10">
        <f>ArcGIS_Output!F6/SUM(ArcGIS_Output!$D6:$R6)*100</f>
        <v>1.1430228643290115</v>
      </c>
      <c r="G6" s="10">
        <f>ArcGIS_Output!G6/SUM(ArcGIS_Output!$D6:$R6)*100</f>
        <v>0.17672182842251213</v>
      </c>
      <c r="H6" s="10">
        <f>ArcGIS_Output!H6/SUM(ArcGIS_Output!$D6:$R6)*100</f>
        <v>5.4770643701170157E-2</v>
      </c>
      <c r="I6" s="10">
        <f>ArcGIS_Output!I6/SUM(ArcGIS_Output!$D6:$R6)*100</f>
        <v>9.7970943071093788E-2</v>
      </c>
      <c r="J6" s="10">
        <f>ArcGIS_Output!J6/SUM(ArcGIS_Output!$D6:$R6)*100</f>
        <v>7.4666215535993246</v>
      </c>
      <c r="K6" s="10">
        <f>ArcGIS_Output!K6/SUM(ArcGIS_Output!$D6:$R6)*100</f>
        <v>0.19838311060658234</v>
      </c>
      <c r="L6" s="10">
        <f>ArcGIS_Output!L6/SUM(ArcGIS_Output!$D6:$R6)*100</f>
        <v>5.2961080972562637</v>
      </c>
      <c r="M6" s="10">
        <f>ArcGIS_Output!M6/SUM(ArcGIS_Output!$D6:$R6)*100</f>
        <v>6.7225371519517962E-2</v>
      </c>
      <c r="N6" s="10">
        <f>ArcGIS_Output!N6/SUM(ArcGIS_Output!$D6:$R6)*100</f>
        <v>0.37326688855590245</v>
      </c>
      <c r="O6" s="10">
        <f>ArcGIS_Output!O6/SUM(ArcGIS_Output!$D6:$R6)*100</f>
        <v>6.5679208352068752</v>
      </c>
      <c r="P6" s="10">
        <f>ArcGIS_Output!P6/SUM(ArcGIS_Output!$D6:$R6)*100</f>
        <v>71.309238461454754</v>
      </c>
      <c r="Q6" s="10">
        <f>ArcGIS_Output!Q6/SUM(ArcGIS_Output!$D6:$R6)*100</f>
        <v>7.1891818951457815E-3</v>
      </c>
      <c r="R6" s="10">
        <f>ArcGIS_Output!R6/SUM(ArcGIS_Output!$D6:$R6)*100</f>
        <v>4.4520761350664698E-2</v>
      </c>
    </row>
    <row r="7" spans="1:18" ht="15" customHeight="1" x14ac:dyDescent="0.25">
      <c r="A7" s="7" t="s">
        <v>50</v>
      </c>
      <c r="B7" s="7" t="s">
        <v>46</v>
      </c>
      <c r="C7" s="7" t="s">
        <v>49</v>
      </c>
      <c r="D7" s="10">
        <f>ArcGIS_Output!D7/SUM(ArcGIS_Output!$D7:$R7)*100</f>
        <v>1.3983713223655916</v>
      </c>
      <c r="E7" s="10">
        <f>ArcGIS_Output!E7/SUM(ArcGIS_Output!$D7:$R7)*100</f>
        <v>4.8780483756134263</v>
      </c>
      <c r="F7" s="10">
        <f>ArcGIS_Output!F7/SUM(ArcGIS_Output!$D7:$R7)*100</f>
        <v>1.5256755682252985</v>
      </c>
      <c r="G7" s="10">
        <f>ArcGIS_Output!G7/SUM(ArcGIS_Output!$D7:$R7)*100</f>
        <v>0.28367482820400747</v>
      </c>
      <c r="H7" s="10">
        <f>ArcGIS_Output!H7/SUM(ArcGIS_Output!$D7:$R7)*100</f>
        <v>1.8525432048433051E-2</v>
      </c>
      <c r="I7" s="10">
        <f>ArcGIS_Output!I7/SUM(ArcGIS_Output!$D7:$R7)*100</f>
        <v>3.9614544854536344</v>
      </c>
      <c r="J7" s="10">
        <f>ArcGIS_Output!J7/SUM(ArcGIS_Output!$D7:$R7)*100</f>
        <v>75.76317393106514</v>
      </c>
      <c r="K7" s="10">
        <f>ArcGIS_Output!K7/SUM(ArcGIS_Output!$D7:$R7)*100</f>
        <v>6.0357052802959291E-2</v>
      </c>
      <c r="L7" s="10">
        <f>ArcGIS_Output!L7/SUM(ArcGIS_Output!$D7:$R7)*100</f>
        <v>0.43599504726890143</v>
      </c>
      <c r="M7" s="10">
        <f>ArcGIS_Output!M7/SUM(ArcGIS_Output!$D7:$R7)*100</f>
        <v>5.9759458220751769E-3</v>
      </c>
      <c r="N7" s="10">
        <f>ArcGIS_Output!N7/SUM(ArcGIS_Output!$D7:$R7)*100</f>
        <v>11.620940444553931</v>
      </c>
      <c r="O7" s="10">
        <f>ArcGIS_Output!O7/SUM(ArcGIS_Output!$D7:$R7)*100</f>
        <v>4.7807566576601415E-2</v>
      </c>
      <c r="P7" s="10">
        <f>ArcGIS_Output!P7/SUM(ArcGIS_Output!$D7:$R7)*100</f>
        <v>0</v>
      </c>
      <c r="Q7" s="10">
        <f>ArcGIS_Output!Q7/SUM(ArcGIS_Output!$D7:$R7)*100</f>
        <v>0</v>
      </c>
      <c r="R7" s="10">
        <f>ArcGIS_Output!R7/SUM(ArcGIS_Output!$D7:$R7)*100</f>
        <v>0</v>
      </c>
    </row>
    <row r="8" spans="1:18" ht="15" customHeight="1" x14ac:dyDescent="0.25">
      <c r="A8" s="7" t="s">
        <v>35</v>
      </c>
      <c r="B8" s="7" t="s">
        <v>29</v>
      </c>
      <c r="C8" s="7" t="s">
        <v>34</v>
      </c>
      <c r="D8" s="10">
        <f>ArcGIS_Output!D8/SUM(ArcGIS_Output!$D8:$R8)*100</f>
        <v>1.5734576807176399</v>
      </c>
      <c r="E8" s="10">
        <f>ArcGIS_Output!E8/SUM(ArcGIS_Output!$D8:$R8)*100</f>
        <v>5.1721232182177612</v>
      </c>
      <c r="F8" s="10">
        <f>ArcGIS_Output!F8/SUM(ArcGIS_Output!$D8:$R8)*100</f>
        <v>0.57228851079605481</v>
      </c>
      <c r="G8" s="10">
        <f>ArcGIS_Output!G8/SUM(ArcGIS_Output!$D8:$R8)*100</f>
        <v>7.0049925735619342E-2</v>
      </c>
      <c r="H8" s="10">
        <f>ArcGIS_Output!H8/SUM(ArcGIS_Output!$D8:$R8)*100</f>
        <v>1.3921354018645036E-2</v>
      </c>
      <c r="I8" s="10">
        <f>ArcGIS_Output!I8/SUM(ArcGIS_Output!$D8:$R8)*100</f>
        <v>1.1441472949085759E-2</v>
      </c>
      <c r="J8" s="10">
        <f>ArcGIS_Output!J8/SUM(ArcGIS_Output!$D8:$R8)*100</f>
        <v>12.917606488622246</v>
      </c>
      <c r="K8" s="10">
        <f>ArcGIS_Output!K8/SUM(ArcGIS_Output!$D8:$R8)*100</f>
        <v>1.2023394499704361E-2</v>
      </c>
      <c r="L8" s="10">
        <f>ArcGIS_Output!L8/SUM(ArcGIS_Output!$D8:$R8)*100</f>
        <v>0</v>
      </c>
      <c r="M8" s="10">
        <f>ArcGIS_Output!M8/SUM(ArcGIS_Output!$D8:$R8)*100</f>
        <v>2.2560650885521216E-3</v>
      </c>
      <c r="N8" s="10">
        <f>ArcGIS_Output!N8/SUM(ArcGIS_Output!$D8:$R8)*100</f>
        <v>1.1231175453331437</v>
      </c>
      <c r="O8" s="10">
        <f>ArcGIS_Output!O8/SUM(ArcGIS_Output!$D8:$R8)*100</f>
        <v>5.5313792019715864</v>
      </c>
      <c r="P8" s="10">
        <f>ArcGIS_Output!P8/SUM(ArcGIS_Output!$D8:$R8)*100</f>
        <v>72.940065974684359</v>
      </c>
      <c r="Q8" s="10">
        <f>ArcGIS_Output!Q8/SUM(ArcGIS_Output!$D8:$R8)*100</f>
        <v>5.188949703669879E-2</v>
      </c>
      <c r="R8" s="10">
        <f>ArcGIS_Output!R8/SUM(ArcGIS_Output!$D8:$R8)*100</f>
        <v>8.3796703289078789E-3</v>
      </c>
    </row>
    <row r="9" spans="1:18" ht="15" customHeight="1" x14ac:dyDescent="0.25">
      <c r="A9" s="7" t="s">
        <v>39</v>
      </c>
      <c r="B9" s="7" t="s">
        <v>29</v>
      </c>
      <c r="C9" s="7" t="s">
        <v>38</v>
      </c>
      <c r="D9" s="10">
        <f>ArcGIS_Output!D9/SUM(ArcGIS_Output!$D9:$R9)*100</f>
        <v>1.3807249707481895</v>
      </c>
      <c r="E9" s="10">
        <f>ArcGIS_Output!E9/SUM(ArcGIS_Output!$D9:$R9)*100</f>
        <v>4.5767135008445035</v>
      </c>
      <c r="F9" s="10">
        <f>ArcGIS_Output!F9/SUM(ArcGIS_Output!$D9:$R9)*100</f>
        <v>0.81132265269757919</v>
      </c>
      <c r="G9" s="10">
        <f>ArcGIS_Output!G9/SUM(ArcGIS_Output!$D9:$R9)*100</f>
        <v>0.12572310459215971</v>
      </c>
      <c r="H9" s="10">
        <f>ArcGIS_Output!H9/SUM(ArcGIS_Output!$D9:$R9)*100</f>
        <v>1.575572404466723E-2</v>
      </c>
      <c r="I9" s="10">
        <f>ArcGIS_Output!I9/SUM(ArcGIS_Output!$D9:$R9)*100</f>
        <v>1.6937814939554489E-2</v>
      </c>
      <c r="J9" s="10">
        <f>ArcGIS_Output!J9/SUM(ArcGIS_Output!$D9:$R9)*100</f>
        <v>22.201105929996839</v>
      </c>
      <c r="K9" s="10">
        <f>ArcGIS_Output!K9/SUM(ArcGIS_Output!$D9:$R9)*100</f>
        <v>0.21090608913459258</v>
      </c>
      <c r="L9" s="10">
        <f>ArcGIS_Output!L9/SUM(ArcGIS_Output!$D9:$R9)*100</f>
        <v>7.8472396119646695E-2</v>
      </c>
      <c r="M9" s="10">
        <f>ArcGIS_Output!M9/SUM(ArcGIS_Output!$D9:$R9)*100</f>
        <v>1.9651026352889036E-2</v>
      </c>
      <c r="N9" s="10">
        <f>ArcGIS_Output!N9/SUM(ArcGIS_Output!$D9:$R9)*100</f>
        <v>1.2781958724612827</v>
      </c>
      <c r="O9" s="10">
        <f>ArcGIS_Output!O9/SUM(ArcGIS_Output!$D9:$R9)*100</f>
        <v>7.7714178653447004</v>
      </c>
      <c r="P9" s="10">
        <f>ArcGIS_Output!P9/SUM(ArcGIS_Output!$D9:$R9)*100</f>
        <v>61.458426867510163</v>
      </c>
      <c r="Q9" s="10">
        <f>ArcGIS_Output!Q9/SUM(ArcGIS_Output!$D9:$R9)*100</f>
        <v>2.2522288916514914E-2</v>
      </c>
      <c r="R9" s="10">
        <f>ArcGIS_Output!R9/SUM(ArcGIS_Output!$D9:$R9)*100</f>
        <v>3.2123896296713375E-2</v>
      </c>
    </row>
    <row r="10" spans="1:18" ht="15" customHeight="1" x14ac:dyDescent="0.25">
      <c r="A10" s="7" t="s">
        <v>48</v>
      </c>
      <c r="B10" s="7" t="s">
        <v>46</v>
      </c>
      <c r="C10" s="7" t="s">
        <v>47</v>
      </c>
      <c r="D10" s="10">
        <f>ArcGIS_Output!D10/SUM(ArcGIS_Output!$D10:$R10)*100</f>
        <v>1.5258468814961303</v>
      </c>
      <c r="E10" s="10">
        <f>ArcGIS_Output!E10/SUM(ArcGIS_Output!$D10:$R10)*100</f>
        <v>2.8896403039229557</v>
      </c>
      <c r="F10" s="10">
        <f>ArcGIS_Output!F10/SUM(ArcGIS_Output!$D10:$R10)*100</f>
        <v>1.0805652235604801</v>
      </c>
      <c r="G10" s="10">
        <f>ArcGIS_Output!G10/SUM(ArcGIS_Output!$D10:$R10)*100</f>
        <v>0.11027265505027482</v>
      </c>
      <c r="H10" s="10">
        <f>ArcGIS_Output!H10/SUM(ArcGIS_Output!$D10:$R10)*100</f>
        <v>9.3586961649990592E-3</v>
      </c>
      <c r="I10" s="10">
        <f>ArcGIS_Output!I10/SUM(ArcGIS_Output!$D10:$R10)*100</f>
        <v>0.31195770984133064</v>
      </c>
      <c r="J10" s="10">
        <f>ArcGIS_Output!J10/SUM(ArcGIS_Output!$D10:$R10)*100</f>
        <v>71.180701984417141</v>
      </c>
      <c r="K10" s="10">
        <f>ArcGIS_Output!K10/SUM(ArcGIS_Output!$D10:$R10)*100</f>
        <v>0.99933473862884159</v>
      </c>
      <c r="L10" s="10">
        <f>ArcGIS_Output!L10/SUM(ArcGIS_Output!$D10:$R10)*100</f>
        <v>6.1495053351769844</v>
      </c>
      <c r="M10" s="10">
        <f>ArcGIS_Output!M10/SUM(ArcGIS_Output!$D10:$R10)*100</f>
        <v>0.10578183926038852</v>
      </c>
      <c r="N10" s="10">
        <f>ArcGIS_Output!N10/SUM(ArcGIS_Output!$D10:$R10)*100</f>
        <v>6.5189290930164585</v>
      </c>
      <c r="O10" s="10">
        <f>ArcGIS_Output!O10/SUM(ArcGIS_Output!$D10:$R10)*100</f>
        <v>8.5101884314688228</v>
      </c>
      <c r="P10" s="10">
        <f>ArcGIS_Output!P10/SUM(ArcGIS_Output!$D10:$R10)*100</f>
        <v>0.59864272440826061</v>
      </c>
      <c r="Q10" s="10">
        <f>ArcGIS_Output!Q10/SUM(ArcGIS_Output!$D10:$R10)*100</f>
        <v>8.5155703843685145E-3</v>
      </c>
      <c r="R10" s="10">
        <f>ArcGIS_Output!R10/SUM(ArcGIS_Output!$D10:$R10)*100</f>
        <v>7.5881320256749132E-4</v>
      </c>
    </row>
    <row r="11" spans="1:18" ht="15" customHeight="1" x14ac:dyDescent="0.25">
      <c r="A11" s="6" t="s">
        <v>19</v>
      </c>
      <c r="B11" s="6" t="s">
        <v>20</v>
      </c>
      <c r="C11" s="6" t="s">
        <v>18</v>
      </c>
      <c r="D11" s="10">
        <f>ArcGIS_Output!D11/SUM(ArcGIS_Output!$D11:$R11)*100</f>
        <v>1.3034066678991076</v>
      </c>
      <c r="E11" s="10">
        <f>ArcGIS_Output!E11/SUM(ArcGIS_Output!$D11:$R11)*100</f>
        <v>5.1857255234365809</v>
      </c>
      <c r="F11" s="10">
        <f>ArcGIS_Output!F11/SUM(ArcGIS_Output!$D11:$R11)*100</f>
        <v>1.3600591949531247</v>
      </c>
      <c r="G11" s="10">
        <f>ArcGIS_Output!G11/SUM(ArcGIS_Output!$D11:$R11)*100</f>
        <v>0.36349725644122111</v>
      </c>
      <c r="H11" s="10">
        <f>ArcGIS_Output!H11/SUM(ArcGIS_Output!$D11:$R11)*100</f>
        <v>0.13755434317638762</v>
      </c>
      <c r="I11" s="10">
        <f>ArcGIS_Output!I11/SUM(ArcGIS_Output!$D11:$R11)*100</f>
        <v>0.10313180719671901</v>
      </c>
      <c r="J11" s="10">
        <f>ArcGIS_Output!J11/SUM(ArcGIS_Output!$D11:$R11)*100</f>
        <v>26.544545979444845</v>
      </c>
      <c r="K11" s="10">
        <f>ArcGIS_Output!K11/SUM(ArcGIS_Output!$D11:$R11)*100</f>
        <v>0.19628521202540369</v>
      </c>
      <c r="L11" s="10">
        <f>ArcGIS_Output!L11/SUM(ArcGIS_Output!$D11:$R11)*100</f>
        <v>1.0749101102412713</v>
      </c>
      <c r="M11" s="10">
        <f>ArcGIS_Output!M11/SUM(ArcGIS_Output!$D11:$R11)*100</f>
        <v>0.19418620490005686</v>
      </c>
      <c r="N11" s="10">
        <f>ArcGIS_Output!N11/SUM(ArcGIS_Output!$D11:$R11)*100</f>
        <v>0.57012103802072422</v>
      </c>
      <c r="O11" s="10">
        <f>ArcGIS_Output!O11/SUM(ArcGIS_Output!$D11:$R11)*100</f>
        <v>9.2454444312514337</v>
      </c>
      <c r="P11" s="10">
        <f>ArcGIS_Output!P11/SUM(ArcGIS_Output!$D11:$R11)*100</f>
        <v>53.641210541987263</v>
      </c>
      <c r="Q11" s="10">
        <f>ArcGIS_Output!Q11/SUM(ArcGIS_Output!$D11:$R11)*100</f>
        <v>6.8018458745417237E-3</v>
      </c>
      <c r="R11" s="10">
        <f>ArcGIS_Output!R11/SUM(ArcGIS_Output!$D11:$R11)*100</f>
        <v>7.3119843151323541E-2</v>
      </c>
    </row>
    <row r="12" spans="1:18" ht="15" customHeight="1" x14ac:dyDescent="0.25">
      <c r="A12" s="7" t="s">
        <v>60</v>
      </c>
      <c r="B12" s="7" t="s">
        <v>46</v>
      </c>
      <c r="C12" s="7" t="s">
        <v>59</v>
      </c>
      <c r="D12" s="10">
        <f>ArcGIS_Output!D12/SUM(ArcGIS_Output!$D12:$R12)*100</f>
        <v>1.9754812277593254</v>
      </c>
      <c r="E12" s="10">
        <f>ArcGIS_Output!E12/SUM(ArcGIS_Output!$D12:$R12)*100</f>
        <v>3.4696866189491535</v>
      </c>
      <c r="F12" s="10">
        <f>ArcGIS_Output!F12/SUM(ArcGIS_Output!$D12:$R12)*100</f>
        <v>0.12216569092486024</v>
      </c>
      <c r="G12" s="10">
        <f>ArcGIS_Output!G12/SUM(ArcGIS_Output!$D12:$R12)*100</f>
        <v>5.9480034991183761E-2</v>
      </c>
      <c r="H12" s="10">
        <f>ArcGIS_Output!H12/SUM(ArcGIS_Output!$D12:$R12)*100</f>
        <v>4.1354914020353753E-2</v>
      </c>
      <c r="I12" s="10">
        <f>ArcGIS_Output!I12/SUM(ArcGIS_Output!$D12:$R12)*100</f>
        <v>6.7518832987686239E-2</v>
      </c>
      <c r="J12" s="10">
        <f>ArcGIS_Output!J12/SUM(ArcGIS_Output!$D12:$R12)*100</f>
        <v>60.371621824172806</v>
      </c>
      <c r="K12" s="10">
        <f>ArcGIS_Output!K12/SUM(ArcGIS_Output!$D12:$R12)*100</f>
        <v>0.30302804057176397</v>
      </c>
      <c r="L12" s="10">
        <f>ArcGIS_Output!L12/SUM(ArcGIS_Output!$D12:$R12)*100</f>
        <v>9.5091132395566894E-2</v>
      </c>
      <c r="M12" s="10">
        <f>ArcGIS_Output!M12/SUM(ArcGIS_Output!$D12:$R12)*100</f>
        <v>0.25761342751043248</v>
      </c>
      <c r="N12" s="10">
        <f>ArcGIS_Output!N12/SUM(ArcGIS_Output!$D12:$R12)*100</f>
        <v>3.9835574128831852</v>
      </c>
      <c r="O12" s="10">
        <f>ArcGIS_Output!O12/SUM(ArcGIS_Output!$D12:$R12)*100</f>
        <v>24.58809679838361</v>
      </c>
      <c r="P12" s="10">
        <f>ArcGIS_Output!P12/SUM(ArcGIS_Output!$D12:$R12)*100</f>
        <v>4.6557338448299594</v>
      </c>
      <c r="Q12" s="10">
        <f>ArcGIS_Output!Q12/SUM(ArcGIS_Output!$D12:$R12)*100</f>
        <v>3.0543190276948677E-4</v>
      </c>
      <c r="R12" s="10">
        <f>ArcGIS_Output!R12/SUM(ArcGIS_Output!$D12:$R12)*100</f>
        <v>9.2647677173410999E-3</v>
      </c>
    </row>
    <row r="13" spans="1:18" ht="15" customHeight="1" x14ac:dyDescent="0.25">
      <c r="A13" s="7" t="s">
        <v>28</v>
      </c>
      <c r="B13" s="7" t="s">
        <v>29</v>
      </c>
      <c r="C13" s="7" t="s">
        <v>27</v>
      </c>
      <c r="D13" s="10">
        <f>ArcGIS_Output!D13/SUM(ArcGIS_Output!$D13:$R13)*100</f>
        <v>0.54147839614099391</v>
      </c>
      <c r="E13" s="10">
        <f>ArcGIS_Output!E13/SUM(ArcGIS_Output!$D13:$R13)*100</f>
        <v>5.7568909770128025</v>
      </c>
      <c r="F13" s="10">
        <f>ArcGIS_Output!F13/SUM(ArcGIS_Output!$D13:$R13)*100</f>
        <v>1.0367588783199282</v>
      </c>
      <c r="G13" s="10">
        <f>ArcGIS_Output!G13/SUM(ArcGIS_Output!$D13:$R13)*100</f>
        <v>0.31940155476763271</v>
      </c>
      <c r="H13" s="10">
        <f>ArcGIS_Output!H13/SUM(ArcGIS_Output!$D13:$R13)*100</f>
        <v>0.14079992731645519</v>
      </c>
      <c r="I13" s="10">
        <f>ArcGIS_Output!I13/SUM(ArcGIS_Output!$D13:$R13)*100</f>
        <v>3.8538181533898812E-2</v>
      </c>
      <c r="J13" s="10">
        <f>ArcGIS_Output!J13/SUM(ArcGIS_Output!$D13:$R13)*100</f>
        <v>6.5989922816260549</v>
      </c>
      <c r="K13" s="10">
        <f>ArcGIS_Output!K13/SUM(ArcGIS_Output!$D13:$R13)*100</f>
        <v>4.7652953540521084E-2</v>
      </c>
      <c r="L13" s="10">
        <f>ArcGIS_Output!L13/SUM(ArcGIS_Output!$D13:$R13)*100</f>
        <v>0</v>
      </c>
      <c r="M13" s="10">
        <f>ArcGIS_Output!M13/SUM(ArcGIS_Output!$D13:$R13)*100</f>
        <v>0.12353171964284368</v>
      </c>
      <c r="N13" s="10">
        <f>ArcGIS_Output!N13/SUM(ArcGIS_Output!$D13:$R13)*100</f>
        <v>0.94052096380452999</v>
      </c>
      <c r="O13" s="10">
        <f>ArcGIS_Output!O13/SUM(ArcGIS_Output!$D13:$R13)*100</f>
        <v>3.5503747818601572</v>
      </c>
      <c r="P13" s="10">
        <f>ArcGIS_Output!P13/SUM(ArcGIS_Output!$D13:$R13)*100</f>
        <v>80.388212380574942</v>
      </c>
      <c r="Q13" s="10">
        <f>ArcGIS_Output!Q13/SUM(ArcGIS_Output!$D13:$R13)*100</f>
        <v>0.31041713345113014</v>
      </c>
      <c r="R13" s="10">
        <f>ArcGIS_Output!R13/SUM(ArcGIS_Output!$D13:$R13)*100</f>
        <v>0.20642987040811384</v>
      </c>
    </row>
    <row r="14" spans="1:18" ht="15" customHeight="1" x14ac:dyDescent="0.25">
      <c r="A14" s="7" t="s">
        <v>37</v>
      </c>
      <c r="B14" s="7" t="s">
        <v>29</v>
      </c>
      <c r="C14" s="7" t="s">
        <v>36</v>
      </c>
      <c r="D14" s="10">
        <f>ArcGIS_Output!D14/SUM(ArcGIS_Output!$D14:$R14)*100</f>
        <v>4.5843985555666888</v>
      </c>
      <c r="E14" s="10">
        <f>ArcGIS_Output!E14/SUM(ArcGIS_Output!$D14:$R14)*100</f>
        <v>1.9432725734679599</v>
      </c>
      <c r="F14" s="10">
        <f>ArcGIS_Output!F14/SUM(ArcGIS_Output!$D14:$R14)*100</f>
        <v>0.11629922639547015</v>
      </c>
      <c r="G14" s="10">
        <f>ArcGIS_Output!G14/SUM(ArcGIS_Output!$D14:$R14)*100</f>
        <v>5.6380196681418575E-2</v>
      </c>
      <c r="H14" s="10">
        <f>ArcGIS_Output!H14/SUM(ArcGIS_Output!$D14:$R14)*100</f>
        <v>7.4750870619907104E-3</v>
      </c>
      <c r="I14" s="10">
        <f>ArcGIS_Output!I14/SUM(ArcGIS_Output!$D14:$R14)*100</f>
        <v>9.1205886046093324E-2</v>
      </c>
      <c r="J14" s="10">
        <f>ArcGIS_Output!J14/SUM(ArcGIS_Output!$D14:$R14)*100</f>
        <v>79.854437192032208</v>
      </c>
      <c r="K14" s="10">
        <f>ArcGIS_Output!K14/SUM(ArcGIS_Output!$D14:$R14)*100</f>
        <v>1.9430560013517673</v>
      </c>
      <c r="L14" s="10">
        <f>ArcGIS_Output!L14/SUM(ArcGIS_Output!$D14:$R14)*100</f>
        <v>7.5248763216927389E-2</v>
      </c>
      <c r="M14" s="10">
        <f>ArcGIS_Output!M14/SUM(ArcGIS_Output!$D14:$R14)*100</f>
        <v>0.71444908429736953</v>
      </c>
      <c r="N14" s="10">
        <f>ArcGIS_Output!N14/SUM(ArcGIS_Output!$D14:$R14)*100</f>
        <v>2.9178403982283418</v>
      </c>
      <c r="O14" s="10">
        <f>ArcGIS_Output!O14/SUM(ArcGIS_Output!$D14:$R14)*100</f>
        <v>4.1523818378068649</v>
      </c>
      <c r="P14" s="10">
        <f>ArcGIS_Output!P14/SUM(ArcGIS_Output!$D14:$R14)*100</f>
        <v>3.521129936660917</v>
      </c>
      <c r="Q14" s="10">
        <f>ArcGIS_Output!Q14/SUM(ArcGIS_Output!$D14:$R14)*100</f>
        <v>0</v>
      </c>
      <c r="R14" s="10">
        <f>ArcGIS_Output!R14/SUM(ArcGIS_Output!$D14:$R14)*100</f>
        <v>2.2425261185972128E-2</v>
      </c>
    </row>
    <row r="15" spans="1:18" ht="15" customHeight="1" x14ac:dyDescent="0.25">
      <c r="A15" s="7" t="s">
        <v>33</v>
      </c>
      <c r="B15" s="7" t="s">
        <v>29</v>
      </c>
      <c r="C15" s="7" t="s">
        <v>32</v>
      </c>
      <c r="D15" s="10">
        <f>ArcGIS_Output!D15/SUM(ArcGIS_Output!$D15:$R15)*100</f>
        <v>4.5078023089126704</v>
      </c>
      <c r="E15" s="10">
        <f>ArcGIS_Output!E15/SUM(ArcGIS_Output!$D15:$R15)*100</f>
        <v>7.3014769003744791</v>
      </c>
      <c r="F15" s="10">
        <f>ArcGIS_Output!F15/SUM(ArcGIS_Output!$D15:$R15)*100</f>
        <v>1.7620237923177149</v>
      </c>
      <c r="G15" s="10">
        <f>ArcGIS_Output!G15/SUM(ArcGIS_Output!$D15:$R15)*100</f>
        <v>0.30133911294630139</v>
      </c>
      <c r="H15" s="10">
        <f>ArcGIS_Output!H15/SUM(ArcGIS_Output!$D15:$R15)*100</f>
        <v>0.24341168415933498</v>
      </c>
      <c r="I15" s="10">
        <f>ArcGIS_Output!I15/SUM(ArcGIS_Output!$D15:$R15)*100</f>
        <v>0.42485734249893059</v>
      </c>
      <c r="J15" s="10">
        <f>ArcGIS_Output!J15/SUM(ArcGIS_Output!$D15:$R15)*100</f>
        <v>13.869101636697007</v>
      </c>
      <c r="K15" s="10">
        <f>ArcGIS_Output!K15/SUM(ArcGIS_Output!$D15:$R15)*100</f>
        <v>0.16304590221874543</v>
      </c>
      <c r="L15" s="10">
        <f>ArcGIS_Output!L15/SUM(ArcGIS_Output!$D15:$R15)*100</f>
        <v>0</v>
      </c>
      <c r="M15" s="10">
        <f>ArcGIS_Output!M15/SUM(ArcGIS_Output!$D15:$R15)*100</f>
        <v>2.7002734137854558</v>
      </c>
      <c r="N15" s="10">
        <f>ArcGIS_Output!N15/SUM(ArcGIS_Output!$D15:$R15)*100</f>
        <v>0.76086555027685465</v>
      </c>
      <c r="O15" s="10">
        <f>ArcGIS_Output!O15/SUM(ArcGIS_Output!$D15:$R15)*100</f>
        <v>1.8220969652587162</v>
      </c>
      <c r="P15" s="10">
        <f>ArcGIS_Output!P15/SUM(ArcGIS_Output!$D15:$R15)*100</f>
        <v>65.817981427971276</v>
      </c>
      <c r="Q15" s="10">
        <f>ArcGIS_Output!Q15/SUM(ArcGIS_Output!$D15:$R15)*100</f>
        <v>8.4419705717319979E-2</v>
      </c>
      <c r="R15" s="10">
        <f>ArcGIS_Output!R15/SUM(ArcGIS_Output!$D15:$R15)*100</f>
        <v>0.24130425686519347</v>
      </c>
    </row>
    <row r="16" spans="1:18" ht="15" customHeight="1" x14ac:dyDescent="0.25">
      <c r="A16" s="7" t="s">
        <v>54</v>
      </c>
      <c r="B16" s="7" t="s">
        <v>46</v>
      </c>
      <c r="C16" s="7" t="s">
        <v>53</v>
      </c>
      <c r="D16" s="10">
        <f>ArcGIS_Output!D16/SUM(ArcGIS_Output!$D16:$R16)*100</f>
        <v>1.7099695489725761</v>
      </c>
      <c r="E16" s="10">
        <f>ArcGIS_Output!E16/SUM(ArcGIS_Output!$D16:$R16)*100</f>
        <v>4.9748084994133972</v>
      </c>
      <c r="F16" s="10">
        <f>ArcGIS_Output!F16/SUM(ArcGIS_Output!$D16:$R16)*100</f>
        <v>0.92933411095340901</v>
      </c>
      <c r="G16" s="10">
        <f>ArcGIS_Output!G16/SUM(ArcGIS_Output!$D16:$R16)*100</f>
        <v>0.48251376135949875</v>
      </c>
      <c r="H16" s="10">
        <f>ArcGIS_Output!H16/SUM(ArcGIS_Output!$D16:$R16)*100</f>
        <v>0.15657134382242652</v>
      </c>
      <c r="I16" s="10">
        <f>ArcGIS_Output!I16/SUM(ArcGIS_Output!$D16:$R16)*100</f>
        <v>6.195442700597497E-2</v>
      </c>
      <c r="J16" s="10">
        <f>ArcGIS_Output!J16/SUM(ArcGIS_Output!$D16:$R16)*100</f>
        <v>38.658504928773255</v>
      </c>
      <c r="K16" s="10">
        <f>ArcGIS_Output!K16/SUM(ArcGIS_Output!$D16:$R16)*100</f>
        <v>6.1518846660636264</v>
      </c>
      <c r="L16" s="10">
        <f>ArcGIS_Output!L16/SUM(ArcGIS_Output!$D16:$R16)*100</f>
        <v>0.82518982979691169</v>
      </c>
      <c r="M16" s="10">
        <f>ArcGIS_Output!M16/SUM(ArcGIS_Output!$D16:$R16)*100</f>
        <v>4.4444937347076663E-2</v>
      </c>
      <c r="N16" s="10">
        <f>ArcGIS_Output!N16/SUM(ArcGIS_Output!$D16:$R16)*100</f>
        <v>3.1493790127020418</v>
      </c>
      <c r="O16" s="10">
        <f>ArcGIS_Output!O16/SUM(ArcGIS_Output!$D16:$R16)*100</f>
        <v>28.956675055114733</v>
      </c>
      <c r="P16" s="10">
        <f>ArcGIS_Output!P16/SUM(ArcGIS_Output!$D16:$R16)*100</f>
        <v>13.810923040320228</v>
      </c>
      <c r="Q16" s="10">
        <f>ArcGIS_Output!Q16/SUM(ArcGIS_Output!$D16:$R16)*100</f>
        <v>6.1828876335503005E-2</v>
      </c>
      <c r="R16" s="10">
        <f>ArcGIS_Output!R16/SUM(ArcGIS_Output!$D16:$R16)*100</f>
        <v>2.6017962019344754E-2</v>
      </c>
    </row>
    <row r="17" spans="1:18" ht="15" customHeight="1" x14ac:dyDescent="0.25">
      <c r="A17" s="7" t="s">
        <v>41</v>
      </c>
      <c r="B17" s="7" t="s">
        <v>29</v>
      </c>
      <c r="C17" s="7" t="s">
        <v>40</v>
      </c>
      <c r="D17" s="10">
        <f>ArcGIS_Output!D17/SUM(ArcGIS_Output!$D17:$R17)*100</f>
        <v>8.3835882558949759</v>
      </c>
      <c r="E17" s="10">
        <f>ArcGIS_Output!E17/SUM(ArcGIS_Output!$D17:$R17)*100</f>
        <v>3.6937360883856201</v>
      </c>
      <c r="F17" s="10">
        <f>ArcGIS_Output!F17/SUM(ArcGIS_Output!$D17:$R17)*100</f>
        <v>0.2338104357041747</v>
      </c>
      <c r="G17" s="10">
        <f>ArcGIS_Output!G17/SUM(ArcGIS_Output!$D17:$R17)*100</f>
        <v>7.0250251113836218E-2</v>
      </c>
      <c r="H17" s="10">
        <f>ArcGIS_Output!H17/SUM(ArcGIS_Output!$D17:$R17)*100</f>
        <v>1.2508898624303351E-2</v>
      </c>
      <c r="I17" s="10">
        <f>ArcGIS_Output!I17/SUM(ArcGIS_Output!$D17:$R17)*100</f>
        <v>0.21682090948792471</v>
      </c>
      <c r="J17" s="10">
        <f>ArcGIS_Output!J17/SUM(ArcGIS_Output!$D17:$R17)*100</f>
        <v>65.232570200290382</v>
      </c>
      <c r="K17" s="10">
        <f>ArcGIS_Output!K17/SUM(ArcGIS_Output!$D17:$R17)*100</f>
        <v>1.651750534550966</v>
      </c>
      <c r="L17" s="10">
        <f>ArcGIS_Output!L17/SUM(ArcGIS_Output!$D17:$R17)*100</f>
        <v>0.11960050540097038</v>
      </c>
      <c r="M17" s="10">
        <f>ArcGIS_Output!M17/SUM(ArcGIS_Output!$D17:$R17)*100</f>
        <v>0.56051614526194649</v>
      </c>
      <c r="N17" s="10">
        <f>ArcGIS_Output!N17/SUM(ArcGIS_Output!$D17:$R17)*100</f>
        <v>4.5878574185975651</v>
      </c>
      <c r="O17" s="10">
        <f>ArcGIS_Output!O17/SUM(ArcGIS_Output!$D17:$R17)*100</f>
        <v>11.532409767330453</v>
      </c>
      <c r="P17" s="10">
        <f>ArcGIS_Output!P17/SUM(ArcGIS_Output!$D17:$R17)*100</f>
        <v>3.6656025848037963</v>
      </c>
      <c r="Q17" s="10">
        <f>ArcGIS_Output!Q17/SUM(ArcGIS_Output!$D17:$R17)*100</f>
        <v>1.0366490572627086E-3</v>
      </c>
      <c r="R17" s="10">
        <f>ArcGIS_Output!R17/SUM(ArcGIS_Output!$D17:$R17)*100</f>
        <v>3.7941355495815135E-2</v>
      </c>
    </row>
    <row r="18" spans="1:18" ht="15" customHeight="1" x14ac:dyDescent="0.25">
      <c r="A18" s="7" t="s">
        <v>58</v>
      </c>
      <c r="B18" s="7" t="s">
        <v>46</v>
      </c>
      <c r="C18" s="7" t="s">
        <v>57</v>
      </c>
      <c r="D18" s="10">
        <f>ArcGIS_Output!D18/SUM(ArcGIS_Output!$D18:$R18)*100</f>
        <v>1.8952476278241197</v>
      </c>
      <c r="E18" s="10">
        <f>ArcGIS_Output!E18/SUM(ArcGIS_Output!$D18:$R18)*100</f>
        <v>3.9028648483300334</v>
      </c>
      <c r="F18" s="10">
        <f>ArcGIS_Output!F18/SUM(ArcGIS_Output!$D18:$R18)*100</f>
        <v>0.13506541993518772</v>
      </c>
      <c r="G18" s="10">
        <f>ArcGIS_Output!G18/SUM(ArcGIS_Output!$D18:$R18)*100</f>
        <v>5.9190753706843596E-2</v>
      </c>
      <c r="H18" s="10">
        <f>ArcGIS_Output!H18/SUM(ArcGIS_Output!$D18:$R18)*100</f>
        <v>1.5771369532064483E-2</v>
      </c>
      <c r="I18" s="10">
        <f>ArcGIS_Output!I18/SUM(ArcGIS_Output!$D18:$R18)*100</f>
        <v>7.157235436747944E-2</v>
      </c>
      <c r="J18" s="10">
        <f>ArcGIS_Output!J18/SUM(ArcGIS_Output!$D18:$R18)*100</f>
        <v>48.207898034665448</v>
      </c>
      <c r="K18" s="10">
        <f>ArcGIS_Output!K18/SUM(ArcGIS_Output!$D18:$R18)*100</f>
        <v>1.9855191881637151</v>
      </c>
      <c r="L18" s="10">
        <f>ArcGIS_Output!L18/SUM(ArcGIS_Output!$D18:$R18)*100</f>
        <v>0.27758289688832577</v>
      </c>
      <c r="M18" s="10">
        <f>ArcGIS_Output!M18/SUM(ArcGIS_Output!$D18:$R18)*100</f>
        <v>0.1241013178139736</v>
      </c>
      <c r="N18" s="10">
        <f>ArcGIS_Output!N18/SUM(ArcGIS_Output!$D18:$R18)*100</f>
        <v>3.6343009557268791</v>
      </c>
      <c r="O18" s="10">
        <f>ArcGIS_Output!O18/SUM(ArcGIS_Output!$D18:$R18)*100</f>
        <v>31.584072959238561</v>
      </c>
      <c r="P18" s="10">
        <f>ArcGIS_Output!P18/SUM(ArcGIS_Output!$D18:$R18)*100</f>
        <v>8.097600797675792</v>
      </c>
      <c r="Q18" s="10">
        <f>ArcGIS_Output!Q18/SUM(ArcGIS_Output!$D18:$R18)*100</f>
        <v>1.2227623183510153E-3</v>
      </c>
      <c r="R18" s="10">
        <f>ArcGIS_Output!R18/SUM(ArcGIS_Output!$D18:$R18)*100</f>
        <v>7.9887138132266333E-3</v>
      </c>
    </row>
    <row r="19" spans="1:18" ht="15" customHeight="1" x14ac:dyDescent="0.25">
      <c r="A19" s="7" t="s">
        <v>31</v>
      </c>
      <c r="B19" s="7" t="s">
        <v>29</v>
      </c>
      <c r="C19" s="7" t="s">
        <v>30</v>
      </c>
      <c r="D19" s="10">
        <f>ArcGIS_Output!D19/SUM(ArcGIS_Output!$D19:$R19)*100</f>
        <v>1.1119826717166512</v>
      </c>
      <c r="E19" s="10">
        <f>ArcGIS_Output!E19/SUM(ArcGIS_Output!$D19:$R19)*100</f>
        <v>5.7654086098838224</v>
      </c>
      <c r="F19" s="10">
        <f>ArcGIS_Output!F19/SUM(ArcGIS_Output!$D19:$R19)*100</f>
        <v>0.88851340110636268</v>
      </c>
      <c r="G19" s="10">
        <f>ArcGIS_Output!G19/SUM(ArcGIS_Output!$D19:$R19)*100</f>
        <v>0.16634091916022334</v>
      </c>
      <c r="H19" s="10">
        <f>ArcGIS_Output!H19/SUM(ArcGIS_Output!$D19:$R19)*100</f>
        <v>8.3990086414845899E-2</v>
      </c>
      <c r="I19" s="10">
        <f>ArcGIS_Output!I19/SUM(ArcGIS_Output!$D19:$R19)*100</f>
        <v>3.6005809673874997E-2</v>
      </c>
      <c r="J19" s="10">
        <f>ArcGIS_Output!J19/SUM(ArcGIS_Output!$D19:$R19)*100</f>
        <v>8.8761578334814715</v>
      </c>
      <c r="K19" s="10">
        <f>ArcGIS_Output!K19/SUM(ArcGIS_Output!$D19:$R19)*100</f>
        <v>1.1763630958432084E-2</v>
      </c>
      <c r="L19" s="10">
        <f>ArcGIS_Output!L19/SUM(ArcGIS_Output!$D19:$R19)*100</f>
        <v>0.27919667399041159</v>
      </c>
      <c r="M19" s="10">
        <f>ArcGIS_Output!M19/SUM(ArcGIS_Output!$D19:$R19)*100</f>
        <v>0.69952803395479279</v>
      </c>
      <c r="N19" s="10">
        <f>ArcGIS_Output!N19/SUM(ArcGIS_Output!$D19:$R19)*100</f>
        <v>1.4638769963261762</v>
      </c>
      <c r="O19" s="10">
        <f>ArcGIS_Output!O19/SUM(ArcGIS_Output!$D19:$R19)*100</f>
        <v>79.95019268542265</v>
      </c>
      <c r="P19" s="10">
        <f>ArcGIS_Output!P19/SUM(ArcGIS_Output!$D19:$R19)*100</f>
        <v>0</v>
      </c>
      <c r="Q19" s="10">
        <f>ArcGIS_Output!Q19/SUM(ArcGIS_Output!$D19:$R19)*100</f>
        <v>0.34368000280767325</v>
      </c>
      <c r="R19" s="10">
        <f>ArcGIS_Output!R19/SUM(ArcGIS_Output!$D19:$R19)*100</f>
        <v>0.32336264510260959</v>
      </c>
    </row>
    <row r="20" spans="1:18" ht="15" customHeight="1" x14ac:dyDescent="0.25">
      <c r="A20" s="7" t="s">
        <v>45</v>
      </c>
      <c r="B20" s="7" t="s">
        <v>46</v>
      </c>
      <c r="C20" s="7" t="s">
        <v>44</v>
      </c>
      <c r="D20" s="10">
        <f>ArcGIS_Output!D20/SUM(ArcGIS_Output!$D20:$R20)*100</f>
        <v>1.4730924458553911</v>
      </c>
      <c r="E20" s="10">
        <f>ArcGIS_Output!E20/SUM(ArcGIS_Output!$D20:$R20)*100</f>
        <v>4.542706072099632</v>
      </c>
      <c r="F20" s="10">
        <f>ArcGIS_Output!F20/SUM(ArcGIS_Output!$D20:$R20)*100</f>
        <v>0.84030230097249548</v>
      </c>
      <c r="G20" s="10">
        <f>ArcGIS_Output!G20/SUM(ArcGIS_Output!$D20:$R20)*100</f>
        <v>0.479658754150741</v>
      </c>
      <c r="H20" s="10">
        <f>ArcGIS_Output!H20/SUM(ArcGIS_Output!$D20:$R20)*100</f>
        <v>0.20892241169201731</v>
      </c>
      <c r="I20" s="10">
        <f>ArcGIS_Output!I20/SUM(ArcGIS_Output!$D20:$R20)*100</f>
        <v>3.685486159432369E-2</v>
      </c>
      <c r="J20" s="10">
        <f>ArcGIS_Output!J20/SUM(ArcGIS_Output!$D20:$R20)*100</f>
        <v>38.58379404638093</v>
      </c>
      <c r="K20" s="10">
        <f>ArcGIS_Output!K20/SUM(ArcGIS_Output!$D20:$R20)*100</f>
        <v>3.9253169003913007</v>
      </c>
      <c r="L20" s="10">
        <f>ArcGIS_Output!L20/SUM(ArcGIS_Output!$D20:$R20)*100</f>
        <v>2.3589675521462468</v>
      </c>
      <c r="M20" s="10">
        <f>ArcGIS_Output!M20/SUM(ArcGIS_Output!$D20:$R20)*100</f>
        <v>2.1331138899238492E-2</v>
      </c>
      <c r="N20" s="10">
        <f>ArcGIS_Output!N20/SUM(ArcGIS_Output!$D20:$R20)*100</f>
        <v>3.9041221498481957</v>
      </c>
      <c r="O20" s="10">
        <f>ArcGIS_Output!O20/SUM(ArcGIS_Output!$D20:$R20)*100</f>
        <v>39.711474797027527</v>
      </c>
      <c r="P20" s="10">
        <f>ArcGIS_Output!P20/SUM(ArcGIS_Output!$D20:$R20)*100</f>
        <v>3.8852732790305824</v>
      </c>
      <c r="Q20" s="10">
        <f>ArcGIS_Output!Q20/SUM(ArcGIS_Output!$D20:$R20)*100</f>
        <v>1.8657927119027019E-2</v>
      </c>
      <c r="R20" s="10">
        <f>ArcGIS_Output!R20/SUM(ArcGIS_Output!$D20:$R20)*100</f>
        <v>9.5253627923453724E-3</v>
      </c>
    </row>
    <row r="21" spans="1:18" ht="15" customHeight="1" x14ac:dyDescent="0.25">
      <c r="A21" s="7" t="s">
        <v>26</v>
      </c>
      <c r="B21" s="7" t="s">
        <v>20</v>
      </c>
      <c r="C21" s="7" t="s">
        <v>25</v>
      </c>
      <c r="D21" s="10">
        <f>ArcGIS_Output!D21/SUM(ArcGIS_Output!$D21:$R21)*100</f>
        <v>0.91885373150239535</v>
      </c>
      <c r="E21" s="10">
        <f>ArcGIS_Output!E21/SUM(ArcGIS_Output!$D21:$R21)*100</f>
        <v>28.612977806205738</v>
      </c>
      <c r="F21" s="10">
        <f>ArcGIS_Output!F21/SUM(ArcGIS_Output!$D21:$R21)*100</f>
        <v>34.352235703292088</v>
      </c>
      <c r="G21" s="10">
        <f>ArcGIS_Output!G21/SUM(ArcGIS_Output!$D21:$R21)*100</f>
        <v>8.4457681211563962</v>
      </c>
      <c r="H21" s="10">
        <f>ArcGIS_Output!H21/SUM(ArcGIS_Output!$D21:$R21)*100</f>
        <v>2.8601011413380237</v>
      </c>
      <c r="I21" s="10">
        <f>ArcGIS_Output!I21/SUM(ArcGIS_Output!$D21:$R21)*100</f>
        <v>21.270543085010694</v>
      </c>
      <c r="J21" s="10">
        <f>ArcGIS_Output!J21/SUM(ArcGIS_Output!$D21:$R21)*100</f>
        <v>0.64988973062290534</v>
      </c>
      <c r="K21" s="10">
        <f>ArcGIS_Output!K21/SUM(ArcGIS_Output!$D21:$R21)*100</f>
        <v>2.4945531591676826E-2</v>
      </c>
      <c r="L21" s="10">
        <f>ArcGIS_Output!L21/SUM(ArcGIS_Output!$D21:$R21)*100</f>
        <v>0</v>
      </c>
      <c r="M21" s="10">
        <f>ArcGIS_Output!M21/SUM(ArcGIS_Output!$D21:$R21)*100</f>
        <v>8.8268804093625697E-2</v>
      </c>
      <c r="N21" s="10">
        <f>ArcGIS_Output!N21/SUM(ArcGIS_Output!$D21:$R21)*100</f>
        <v>1.7141791094498524</v>
      </c>
      <c r="O21" s="10">
        <f>ArcGIS_Output!O21/SUM(ArcGIS_Output!$D21:$R21)*100</f>
        <v>0.96437399641541244</v>
      </c>
      <c r="P21" s="10">
        <f>ArcGIS_Output!P21/SUM(ArcGIS_Output!$D21:$R21)*100</f>
        <v>7.387715125227369E-2</v>
      </c>
      <c r="Q21" s="10">
        <f>ArcGIS_Output!Q21/SUM(ArcGIS_Output!$D21:$R21)*100</f>
        <v>6.7161046592976075E-3</v>
      </c>
      <c r="R21" s="10">
        <f>ArcGIS_Output!R21/SUM(ArcGIS_Output!$D21:$R21)*100</f>
        <v>1.7269983409622418E-2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C5" sqref="C5"/>
    </sheetView>
  </sheetViews>
  <sheetFormatPr defaultRowHeight="15" x14ac:dyDescent="0.25"/>
  <cols>
    <col min="3" max="3" width="16.42578125" bestFit="1" customWidth="1"/>
    <col min="4" max="4" width="11.7109375" bestFit="1" customWidth="1"/>
  </cols>
  <sheetData>
    <row r="1" spans="1:12" ht="15.75" thickBot="1" x14ac:dyDescent="0.3">
      <c r="A1" s="3" t="s">
        <v>15</v>
      </c>
      <c r="B1" s="4" t="s">
        <v>16</v>
      </c>
      <c r="C1" s="5" t="s">
        <v>17</v>
      </c>
      <c r="D1" s="13" t="s">
        <v>69</v>
      </c>
      <c r="E1" t="s">
        <v>62</v>
      </c>
      <c r="F1" t="s">
        <v>63</v>
      </c>
      <c r="G1" t="s">
        <v>64</v>
      </c>
      <c r="H1" t="s">
        <v>65</v>
      </c>
      <c r="I1" t="s">
        <v>70</v>
      </c>
      <c r="J1" t="s">
        <v>66</v>
      </c>
      <c r="K1" t="s">
        <v>67</v>
      </c>
    </row>
    <row r="2" spans="1:12" x14ac:dyDescent="0.25">
      <c r="A2" s="7" t="s">
        <v>52</v>
      </c>
      <c r="B2" s="7" t="s">
        <v>46</v>
      </c>
      <c r="C2" s="7" t="s">
        <v>51</v>
      </c>
      <c r="D2" s="12">
        <f>ArcGIS_Output!T2</f>
        <v>1072.04</v>
      </c>
      <c r="E2" s="14">
        <f>Percentage!P2</f>
        <v>7.521522629965241E-2</v>
      </c>
      <c r="F2" s="14">
        <f>Percentage!O2</f>
        <v>0.17731734344850184</v>
      </c>
      <c r="G2" s="14">
        <f>SUM(Percentage!M2:N2,Percentage!I2)</f>
        <v>9.5789110156886998</v>
      </c>
      <c r="H2" s="14">
        <f>Percentage!D2</f>
        <v>0.51674779609507615</v>
      </c>
      <c r="I2" s="14">
        <f>SUM(Percentage!Q2:R2)</f>
        <v>1.0210211714884942E-3</v>
      </c>
      <c r="J2" s="14">
        <f>SUM(Percentage!E2:H2)</f>
        <v>5.3296312492227118</v>
      </c>
      <c r="K2" s="14">
        <f>SUM(Percentage!J2:L2)</f>
        <v>84.321156348073856</v>
      </c>
      <c r="L2" s="14"/>
    </row>
    <row r="3" spans="1:12" x14ac:dyDescent="0.25">
      <c r="A3" s="7" t="s">
        <v>56</v>
      </c>
      <c r="B3" s="7" t="s">
        <v>46</v>
      </c>
      <c r="C3" s="7" t="s">
        <v>55</v>
      </c>
      <c r="D3" s="12">
        <f>ArcGIS_Output!T3</f>
        <v>1499.78</v>
      </c>
      <c r="E3" s="14">
        <f>Percentage!P3</f>
        <v>5.5835980450791434</v>
      </c>
      <c r="F3" s="14">
        <f>Percentage!O3</f>
        <v>43.932171262296983</v>
      </c>
      <c r="G3" s="14">
        <f>SUM(Percentage!M3:N3,Percentage!I3)</f>
        <v>2.481364874619957</v>
      </c>
      <c r="H3" s="14">
        <f>Percentage!D3</f>
        <v>2.5690516578076164</v>
      </c>
      <c r="I3" s="14">
        <f>SUM(Percentage!Q3:R3)</f>
        <v>8.8751041272130599E-2</v>
      </c>
      <c r="J3" s="14">
        <f>SUM(Percentage!E3:H3)</f>
        <v>6.830625616031984</v>
      </c>
      <c r="K3" s="14">
        <f>SUM(Percentage!J3:L3)</f>
        <v>38.514437502892186</v>
      </c>
      <c r="L3" s="14"/>
    </row>
    <row r="4" spans="1:12" x14ac:dyDescent="0.25">
      <c r="A4" s="7" t="s">
        <v>43</v>
      </c>
      <c r="B4" s="7" t="s">
        <v>29</v>
      </c>
      <c r="C4" s="7" t="s">
        <v>42</v>
      </c>
      <c r="D4" s="12">
        <f>ArcGIS_Output!T4</f>
        <v>1030.71</v>
      </c>
      <c r="E4" s="14">
        <f>Percentage!P4</f>
        <v>52.916013671252429</v>
      </c>
      <c r="F4" s="14">
        <f>Percentage!O4</f>
        <v>8.9998410408392004</v>
      </c>
      <c r="G4" s="14">
        <f>SUM(Percentage!M4:N4,Percentage!I4)</f>
        <v>0.81441019716007745</v>
      </c>
      <c r="H4" s="14">
        <f>Percentage!D4</f>
        <v>2.5130686374034501</v>
      </c>
      <c r="I4" s="14">
        <f>SUM(Percentage!Q4:R4)</f>
        <v>0.16762966047959482</v>
      </c>
      <c r="J4" s="14">
        <f>SUM(Percentage!E4:H4)</f>
        <v>12.073589247642495</v>
      </c>
      <c r="K4" s="14">
        <f>SUM(Percentage!J4:L4)</f>
        <v>22.515447545222759</v>
      </c>
      <c r="L4" s="14"/>
    </row>
    <row r="5" spans="1:12" x14ac:dyDescent="0.25">
      <c r="A5" s="7" t="s">
        <v>22</v>
      </c>
      <c r="B5" s="7" t="s">
        <v>20</v>
      </c>
      <c r="C5" s="7" t="s">
        <v>21</v>
      </c>
      <c r="D5" s="12">
        <f>ArcGIS_Output!T5</f>
        <v>225.18</v>
      </c>
      <c r="E5" s="14">
        <f>Percentage!P5</f>
        <v>62.784751373785198</v>
      </c>
      <c r="F5" s="14">
        <f>Percentage!O5</f>
        <v>15.950434900675214</v>
      </c>
      <c r="G5" s="14">
        <f>SUM(Percentage!M5:N5,Percentage!I5)</f>
        <v>1.8809320945299646</v>
      </c>
      <c r="H5" s="14">
        <f>Percentage!D5</f>
        <v>3.9706600928505065</v>
      </c>
      <c r="I5" s="14">
        <f>SUM(Percentage!Q5:R5)</f>
        <v>0.12483471642217329</v>
      </c>
      <c r="J5" s="14">
        <f>SUM(Percentage!E5:H5)</f>
        <v>6.6359562642695655</v>
      </c>
      <c r="K5" s="14">
        <f>SUM(Percentage!J5:L5)</f>
        <v>8.6524305574673743</v>
      </c>
      <c r="L5" s="14"/>
    </row>
    <row r="6" spans="1:12" x14ac:dyDescent="0.25">
      <c r="A6" s="7" t="s">
        <v>24</v>
      </c>
      <c r="B6" s="7" t="s">
        <v>20</v>
      </c>
      <c r="C6" s="7" t="s">
        <v>23</v>
      </c>
      <c r="D6" s="12">
        <f>ArcGIS_Output!T6</f>
        <v>643.01</v>
      </c>
      <c r="E6" s="14">
        <f>Percentage!P6</f>
        <v>71.309238461454754</v>
      </c>
      <c r="F6" s="14">
        <f>Percentage!O6</f>
        <v>6.5679208352068752</v>
      </c>
      <c r="G6" s="14">
        <f>SUM(Percentage!M6:N6,Percentage!I6)</f>
        <v>0.53846320314651419</v>
      </c>
      <c r="H6" s="14">
        <f>Percentage!D6</f>
        <v>2.155959846055326</v>
      </c>
      <c r="I6" s="14">
        <f>SUM(Percentage!Q6:R6)</f>
        <v>5.1709943245810477E-2</v>
      </c>
      <c r="J6" s="14">
        <f>SUM(Percentage!E6:H6)</f>
        <v>6.4155949494285478</v>
      </c>
      <c r="K6" s="14">
        <f>SUM(Percentage!J6:L6)</f>
        <v>12.961112761462172</v>
      </c>
      <c r="L6" s="14"/>
    </row>
    <row r="7" spans="1:12" x14ac:dyDescent="0.25">
      <c r="A7" s="7" t="s">
        <v>50</v>
      </c>
      <c r="B7" s="7" t="s">
        <v>46</v>
      </c>
      <c r="C7" s="7" t="s">
        <v>49</v>
      </c>
      <c r="D7" s="12">
        <f>ArcGIS_Output!T7</f>
        <v>152.97</v>
      </c>
      <c r="E7" s="14">
        <f>Percentage!P7</f>
        <v>0</v>
      </c>
      <c r="F7" s="14">
        <f>Percentage!O7</f>
        <v>4.7807566576601415E-2</v>
      </c>
      <c r="G7" s="14">
        <f>SUM(Percentage!M7:N7,Percentage!I7)</f>
        <v>15.588370875829641</v>
      </c>
      <c r="H7" s="14">
        <f>Percentage!D7</f>
        <v>1.3983713223655916</v>
      </c>
      <c r="I7" s="14">
        <f>SUM(Percentage!Q7:R7)</f>
        <v>0</v>
      </c>
      <c r="J7" s="14">
        <f>SUM(Percentage!E7:H7)</f>
        <v>6.7059242040911649</v>
      </c>
      <c r="K7" s="14">
        <f>SUM(Percentage!J7:L7)</f>
        <v>76.259526031137</v>
      </c>
      <c r="L7" s="14"/>
    </row>
    <row r="8" spans="1:12" x14ac:dyDescent="0.25">
      <c r="A8" s="7" t="s">
        <v>35</v>
      </c>
      <c r="B8" s="7" t="s">
        <v>29</v>
      </c>
      <c r="C8" s="7" t="s">
        <v>34</v>
      </c>
      <c r="D8" s="12">
        <f>ArcGIS_Output!T8</f>
        <v>587.91999999999996</v>
      </c>
      <c r="E8" s="14">
        <f>Percentage!P8</f>
        <v>72.940065974684359</v>
      </c>
      <c r="F8" s="14">
        <f>Percentage!O8</f>
        <v>5.5313792019715864</v>
      </c>
      <c r="G8" s="14">
        <f>SUM(Percentage!M8:N8,Percentage!I8)</f>
        <v>1.1368150833707815</v>
      </c>
      <c r="H8" s="14">
        <f>Percentage!D8</f>
        <v>1.5734576807176399</v>
      </c>
      <c r="I8" s="14">
        <f>SUM(Percentage!Q8:R8)</f>
        <v>6.0269167365606668E-2</v>
      </c>
      <c r="J8" s="14">
        <f>SUM(Percentage!E8:H8)</f>
        <v>5.828383008768081</v>
      </c>
      <c r="K8" s="14">
        <f>SUM(Percentage!J8:L8)</f>
        <v>12.929629883121951</v>
      </c>
      <c r="L8" s="14"/>
    </row>
    <row r="9" spans="1:12" x14ac:dyDescent="0.25">
      <c r="A9" s="7" t="s">
        <v>39</v>
      </c>
      <c r="B9" s="7" t="s">
        <v>29</v>
      </c>
      <c r="C9" s="7" t="s">
        <v>38</v>
      </c>
      <c r="D9" s="12">
        <f>ArcGIS_Output!T9</f>
        <v>795.82</v>
      </c>
      <c r="E9" s="14">
        <f>Percentage!P9</f>
        <v>61.458426867510163</v>
      </c>
      <c r="F9" s="14">
        <f>Percentage!O9</f>
        <v>7.7714178653447004</v>
      </c>
      <c r="G9" s="14">
        <f>SUM(Percentage!M9:N9,Percentage!I9)</f>
        <v>1.3147847137537263</v>
      </c>
      <c r="H9" s="14">
        <f>Percentage!D9</f>
        <v>1.3807249707481895</v>
      </c>
      <c r="I9" s="14">
        <f>SUM(Percentage!Q9:R9)</f>
        <v>5.4646185213228289E-2</v>
      </c>
      <c r="J9" s="14">
        <f>SUM(Percentage!E9:H9)</f>
        <v>5.5295149821789096</v>
      </c>
      <c r="K9" s="14">
        <f>SUM(Percentage!J9:L9)</f>
        <v>22.490484415251078</v>
      </c>
      <c r="L9" s="14"/>
    </row>
    <row r="10" spans="1:12" x14ac:dyDescent="0.25">
      <c r="A10" s="7" t="s">
        <v>48</v>
      </c>
      <c r="B10" s="7" t="s">
        <v>46</v>
      </c>
      <c r="C10" s="7" t="s">
        <v>47</v>
      </c>
      <c r="D10" s="12">
        <f>ArcGIS_Output!T10</f>
        <v>2186.11</v>
      </c>
      <c r="E10" s="14">
        <f>Percentage!P10</f>
        <v>0.59864272440826061</v>
      </c>
      <c r="F10" s="14">
        <f>Percentage!O10</f>
        <v>8.5101884314688228</v>
      </c>
      <c r="G10" s="14">
        <f>SUM(Percentage!M10:N10,Percentage!I10)</f>
        <v>6.9366686421181782</v>
      </c>
      <c r="H10" s="14">
        <f>Percentage!D10</f>
        <v>1.5258468814961303</v>
      </c>
      <c r="I10" s="14">
        <f>SUM(Percentage!Q10:R10)</f>
        <v>9.2743835869360056E-3</v>
      </c>
      <c r="J10" s="14">
        <f>SUM(Percentage!E10:H10)</f>
        <v>4.0898368786987094</v>
      </c>
      <c r="K10" s="14">
        <f>SUM(Percentage!J10:L10)</f>
        <v>78.32954205822297</v>
      </c>
      <c r="L10" s="14"/>
    </row>
    <row r="11" spans="1:12" x14ac:dyDescent="0.25">
      <c r="A11" s="6" t="s">
        <v>19</v>
      </c>
      <c r="B11" s="6" t="s">
        <v>20</v>
      </c>
      <c r="C11" s="6" t="s">
        <v>18</v>
      </c>
      <c r="D11" s="12">
        <f>ArcGIS_Output!T11</f>
        <v>882.29</v>
      </c>
      <c r="E11" s="14">
        <f>Percentage!P11</f>
        <v>53.641210541987263</v>
      </c>
      <c r="F11" s="14">
        <f>Percentage!O11</f>
        <v>9.2454444312514337</v>
      </c>
      <c r="G11" s="14">
        <f>SUM(Percentage!M11:N11,Percentage!I11)</f>
        <v>0.86743905011750011</v>
      </c>
      <c r="H11" s="14">
        <f>Percentage!D11</f>
        <v>1.3034066678991076</v>
      </c>
      <c r="I11" s="14">
        <f>SUM(Percentage!Q11:R11)</f>
        <v>7.9921689025865258E-2</v>
      </c>
      <c r="J11" s="14">
        <f>SUM(Percentage!E11:H11)</f>
        <v>7.0468363180073137</v>
      </c>
      <c r="K11" s="14">
        <f>SUM(Percentage!J11:L11)</f>
        <v>27.815741301711519</v>
      </c>
      <c r="L11" s="14"/>
    </row>
    <row r="12" spans="1:12" x14ac:dyDescent="0.25">
      <c r="A12" s="7" t="s">
        <v>60</v>
      </c>
      <c r="B12" s="7" t="s">
        <v>46</v>
      </c>
      <c r="C12" s="7" t="s">
        <v>59</v>
      </c>
      <c r="D12" s="12">
        <f>ArcGIS_Output!T12</f>
        <v>1796.5500000000002</v>
      </c>
      <c r="E12" s="14">
        <f>Percentage!P12</f>
        <v>4.6557338448299594</v>
      </c>
      <c r="F12" s="14">
        <f>Percentage!O12</f>
        <v>24.58809679838361</v>
      </c>
      <c r="G12" s="14">
        <f>SUM(Percentage!M12:N12,Percentage!I12)</f>
        <v>4.3086896733813047</v>
      </c>
      <c r="H12" s="14">
        <f>Percentage!D12</f>
        <v>1.9754812277593254</v>
      </c>
      <c r="I12" s="14">
        <f>SUM(Percentage!Q12:R12)</f>
        <v>9.5701996201105859E-3</v>
      </c>
      <c r="J12" s="14">
        <f>SUM(Percentage!E12:H12)</f>
        <v>3.6926872588855515</v>
      </c>
      <c r="K12" s="14">
        <f>SUM(Percentage!J12:L12)</f>
        <v>60.769740997140133</v>
      </c>
      <c r="L12" s="14"/>
    </row>
    <row r="13" spans="1:12" x14ac:dyDescent="0.25">
      <c r="A13" s="7" t="s">
        <v>28</v>
      </c>
      <c r="B13" s="7" t="s">
        <v>29</v>
      </c>
      <c r="C13" s="7" t="s">
        <v>27</v>
      </c>
      <c r="D13" s="12">
        <f>ArcGIS_Output!T13</f>
        <v>1778.03</v>
      </c>
      <c r="E13" s="14">
        <f>Percentage!P13</f>
        <v>80.388212380574942</v>
      </c>
      <c r="F13" s="14">
        <f>Percentage!O13</f>
        <v>3.5503747818601572</v>
      </c>
      <c r="G13" s="14">
        <f>SUM(Percentage!M13:N13,Percentage!I13)</f>
        <v>1.1025908649812723</v>
      </c>
      <c r="H13" s="14">
        <f>Percentage!D13</f>
        <v>0.54147839614099391</v>
      </c>
      <c r="I13" s="14">
        <f>SUM(Percentage!Q13:R13)</f>
        <v>0.51684700385924398</v>
      </c>
      <c r="J13" s="14">
        <f>SUM(Percentage!E13:H13)</f>
        <v>7.253851337416819</v>
      </c>
      <c r="K13" s="14">
        <f>SUM(Percentage!J13:L13)</f>
        <v>6.6466452351665763</v>
      </c>
      <c r="L13" s="14"/>
    </row>
    <row r="14" spans="1:12" x14ac:dyDescent="0.25">
      <c r="A14" s="7" t="s">
        <v>37</v>
      </c>
      <c r="B14" s="7" t="s">
        <v>29</v>
      </c>
      <c r="C14" s="7" t="s">
        <v>36</v>
      </c>
      <c r="D14" s="12">
        <f>ArcGIS_Output!T14</f>
        <v>1166.2</v>
      </c>
      <c r="E14" s="14">
        <f>Percentage!P14</f>
        <v>3.521129936660917</v>
      </c>
      <c r="F14" s="14">
        <f>Percentage!O14</f>
        <v>4.1523818378068649</v>
      </c>
      <c r="G14" s="14">
        <f>SUM(Percentage!M14:N14,Percentage!I14)</f>
        <v>3.7234953685718049</v>
      </c>
      <c r="H14" s="14">
        <f>Percentage!D14</f>
        <v>4.5843985555666888</v>
      </c>
      <c r="I14" s="14">
        <f>SUM(Percentage!Q14:R14)</f>
        <v>2.2425261185972128E-2</v>
      </c>
      <c r="J14" s="14">
        <f>SUM(Percentage!E14:H14)</f>
        <v>2.1234270836068396</v>
      </c>
      <c r="K14" s="14">
        <f>SUM(Percentage!J14:L14)</f>
        <v>81.872741956600905</v>
      </c>
      <c r="L14" s="14"/>
    </row>
    <row r="15" spans="1:12" x14ac:dyDescent="0.25">
      <c r="A15" s="7" t="s">
        <v>33</v>
      </c>
      <c r="B15" s="7" t="s">
        <v>29</v>
      </c>
      <c r="C15" s="7" t="s">
        <v>32</v>
      </c>
      <c r="D15" s="12">
        <f>ArcGIS_Output!T15</f>
        <v>347.34000000000003</v>
      </c>
      <c r="E15" s="14">
        <f>Percentage!P15</f>
        <v>65.817981427971276</v>
      </c>
      <c r="F15" s="14">
        <f>Percentage!O15</f>
        <v>1.8220969652587162</v>
      </c>
      <c r="G15" s="14">
        <f>SUM(Percentage!M15:N15,Percentage!I15)</f>
        <v>3.8859963065612408</v>
      </c>
      <c r="H15" s="14">
        <f>Percentage!D15</f>
        <v>4.5078023089126704</v>
      </c>
      <c r="I15" s="14">
        <f>SUM(Percentage!Q15:R15)</f>
        <v>0.32572396258251346</v>
      </c>
      <c r="J15" s="14">
        <f>SUM(Percentage!E15:H15)</f>
        <v>9.6082514897978317</v>
      </c>
      <c r="K15" s="14">
        <f>SUM(Percentage!J15:L15)</f>
        <v>14.032147538915753</v>
      </c>
      <c r="L15" s="14"/>
    </row>
    <row r="16" spans="1:12" x14ac:dyDescent="0.25">
      <c r="A16" s="7" t="s">
        <v>54</v>
      </c>
      <c r="B16" s="7" t="s">
        <v>46</v>
      </c>
      <c r="C16" s="7" t="s">
        <v>53</v>
      </c>
      <c r="D16" s="12">
        <f>ArcGIS_Output!T16</f>
        <v>1582.37</v>
      </c>
      <c r="E16" s="14">
        <f>Percentage!P16</f>
        <v>13.810923040320228</v>
      </c>
      <c r="F16" s="14">
        <f>Percentage!O16</f>
        <v>28.956675055114733</v>
      </c>
      <c r="G16" s="14">
        <f>SUM(Percentage!M16:N16,Percentage!I16)</f>
        <v>3.2557783770550937</v>
      </c>
      <c r="H16" s="14">
        <f>Percentage!D16</f>
        <v>1.7099695489725761</v>
      </c>
      <c r="I16" s="14">
        <f>SUM(Percentage!Q16:R16)</f>
        <v>8.7846838354847759E-2</v>
      </c>
      <c r="J16" s="14">
        <f>SUM(Percentage!E16:H16)</f>
        <v>6.5432277155487313</v>
      </c>
      <c r="K16" s="14">
        <f>SUM(Percentage!J16:L16)</f>
        <v>45.635579424633789</v>
      </c>
      <c r="L16" s="14"/>
    </row>
    <row r="17" spans="1:12" x14ac:dyDescent="0.25">
      <c r="A17" s="7" t="s">
        <v>41</v>
      </c>
      <c r="B17" s="7" t="s">
        <v>29</v>
      </c>
      <c r="C17" s="7" t="s">
        <v>40</v>
      </c>
      <c r="D17" s="12">
        <f>ArcGIS_Output!T17</f>
        <v>447.75</v>
      </c>
      <c r="E17" s="14">
        <f>Percentage!P17</f>
        <v>3.6656025848037963</v>
      </c>
      <c r="F17" s="14">
        <f>Percentage!O17</f>
        <v>11.532409767330453</v>
      </c>
      <c r="G17" s="14">
        <f>SUM(Percentage!M17:N17,Percentage!I17)</f>
        <v>5.3651944733474357</v>
      </c>
      <c r="H17" s="14">
        <f>Percentage!D17</f>
        <v>8.3835882558949759</v>
      </c>
      <c r="I17" s="14">
        <f>SUM(Percentage!Q17:R17)</f>
        <v>3.8978004553077844E-2</v>
      </c>
      <c r="J17" s="14">
        <f>SUM(Percentage!E17:H17)</f>
        <v>4.0103056738279337</v>
      </c>
      <c r="K17" s="14">
        <f>SUM(Percentage!J17:L17)</f>
        <v>67.00392124024232</v>
      </c>
      <c r="L17" s="14"/>
    </row>
    <row r="18" spans="1:12" x14ac:dyDescent="0.25">
      <c r="A18" s="7" t="s">
        <v>58</v>
      </c>
      <c r="B18" s="7" t="s">
        <v>46</v>
      </c>
      <c r="C18" s="7" t="s">
        <v>57</v>
      </c>
      <c r="D18" s="12">
        <f>ArcGIS_Output!T18</f>
        <v>1127.04</v>
      </c>
      <c r="E18" s="14">
        <f>Percentage!P18</f>
        <v>8.097600797675792</v>
      </c>
      <c r="F18" s="14">
        <f>Percentage!O18</f>
        <v>31.584072959238561</v>
      </c>
      <c r="G18" s="14">
        <f>SUM(Percentage!M18:N18,Percentage!I18)</f>
        <v>3.829974627908332</v>
      </c>
      <c r="H18" s="14">
        <f>Percentage!D18</f>
        <v>1.8952476278241197</v>
      </c>
      <c r="I18" s="14">
        <f>SUM(Percentage!Q18:R18)</f>
        <v>9.2114761315776478E-3</v>
      </c>
      <c r="J18" s="14">
        <f>SUM(Percentage!E18:H18)</f>
        <v>4.1128923915041291</v>
      </c>
      <c r="K18" s="14">
        <f>SUM(Percentage!J18:L18)</f>
        <v>50.471000119717488</v>
      </c>
      <c r="L18" s="14"/>
    </row>
    <row r="19" spans="1:12" x14ac:dyDescent="0.25">
      <c r="A19" s="7" t="s">
        <v>31</v>
      </c>
      <c r="B19" s="7" t="s">
        <v>29</v>
      </c>
      <c r="C19" s="7" t="s">
        <v>30</v>
      </c>
      <c r="D19" s="12">
        <f>ArcGIS_Output!T19</f>
        <v>1472.64</v>
      </c>
      <c r="E19" s="14">
        <f>Percentage!P19</f>
        <v>0</v>
      </c>
      <c r="F19" s="14">
        <f>Percentage!O19</f>
        <v>79.95019268542265</v>
      </c>
      <c r="G19" s="14">
        <f>SUM(Percentage!M19:N19,Percentage!I19)</f>
        <v>2.1994108399548438</v>
      </c>
      <c r="H19" s="14">
        <f>Percentage!D19</f>
        <v>1.1119826717166512</v>
      </c>
      <c r="I19" s="14">
        <f>SUM(Percentage!Q19:R19)</f>
        <v>0.66704264791028289</v>
      </c>
      <c r="J19" s="14">
        <f>SUM(Percentage!E19:H19)</f>
        <v>6.9042530165652547</v>
      </c>
      <c r="K19" s="14">
        <f>SUM(Percentage!J19:L19)</f>
        <v>9.1671181384303146</v>
      </c>
      <c r="L19" s="14"/>
    </row>
    <row r="20" spans="1:12" x14ac:dyDescent="0.25">
      <c r="A20" s="7" t="s">
        <v>45</v>
      </c>
      <c r="B20" s="7" t="s">
        <v>46</v>
      </c>
      <c r="C20" s="7" t="s">
        <v>44</v>
      </c>
      <c r="D20" s="12">
        <f>ArcGIS_Output!T20</f>
        <v>939.35</v>
      </c>
      <c r="E20" s="14">
        <f>Percentage!P20</f>
        <v>3.8852732790305824</v>
      </c>
      <c r="F20" s="14">
        <f>Percentage!O20</f>
        <v>39.711474797027527</v>
      </c>
      <c r="G20" s="14">
        <f>SUM(Percentage!M20:N20,Percentage!I20)</f>
        <v>3.9623081503417579</v>
      </c>
      <c r="H20" s="14">
        <f>Percentage!D20</f>
        <v>1.4730924458553911</v>
      </c>
      <c r="I20" s="14">
        <f>SUM(Percentage!Q20:R20)</f>
        <v>2.8183289911372391E-2</v>
      </c>
      <c r="J20" s="14">
        <f>SUM(Percentage!E20:H20)</f>
        <v>6.0715895389148855</v>
      </c>
      <c r="K20" s="14">
        <f>SUM(Percentage!J20:L20)</f>
        <v>44.868078498918479</v>
      </c>
      <c r="L20" s="14"/>
    </row>
    <row r="21" spans="1:12" x14ac:dyDescent="0.25">
      <c r="A21" s="7" t="s">
        <v>26</v>
      </c>
      <c r="B21" s="7" t="s">
        <v>20</v>
      </c>
      <c r="C21" s="7" t="s">
        <v>25</v>
      </c>
      <c r="D21" s="12">
        <f>ArcGIS_Output!T21</f>
        <v>97.87</v>
      </c>
      <c r="E21" s="14">
        <f>Percentage!P21</f>
        <v>7.387715125227369E-2</v>
      </c>
      <c r="F21" s="14">
        <f>Percentage!O21</f>
        <v>0.96437399641541244</v>
      </c>
      <c r="G21" s="14">
        <f>SUM(Percentage!M21:N21,Percentage!I21)</f>
        <v>23.072990998554172</v>
      </c>
      <c r="H21" s="14">
        <f>Percentage!D21</f>
        <v>0.91885373150239535</v>
      </c>
      <c r="I21" s="14">
        <f>SUM(Percentage!Q21:R21)</f>
        <v>2.3986088068920025E-2</v>
      </c>
      <c r="J21" s="14">
        <f>SUM(Percentage!E21:H21)</f>
        <v>74.271082771992241</v>
      </c>
      <c r="K21" s="14">
        <f>SUM(Percentage!J21:L21)</f>
        <v>0.67483526221458212</v>
      </c>
      <c r="L2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ArcGIS_Output</vt:lpstr>
      <vt:lpstr>Percentage</vt:lpstr>
      <vt:lpstr>FinalForm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</dc:creator>
  <cp:lastModifiedBy>Allen</cp:lastModifiedBy>
  <dcterms:created xsi:type="dcterms:W3CDTF">2014-02-14T17:59:40Z</dcterms:created>
  <dcterms:modified xsi:type="dcterms:W3CDTF">2014-02-25T14:58:17Z</dcterms:modified>
</cp:coreProperties>
</file>