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literatureData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C6" i="1"/>
  <c r="H4" i="1"/>
  <c r="G4" i="1"/>
  <c r="F4" i="1"/>
  <c r="E4" i="1"/>
  <c r="D4" i="1"/>
  <c r="C4" i="1"/>
  <c r="H3" i="1"/>
  <c r="G3" i="1"/>
  <c r="F3" i="1"/>
  <c r="E3" i="1"/>
  <c r="D3" i="1"/>
  <c r="C3" i="1"/>
  <c r="H5" i="1"/>
  <c r="G5" i="1"/>
  <c r="F5" i="1"/>
  <c r="E5" i="1"/>
  <c r="D5" i="1"/>
  <c r="C5" i="1"/>
  <c r="H2" i="1"/>
  <c r="G2" i="1"/>
  <c r="D2" i="1"/>
  <c r="C2" i="1"/>
  <c r="G7" i="1"/>
  <c r="H7" i="1"/>
  <c r="F7" i="1"/>
  <c r="E7" i="1"/>
  <c r="D7" i="1"/>
  <c r="C7" i="1"/>
</calcChain>
</file>

<file path=xl/sharedStrings.xml><?xml version="1.0" encoding="utf-8"?>
<sst xmlns="http://schemas.openxmlformats.org/spreadsheetml/2006/main" count="20" uniqueCount="15">
  <si>
    <t>Lake_Name</t>
  </si>
  <si>
    <t>citation</t>
  </si>
  <si>
    <t>ch4.drate.mg.m2.h_Estimate</t>
  </si>
  <si>
    <t>ch4.drate.mg.m2.h_StdError</t>
  </si>
  <si>
    <t>ch4.erate.mg.h_Estimate</t>
  </si>
  <si>
    <t>ch4.erate.mg.h_StdError</t>
  </si>
  <si>
    <t>ch4.trate.mg.h_Estimate</t>
  </si>
  <si>
    <t>ch4.trate.mg.h_StdError</t>
  </si>
  <si>
    <t>Lacamas</t>
  </si>
  <si>
    <t>Cle Elum</t>
  </si>
  <si>
    <t>Kachess</t>
  </si>
  <si>
    <t>Foster</t>
  </si>
  <si>
    <t>J.C. Boyle</t>
  </si>
  <si>
    <t>Keno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</si>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</sst>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B5" sqref="B5"/>
    </sheetView>
  </sheetViews>
  <sheetFormatPr defaultRowHeight="15" x14ac:dyDescent="0.25"/>
  <cols>
    <col min="1" max="1" width="13" customWidth="1"/>
    <col min="2" max="2" width="12.28515625" customWidth="1"/>
    <col min="3" max="3" width="28.140625" customWidth="1"/>
    <col min="4" max="4" width="26.85546875" customWidth="1"/>
    <col min="5" max="5" width="23.5703125" customWidth="1"/>
    <col min="6" max="6" width="24" customWidth="1"/>
    <col min="7" max="7" width="23.42578125" customWidth="1"/>
    <col min="8" max="14" width="24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9</v>
      </c>
      <c r="C2" s="1">
        <f>0.21/24</f>
        <v>8.7499999999999991E-3</v>
      </c>
      <c r="D2" s="1">
        <f>0.03/24</f>
        <v>1.25E-3</v>
      </c>
      <c r="E2" s="1">
        <v>0</v>
      </c>
      <c r="F2" s="1">
        <v>0</v>
      </c>
      <c r="G2" s="1">
        <f>0.21/24</f>
        <v>8.7499999999999991E-3</v>
      </c>
      <c r="H2" s="1">
        <f>0.03/24</f>
        <v>1.25E-3</v>
      </c>
    </row>
    <row r="3" spans="1:8" x14ac:dyDescent="0.25">
      <c r="A3" t="s">
        <v>14</v>
      </c>
      <c r="B3" t="s">
        <v>11</v>
      </c>
      <c r="C3" s="1">
        <f>2.1/24</f>
        <v>8.7500000000000008E-2</v>
      </c>
      <c r="D3" s="1">
        <f>0.18/24</f>
        <v>7.4999999999999997E-3</v>
      </c>
      <c r="E3" s="1">
        <f>17.63/24</f>
        <v>0.73458333333333325</v>
      </c>
      <c r="F3" s="1">
        <f>10.76/24</f>
        <v>0.44833333333333331</v>
      </c>
      <c r="G3" s="1">
        <f>19.73/24</f>
        <v>0.82208333333333339</v>
      </c>
      <c r="H3" s="1">
        <f>10.94/24</f>
        <v>0.45583333333333331</v>
      </c>
    </row>
    <row r="4" spans="1:8" x14ac:dyDescent="0.25">
      <c r="A4" t="s">
        <v>14</v>
      </c>
      <c r="B4" t="s">
        <v>12</v>
      </c>
      <c r="C4" s="1">
        <f>8.22/24</f>
        <v>0.34250000000000003</v>
      </c>
      <c r="D4" s="1">
        <f>2.04/24</f>
        <v>8.5000000000000006E-2</v>
      </c>
      <c r="E4" s="1">
        <f>192.59/24</f>
        <v>8.0245833333333341</v>
      </c>
      <c r="F4" s="1">
        <f>106.67/24</f>
        <v>4.4445833333333331</v>
      </c>
      <c r="G4" s="1">
        <f>200.81/24</f>
        <v>8.3670833333333334</v>
      </c>
      <c r="H4" s="1">
        <f>108.71/24</f>
        <v>4.5295833333333331</v>
      </c>
    </row>
    <row r="5" spans="1:8" x14ac:dyDescent="0.25">
      <c r="A5" t="s">
        <v>14</v>
      </c>
      <c r="B5" t="s">
        <v>10</v>
      </c>
      <c r="C5" s="1">
        <f>0.75/24</f>
        <v>3.125E-2</v>
      </c>
      <c r="D5" s="1">
        <f>0.26/24</f>
        <v>1.0833333333333334E-2</v>
      </c>
      <c r="E5" s="1">
        <f>0.04/24</f>
        <v>1.6666666666666668E-3</v>
      </c>
      <c r="F5" s="1">
        <f>0.04/24</f>
        <v>1.6666666666666668E-3</v>
      </c>
      <c r="G5" s="1">
        <f>0.79/24</f>
        <v>3.291666666666667E-2</v>
      </c>
      <c r="H5" s="1">
        <f>0.3/24</f>
        <v>1.2499999999999999E-2</v>
      </c>
    </row>
    <row r="6" spans="1:8" x14ac:dyDescent="0.25">
      <c r="A6" t="s">
        <v>14</v>
      </c>
      <c r="B6" t="s">
        <v>13</v>
      </c>
      <c r="C6" s="1">
        <f>13.93/24</f>
        <v>0.58041666666666669</v>
      </c>
      <c r="D6" s="1">
        <f>2.79/24</f>
        <v>0.11625000000000001</v>
      </c>
      <c r="E6" s="1">
        <f>310.65/24</f>
        <v>12.94375</v>
      </c>
      <c r="F6" s="1">
        <f>85.4/24</f>
        <v>3.5583333333333336</v>
      </c>
      <c r="G6" s="1">
        <f>324.58/24</f>
        <v>13.524166666666666</v>
      </c>
      <c r="H6" s="1">
        <f>88.19/24</f>
        <v>3.6745833333333331</v>
      </c>
    </row>
    <row r="7" spans="1:8" x14ac:dyDescent="0.25">
      <c r="A7" t="s">
        <v>14</v>
      </c>
      <c r="B7" t="s">
        <v>8</v>
      </c>
      <c r="C7" s="1">
        <f>8.44/24</f>
        <v>0.35166666666666663</v>
      </c>
      <c r="D7" s="1">
        <f>1.07/24</f>
        <v>4.4583333333333336E-2</v>
      </c>
      <c r="E7" s="1">
        <f>0.03/24</f>
        <v>1.25E-3</v>
      </c>
      <c r="F7" s="1">
        <f>0.02/24</f>
        <v>8.3333333333333339E-4</v>
      </c>
      <c r="G7" s="1">
        <f>8.47/24</f>
        <v>0.35291666666666671</v>
      </c>
      <c r="H7" s="1">
        <f>1.09/24</f>
        <v>4.5416666666666668E-2</v>
      </c>
    </row>
  </sheetData>
  <sortState ref="A2:H7">
    <sortCondition ref="B2:B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2018-01-26T19:26:34Z</dcterms:created>
  <dcterms:modified xsi:type="dcterms:W3CDTF">2018-04-27T19:56:53Z</dcterms:modified>
</cp:coreProperties>
</file>