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/>
  <mc:AlternateContent xmlns:mc="http://schemas.openxmlformats.org/markup-compatibility/2006">
    <mc:Choice Requires="x15">
      <x15ac:absPath xmlns:x15ac="http://schemas.microsoft.com/office/spreadsheetml/2010/11/ac" url="L:\Lab\GISData\GIS-User\Damico-Golden-Prues\aprues\Jake_Beaulieu\Bevelhimer\deliverable\"/>
    </mc:Choice>
  </mc:AlternateContent>
  <bookViews>
    <workbookView xWindow="0" yWindow="0" windowWidth="23010" windowHeight="8940"/>
  </bookViews>
  <sheets>
    <sheet name="Variables" sheetId="2" r:id="rId1"/>
    <sheet name="Landuse areas (sq m)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1" i="1" l="1"/>
  <c r="T12" i="1"/>
  <c r="T13" i="1"/>
  <c r="T14" i="1"/>
  <c r="T15" i="1"/>
  <c r="T10" i="1"/>
  <c r="T3" i="1"/>
  <c r="T4" i="1"/>
  <c r="T5" i="1"/>
  <c r="T6" i="1"/>
  <c r="T7" i="1"/>
  <c r="T2" i="1"/>
  <c r="M11" i="1"/>
  <c r="M12" i="1"/>
  <c r="M13" i="1"/>
  <c r="M14" i="1"/>
  <c r="M15" i="1"/>
  <c r="M10" i="1"/>
  <c r="M3" i="1"/>
  <c r="M4" i="1"/>
  <c r="M5" i="1"/>
  <c r="M6" i="1"/>
  <c r="M7" i="1"/>
  <c r="M2" i="1"/>
  <c r="H11" i="1"/>
  <c r="H12" i="1"/>
  <c r="H13" i="1"/>
  <c r="H14" i="1"/>
  <c r="H15" i="1"/>
  <c r="H10" i="1"/>
  <c r="H3" i="1"/>
  <c r="H4" i="1"/>
  <c r="H5" i="1"/>
  <c r="H6" i="1"/>
  <c r="H7" i="1"/>
  <c r="H2" i="1"/>
  <c r="S15" i="1" l="1"/>
  <c r="R15" i="1"/>
  <c r="Q15" i="1"/>
  <c r="P15" i="1"/>
  <c r="O15" i="1"/>
  <c r="N15" i="1"/>
  <c r="L15" i="1"/>
  <c r="K15" i="1"/>
  <c r="J15" i="1"/>
  <c r="I15" i="1"/>
  <c r="G15" i="1"/>
  <c r="F15" i="1"/>
  <c r="E15" i="1"/>
  <c r="D15" i="1"/>
  <c r="C15" i="1"/>
  <c r="S14" i="1"/>
  <c r="R14" i="1"/>
  <c r="Q14" i="1"/>
  <c r="P14" i="1"/>
  <c r="O14" i="1"/>
  <c r="N14" i="1"/>
  <c r="L14" i="1"/>
  <c r="K14" i="1"/>
  <c r="J14" i="1"/>
  <c r="I14" i="1"/>
  <c r="G14" i="1"/>
  <c r="F14" i="1"/>
  <c r="E14" i="1"/>
  <c r="D14" i="1"/>
  <c r="C14" i="1"/>
  <c r="S13" i="1"/>
  <c r="R13" i="1"/>
  <c r="Q13" i="1"/>
  <c r="P13" i="1"/>
  <c r="O13" i="1"/>
  <c r="N13" i="1"/>
  <c r="L13" i="1"/>
  <c r="K13" i="1"/>
  <c r="J13" i="1"/>
  <c r="I13" i="1"/>
  <c r="G13" i="1"/>
  <c r="F13" i="1"/>
  <c r="E13" i="1"/>
  <c r="D13" i="1"/>
  <c r="C13" i="1"/>
  <c r="S12" i="1"/>
  <c r="R12" i="1"/>
  <c r="Q12" i="1"/>
  <c r="P12" i="1"/>
  <c r="O12" i="1"/>
  <c r="N12" i="1"/>
  <c r="L12" i="1"/>
  <c r="K12" i="1"/>
  <c r="J12" i="1"/>
  <c r="I12" i="1"/>
  <c r="G12" i="1"/>
  <c r="F12" i="1"/>
  <c r="E12" i="1"/>
  <c r="D12" i="1"/>
  <c r="C12" i="1"/>
  <c r="S11" i="1"/>
  <c r="R11" i="1"/>
  <c r="Q11" i="1"/>
  <c r="P11" i="1"/>
  <c r="O11" i="1"/>
  <c r="N11" i="1"/>
  <c r="L11" i="1"/>
  <c r="K11" i="1"/>
  <c r="J11" i="1"/>
  <c r="I11" i="1"/>
  <c r="G11" i="1"/>
  <c r="F11" i="1"/>
  <c r="E11" i="1"/>
  <c r="D11" i="1"/>
  <c r="C11" i="1"/>
  <c r="D10" i="1"/>
  <c r="E10" i="1"/>
  <c r="F10" i="1"/>
  <c r="G10" i="1"/>
  <c r="I10" i="1"/>
  <c r="J10" i="1"/>
  <c r="K10" i="1"/>
  <c r="L10" i="1"/>
  <c r="N10" i="1"/>
  <c r="O10" i="1"/>
  <c r="P10" i="1"/>
  <c r="Q10" i="1"/>
  <c r="R10" i="1"/>
  <c r="S10" i="1"/>
  <c r="C10" i="1"/>
</calcChain>
</file>

<file path=xl/sharedStrings.xml><?xml version="1.0" encoding="utf-8"?>
<sst xmlns="http://schemas.openxmlformats.org/spreadsheetml/2006/main" count="83" uniqueCount="61">
  <si>
    <t>Lake</t>
  </si>
  <si>
    <t>Watts Bar</t>
  </si>
  <si>
    <t>Total</t>
  </si>
  <si>
    <t>OpenWater</t>
  </si>
  <si>
    <t xml:space="preserve"> DevOpenSpace</t>
  </si>
  <si>
    <t xml:space="preserve"> DevLow</t>
  </si>
  <si>
    <t xml:space="preserve"> DevMed</t>
  </si>
  <si>
    <t>DevHigh</t>
  </si>
  <si>
    <t>Barren</t>
  </si>
  <si>
    <t>EvergreenForest</t>
  </si>
  <si>
    <t>MixedForest</t>
  </si>
  <si>
    <t>ShrubScrub</t>
  </si>
  <si>
    <t>Pasture_Hay</t>
  </si>
  <si>
    <t>CultivatedCrop</t>
  </si>
  <si>
    <t>WoodyWetlands</t>
  </si>
  <si>
    <t>Emergent Herbaceous Wetlands</t>
  </si>
  <si>
    <t>Hartwell</t>
  </si>
  <si>
    <t>Guntersville</t>
  </si>
  <si>
    <t>Fontana</t>
  </si>
  <si>
    <t>Douglas</t>
  </si>
  <si>
    <t>Allatoona</t>
  </si>
  <si>
    <t>Grassland Herbaceous</t>
  </si>
  <si>
    <t>Deciduous Forest</t>
  </si>
  <si>
    <t>Percent_OpenWater</t>
  </si>
  <si>
    <t>Percent_Urban</t>
  </si>
  <si>
    <t>Urban</t>
  </si>
  <si>
    <t>Percent_Barren</t>
  </si>
  <si>
    <t>Percent_Forest</t>
  </si>
  <si>
    <t>Forest</t>
  </si>
  <si>
    <t>Percent_Shrub_Scrub</t>
  </si>
  <si>
    <t>Percent_Grassland_Herbaceous</t>
  </si>
  <si>
    <t>Percent_Pasture_Hay</t>
  </si>
  <si>
    <t>Percent_Culitvated_Crops</t>
  </si>
  <si>
    <t>Wetlands</t>
  </si>
  <si>
    <t>Percent_Wetlands</t>
  </si>
  <si>
    <t>Watershed Area (sq m)</t>
  </si>
  <si>
    <t>State</t>
  </si>
  <si>
    <t>TN</t>
  </si>
  <si>
    <t>SC/GA</t>
  </si>
  <si>
    <t>AL</t>
  </si>
  <si>
    <t>NC</t>
  </si>
  <si>
    <t>GA</t>
  </si>
  <si>
    <t>Notes</t>
  </si>
  <si>
    <t>Source</t>
  </si>
  <si>
    <t>http://fishing-app.gpsnauticalcharts.com/i-boating-fishing-web-app/fishing-marine-charts-navigation.html#11.37/34.1263/-84.6328</t>
  </si>
  <si>
    <t>http://fishing-app.gpsnauticalcharts.com/i-boating-fishing-web-app/fishing-marine-charts-navigation.html#10.13/35.4023/-83.6083</t>
  </si>
  <si>
    <t>http://fishing-app.gpsnauticalcharts.com/i-boating-fishing-web-app/fishing-marine-charts-navigation.html#11.2/34.6632/-86.0533</t>
  </si>
  <si>
    <t>http://fishing-app.gpsnauticalcharts.com/i-boating-fishing-web-app/fishing-marine-charts-navigation.html#10.13/34.5252/-82.8804</t>
  </si>
  <si>
    <t>http://fishing-app.gpsnauticalcharts.com/i-boating-fishing-web-app/fishing-marine-charts-navigation.html#9.65/35.7360/-84.4874</t>
  </si>
  <si>
    <t>* No bathymetry was available for a portion of Hartwell lake.  This area was excluded when calculating the percentage of shallow area (215,607,108.033744 sq m, Total Perimeter - 1,464,528.162716)</t>
  </si>
  <si>
    <t xml:space="preserve">https://scmaps.com/eastern-tennessee-fishing-map-guide/ </t>
  </si>
  <si>
    <t>Watershed Area (m2)</t>
  </si>
  <si>
    <t>Surface Area (m2)</t>
  </si>
  <si>
    <t>Perimeter (m)</t>
  </si>
  <si>
    <t>Fetch (m)</t>
  </si>
  <si>
    <t>Max Reservoir Depth (m)</t>
  </si>
  <si>
    <t>Surface Area &lt; 3m (or closest contour)</t>
  </si>
  <si>
    <t>Xm Shallow contour (m)</t>
  </si>
  <si>
    <t>Percent_Cultivated_Crops</t>
  </si>
  <si>
    <t>Percent_Perennial_Ice_Snow</t>
  </si>
  <si>
    <t>Percent Reservoir Area Shallower than Xm Contour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</si>
</sst>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wrapText="1"/>
    </xf>
    <xf numFmtId="10" fontId="0" fillId="0" borderId="0" xfId="1" applyNumberFormat="1" applyFont="1"/>
    <xf numFmtId="0" fontId="0" fillId="0" borderId="0" xfId="0" applyAlignment="1">
      <alignment horizontal="left" vertical="center" indent="5"/>
    </xf>
    <xf numFmtId="43" fontId="0" fillId="0" borderId="0" xfId="2" applyFont="1"/>
    <xf numFmtId="164" fontId="0" fillId="0" borderId="0" xfId="2" applyNumberFormat="1" applyFont="1"/>
    <xf numFmtId="1" fontId="0" fillId="0" borderId="0" xfId="0" applyNumberFormat="1"/>
    <xf numFmtId="0" fontId="0" fillId="0" borderId="0" xfId="0" applyAlignment="1">
      <alignment horizontal="center"/>
    </xf>
    <xf numFmtId="0" fontId="3" fillId="0" borderId="0" xfId="3" applyAlignment="1">
      <alignment vertical="center"/>
    </xf>
    <xf numFmtId="0" fontId="3" fillId="0" borderId="0" xfId="3"/>
    <xf numFmtId="2" fontId="2" fillId="0" borderId="0" xfId="0" applyNumberFormat="1" applyFont="1" applyFill="1" applyAlignment="1">
      <alignment horizontal="center" vertical="center"/>
    </xf>
    <xf numFmtId="165" fontId="2" fillId="0" borderId="0" xfId="0" applyNumberFormat="1" applyFont="1" applyFill="1" applyAlignment="1">
      <alignment horizontal="center" vertical="center" wrapText="1"/>
    </xf>
    <xf numFmtId="10" fontId="2" fillId="0" borderId="0" xfId="1" applyNumberFormat="1" applyFont="1" applyFill="1" applyAlignment="1">
      <alignment horizontal="center" vertical="center" wrapText="1"/>
    </xf>
    <xf numFmtId="2" fontId="2" fillId="0" borderId="0" xfId="2" applyNumberFormat="1" applyFont="1" applyFill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/>
    <xf numFmtId="2" fontId="0" fillId="0" borderId="0" xfId="1" applyNumberFormat="1" applyFont="1"/>
    <xf numFmtId="166" fontId="0" fillId="0" borderId="0" xfId="1" applyNumberFormat="1" applyFont="1" applyAlignment="1">
      <alignment wrapText="1"/>
    </xf>
    <xf numFmtId="166" fontId="0" fillId="0" borderId="0" xfId="1" applyNumberFormat="1" applyFont="1"/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fishing-app.gpsnauticalcharts.com/i-boating-fishing-web-app/fishing-marine-charts-navigation.html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fishing-app.gpsnauticalcharts.com/i-boating-fishing-web-app/fishing-marine-charts-navigation.html" TargetMode="External"/><Relationship Id="rId1" Type="http://schemas.openxmlformats.org/officeDocument/2006/relationships/hyperlink" Target="http://fishing-app.gpsnauticalcharts.com/i-boating-fishing-web-app/fishing-marine-charts-navigation.html" TargetMode="External"/><Relationship Id="rId6" Type="http://schemas.openxmlformats.org/officeDocument/2006/relationships/hyperlink" Target="https://scmaps.com/eastern-tennessee-fishing-map-guide/" TargetMode="External"/><Relationship Id="rId5" Type="http://schemas.openxmlformats.org/officeDocument/2006/relationships/hyperlink" Target="http://fishing-app.gpsnauticalcharts.com/i-boating-fishing-web-app/fishing-marine-charts-navigation.html" TargetMode="External"/><Relationship Id="rId4" Type="http://schemas.openxmlformats.org/officeDocument/2006/relationships/hyperlink" Target="http://fishing-app.gpsnauticalcharts.com/i-boating-fishing-web-app/fishing-marine-charts-navigation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tabSelected="1" zoomScaleNormal="100" workbookViewId="0">
      <pane xSplit="1" topLeftCell="B1" activePane="topRight" state="frozen"/>
      <selection pane="topRight" activeCell="E1" sqref="E1"/>
    </sheetView>
  </sheetViews>
  <sheetFormatPr defaultRowHeight="15" x14ac:dyDescent="0.25"/>
  <cols>
    <col min="1" max="1" width="11.85546875" bestFit="1" customWidth="1"/>
    <col min="2" max="2" width="6.5703125" style="7" bestFit="1" customWidth="1"/>
    <col min="3" max="3" width="20" bestFit="1" customWidth="1"/>
    <col min="4" max="4" width="19.5703125" style="1" bestFit="1" customWidth="1"/>
    <col min="5" max="5" width="19.5703125" style="1" customWidth="1"/>
    <col min="6" max="6" width="14.42578125" bestFit="1" customWidth="1"/>
    <col min="7" max="7" width="14.85546875" bestFit="1" customWidth="1"/>
    <col min="8" max="8" width="14.5703125" bestFit="1" customWidth="1"/>
    <col min="9" max="9" width="20.140625" bestFit="1" customWidth="1"/>
    <col min="10" max="10" width="29.7109375" style="1" bestFit="1" customWidth="1"/>
    <col min="11" max="11" width="20.140625" bestFit="1" customWidth="1"/>
    <col min="12" max="12" width="24.42578125" style="1" bestFit="1" customWidth="1"/>
    <col min="13" max="13" width="17.7109375" bestFit="1" customWidth="1"/>
    <col min="14" max="14" width="19.85546875" style="6" bestFit="1" customWidth="1"/>
    <col min="15" max="15" width="17" style="6" bestFit="1" customWidth="1"/>
    <col min="16" max="16" width="12.7109375" bestFit="1" customWidth="1"/>
    <col min="17" max="17" width="18.28515625" bestFit="1" customWidth="1"/>
    <col min="18" max="18" width="20.140625" customWidth="1"/>
    <col min="19" max="19" width="18" customWidth="1"/>
    <col min="20" max="20" width="17.42578125" customWidth="1"/>
    <col min="21" max="21" width="39.28515625" customWidth="1"/>
  </cols>
  <sheetData>
    <row r="1" spans="1:22" s="14" customFormat="1" ht="45" x14ac:dyDescent="0.25">
      <c r="A1" s="14" t="s">
        <v>0</v>
      </c>
      <c r="B1" s="15" t="s">
        <v>36</v>
      </c>
      <c r="C1" s="15" t="s">
        <v>51</v>
      </c>
      <c r="D1" s="15" t="s">
        <v>23</v>
      </c>
      <c r="E1" s="14" t="s">
        <v>59</v>
      </c>
      <c r="F1" s="15" t="s">
        <v>24</v>
      </c>
      <c r="G1" s="15" t="s">
        <v>26</v>
      </c>
      <c r="H1" s="15" t="s">
        <v>27</v>
      </c>
      <c r="I1" s="15" t="s">
        <v>29</v>
      </c>
      <c r="J1" s="15" t="s">
        <v>30</v>
      </c>
      <c r="K1" s="15" t="s">
        <v>31</v>
      </c>
      <c r="L1" s="15" t="s">
        <v>58</v>
      </c>
      <c r="M1" s="15" t="s">
        <v>34</v>
      </c>
      <c r="N1" s="10" t="s">
        <v>52</v>
      </c>
      <c r="O1" s="16" t="s">
        <v>53</v>
      </c>
      <c r="P1" s="15" t="s">
        <v>54</v>
      </c>
      <c r="Q1" s="11" t="s">
        <v>55</v>
      </c>
      <c r="R1" s="12" t="s">
        <v>60</v>
      </c>
      <c r="S1" s="13" t="s">
        <v>56</v>
      </c>
      <c r="T1" s="13" t="s">
        <v>57</v>
      </c>
      <c r="U1" s="17" t="s">
        <v>42</v>
      </c>
      <c r="V1" s="17" t="s">
        <v>43</v>
      </c>
    </row>
    <row r="2" spans="1:22" x14ac:dyDescent="0.25">
      <c r="A2" t="s">
        <v>1</v>
      </c>
      <c r="B2" s="7" t="s">
        <v>37</v>
      </c>
      <c r="C2" s="5">
        <v>44788116600</v>
      </c>
      <c r="D2" s="19">
        <v>1.8563707588454388</v>
      </c>
      <c r="E2" s="19">
        <v>0</v>
      </c>
      <c r="F2" s="20">
        <v>10.262412775803124</v>
      </c>
      <c r="G2" s="20">
        <v>0.39050871810939242</v>
      </c>
      <c r="H2" s="20">
        <v>64.493579308043508</v>
      </c>
      <c r="I2" s="20">
        <v>1.1458050459750746</v>
      </c>
      <c r="J2" s="19">
        <v>3.9256319163909654</v>
      </c>
      <c r="K2" s="20">
        <v>17.157892278953295</v>
      </c>
      <c r="L2" s="19">
        <v>0.53963890055604613</v>
      </c>
      <c r="M2" s="20">
        <v>0.22816029732315199</v>
      </c>
      <c r="N2" s="4">
        <v>135252397.51790401</v>
      </c>
      <c r="O2" s="4">
        <v>835202.27513900003</v>
      </c>
      <c r="P2">
        <v>12723.58</v>
      </c>
      <c r="Q2">
        <v>21</v>
      </c>
      <c r="R2" s="18">
        <v>35.96411458324129</v>
      </c>
      <c r="S2" s="4">
        <v>48642327.219920002</v>
      </c>
      <c r="T2">
        <v>3</v>
      </c>
      <c r="V2" s="8" t="s">
        <v>48</v>
      </c>
    </row>
    <row r="3" spans="1:22" ht="20.25" customHeight="1" x14ac:dyDescent="0.25">
      <c r="A3" t="s">
        <v>16</v>
      </c>
      <c r="B3" s="7" t="s">
        <v>38</v>
      </c>
      <c r="C3" s="5">
        <v>5427916200</v>
      </c>
      <c r="D3" s="19">
        <v>6.2759885644513087</v>
      </c>
      <c r="E3" s="19">
        <v>0</v>
      </c>
      <c r="F3" s="20">
        <v>11.200414258422043</v>
      </c>
      <c r="G3" s="20">
        <v>0.43723961692702623</v>
      </c>
      <c r="H3" s="20">
        <v>63.526820845170754</v>
      </c>
      <c r="I3" s="20">
        <v>1.1254318922609747</v>
      </c>
      <c r="J3" s="19">
        <v>5.8654276939647669</v>
      </c>
      <c r="K3" s="20">
        <v>11.005140425712542</v>
      </c>
      <c r="L3" s="19">
        <v>5.0853769628941586E-2</v>
      </c>
      <c r="M3" s="20">
        <v>0.51268293346164784</v>
      </c>
      <c r="N3" s="4">
        <v>208113246.530276</v>
      </c>
      <c r="O3" s="4">
        <v>1371042.316601</v>
      </c>
      <c r="P3">
        <v>14152.33</v>
      </c>
      <c r="Q3">
        <v>48.77</v>
      </c>
      <c r="R3" s="18">
        <v>27.675874463071647</v>
      </c>
      <c r="S3" s="4">
        <v>57597160.850741997</v>
      </c>
      <c r="T3">
        <v>6.1</v>
      </c>
      <c r="U3" s="1" t="s">
        <v>49</v>
      </c>
      <c r="V3" s="8" t="s">
        <v>47</v>
      </c>
    </row>
    <row r="4" spans="1:22" x14ac:dyDescent="0.25">
      <c r="A4" t="s">
        <v>17</v>
      </c>
      <c r="B4" s="7" t="s">
        <v>39</v>
      </c>
      <c r="C4" s="5">
        <v>10001122200</v>
      </c>
      <c r="D4" s="19">
        <v>4.2405401265869944</v>
      </c>
      <c r="E4" s="19">
        <v>0</v>
      </c>
      <c r="F4" s="20">
        <v>10.90944874166221</v>
      </c>
      <c r="G4" s="20">
        <v>0.20785867409959255</v>
      </c>
      <c r="H4" s="20">
        <v>52.688187331617641</v>
      </c>
      <c r="I4" s="20">
        <v>4.5516442144862506</v>
      </c>
      <c r="J4" s="19">
        <v>2.9646813034641251</v>
      </c>
      <c r="K4" s="20">
        <v>19.479466014323872</v>
      </c>
      <c r="L4" s="19">
        <v>3.8920632326640301</v>
      </c>
      <c r="M4" s="20">
        <v>1.066110361095278</v>
      </c>
      <c r="N4" s="4">
        <v>265524441.51854801</v>
      </c>
      <c r="O4" s="4">
        <v>1303147.9142990001</v>
      </c>
      <c r="P4">
        <v>26122.61</v>
      </c>
      <c r="Q4">
        <v>40.5</v>
      </c>
      <c r="R4" s="18">
        <v>64.846817628951186</v>
      </c>
      <c r="S4" s="4">
        <v>172184150.35182399</v>
      </c>
      <c r="T4">
        <v>3.08</v>
      </c>
      <c r="V4" s="8" t="s">
        <v>46</v>
      </c>
    </row>
    <row r="5" spans="1:22" x14ac:dyDescent="0.25">
      <c r="A5" t="s">
        <v>18</v>
      </c>
      <c r="B5" s="7" t="s">
        <v>40</v>
      </c>
      <c r="C5" s="5">
        <v>4069188900</v>
      </c>
      <c r="D5" s="19">
        <v>1.281196358320942</v>
      </c>
      <c r="E5" s="19">
        <v>0</v>
      </c>
      <c r="F5" s="20">
        <v>5.7399817442734102</v>
      </c>
      <c r="G5" s="20">
        <v>0.10729165215210333</v>
      </c>
      <c r="H5" s="20">
        <v>87.475275478118007</v>
      </c>
      <c r="I5" s="20">
        <v>1.1010056574173788</v>
      </c>
      <c r="J5" s="19">
        <v>0.74292446831357473</v>
      </c>
      <c r="K5" s="20">
        <v>3.4186911303134635</v>
      </c>
      <c r="L5" s="19">
        <v>6.8984263669843393E-2</v>
      </c>
      <c r="M5" s="20">
        <v>6.4649247421273565E-2</v>
      </c>
      <c r="N5" s="4">
        <v>35188151.698201001</v>
      </c>
      <c r="O5" s="4">
        <v>310146.69050500001</v>
      </c>
      <c r="P5">
        <v>8839.14</v>
      </c>
      <c r="Q5">
        <v>118.26</v>
      </c>
      <c r="R5" s="18">
        <v>14.695028007954061</v>
      </c>
      <c r="S5" s="4">
        <v>5170908.7475319998</v>
      </c>
      <c r="T5">
        <v>8.5299999999999994</v>
      </c>
      <c r="V5" s="8" t="s">
        <v>45</v>
      </c>
    </row>
    <row r="6" spans="1:22" x14ac:dyDescent="0.25">
      <c r="A6" t="s">
        <v>19</v>
      </c>
      <c r="B6" s="7" t="s">
        <v>37</v>
      </c>
      <c r="C6" s="5">
        <v>11764474200</v>
      </c>
      <c r="D6" s="19">
        <v>0.94335537749744902</v>
      </c>
      <c r="E6" s="19">
        <v>0</v>
      </c>
      <c r="F6" s="20">
        <v>9.9172804510039221</v>
      </c>
      <c r="G6" s="20">
        <v>0.26525367364059499</v>
      </c>
      <c r="H6" s="20">
        <v>66.435323560826888</v>
      </c>
      <c r="I6" s="20">
        <v>0.93472600755926694</v>
      </c>
      <c r="J6" s="19">
        <v>1.275173011982125</v>
      </c>
      <c r="K6" s="20">
        <v>19.316110192158014</v>
      </c>
      <c r="L6" s="19">
        <v>0.75626329309303086</v>
      </c>
      <c r="M6" s="20">
        <v>0.15651443223871409</v>
      </c>
      <c r="N6" s="4">
        <v>120032477.340757</v>
      </c>
      <c r="O6" s="4">
        <v>772562.03750199999</v>
      </c>
      <c r="P6">
        <v>9107.27</v>
      </c>
      <c r="Q6">
        <v>36.58</v>
      </c>
      <c r="R6" s="18">
        <v>24.846725190200853</v>
      </c>
      <c r="S6" s="4">
        <v>29824139.783847999</v>
      </c>
      <c r="T6">
        <v>6.1</v>
      </c>
      <c r="V6" s="9" t="s">
        <v>50</v>
      </c>
    </row>
    <row r="7" spans="1:22" x14ac:dyDescent="0.25">
      <c r="A7" t="s">
        <v>20</v>
      </c>
      <c r="B7" s="7" t="s">
        <v>41</v>
      </c>
      <c r="C7" s="5">
        <v>2898479700</v>
      </c>
      <c r="D7" s="19">
        <v>2.1303927020775753</v>
      </c>
      <c r="E7" s="19">
        <v>0</v>
      </c>
      <c r="F7" s="20">
        <v>22.972594908979353</v>
      </c>
      <c r="G7" s="20">
        <v>0.36559165827519857</v>
      </c>
      <c r="H7" s="20">
        <v>62.992895896424592</v>
      </c>
      <c r="I7" s="20">
        <v>1.8193882813807529</v>
      </c>
      <c r="J7" s="19">
        <v>2.7259152444641925</v>
      </c>
      <c r="K7" s="20">
        <v>6.2520085960926339</v>
      </c>
      <c r="L7" s="19">
        <v>3.4497395306925902E-2</v>
      </c>
      <c r="M7" s="20">
        <v>0.7067153169987701</v>
      </c>
      <c r="N7" s="4">
        <v>45544876.580742002</v>
      </c>
      <c r="O7" s="4">
        <v>387034.625933</v>
      </c>
      <c r="P7">
        <v>6113.58</v>
      </c>
      <c r="Q7">
        <v>41.45</v>
      </c>
      <c r="R7" s="18">
        <v>12.431301111407599</v>
      </c>
      <c r="S7" s="4">
        <v>5661820.7485710001</v>
      </c>
      <c r="T7">
        <v>2.1335999999999999</v>
      </c>
      <c r="V7" s="8" t="s">
        <v>44</v>
      </c>
    </row>
  </sheetData>
  <hyperlinks>
    <hyperlink ref="V7" r:id="rId1" location="11.37/34.1263/-84.6328" display="http://fishing-app.gpsnauticalcharts.com/i-boating-fishing-web-app/fishing-marine-charts-navigation.html - 11.37/34.1263/-84.6328"/>
    <hyperlink ref="V5" r:id="rId2" location="10.13/35.4023/-83.6083" display="http://fishing-app.gpsnauticalcharts.com/i-boating-fishing-web-app/fishing-marine-charts-navigation.html - 10.13/35.4023/-83.6083"/>
    <hyperlink ref="V4" r:id="rId3" location="11.2/34.6632/-86.0533" display="http://fishing-app.gpsnauticalcharts.com/i-boating-fishing-web-app/fishing-marine-charts-navigation.html - 11.2/34.6632/-86.0533"/>
    <hyperlink ref="V3" r:id="rId4" location="10.13/34.5252/-82.8804" display="http://fishing-app.gpsnauticalcharts.com/i-boating-fishing-web-app/fishing-marine-charts-navigation.html - 10.13/34.5252/-82.8804"/>
    <hyperlink ref="V2" r:id="rId5" location="9.65/35.7360/-84.4874" display="http://fishing-app.gpsnauticalcharts.com/i-boating-fishing-web-app/fishing-marine-charts-navigation.html - 9.65/35.7360/-84.4874"/>
    <hyperlink ref="V6" r:id="rId6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>
      <selection activeCell="T1" sqref="Q1:T1048576"/>
    </sheetView>
  </sheetViews>
  <sheetFormatPr defaultRowHeight="15" x14ac:dyDescent="0.25"/>
  <cols>
    <col min="1" max="1" width="11.85546875" bestFit="1" customWidth="1"/>
    <col min="2" max="2" width="18" bestFit="1" customWidth="1"/>
    <col min="3" max="3" width="19.42578125" bestFit="1" customWidth="1"/>
    <col min="4" max="4" width="15" hidden="1" customWidth="1"/>
    <col min="5" max="5" width="11" hidden="1" customWidth="1"/>
    <col min="6" max="7" width="10" hidden="1" customWidth="1"/>
    <col min="8" max="8" width="14.28515625" bestFit="1" customWidth="1"/>
    <col min="9" max="9" width="14.85546875" bestFit="1" customWidth="1"/>
    <col min="10" max="10" width="12" hidden="1" customWidth="1"/>
    <col min="11" max="11" width="15.7109375" hidden="1" customWidth="1"/>
    <col min="12" max="12" width="12.140625" hidden="1" customWidth="1"/>
    <col min="13" max="13" width="12.140625" customWidth="1"/>
    <col min="14" max="14" width="20.140625" bestFit="1" customWidth="1"/>
    <col min="15" max="15" width="29.42578125" bestFit="1" customWidth="1"/>
    <col min="16" max="16" width="12" bestFit="1" customWidth="1"/>
    <col min="17" max="17" width="14.42578125" bestFit="1" customWidth="1"/>
    <col min="18" max="18" width="15.85546875" hidden="1" customWidth="1"/>
    <col min="19" max="19" width="14.5703125" hidden="1" customWidth="1"/>
    <col min="20" max="20" width="12" bestFit="1" customWidth="1"/>
  </cols>
  <sheetData>
    <row r="1" spans="1:20" ht="45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25</v>
      </c>
      <c r="I1" t="s">
        <v>8</v>
      </c>
      <c r="J1" s="1" t="s">
        <v>22</v>
      </c>
      <c r="K1" t="s">
        <v>9</v>
      </c>
      <c r="L1" t="s">
        <v>10</v>
      </c>
      <c r="M1" t="s">
        <v>28</v>
      </c>
      <c r="N1" t="s">
        <v>11</v>
      </c>
      <c r="O1" s="1" t="s">
        <v>21</v>
      </c>
      <c r="P1" t="s">
        <v>12</v>
      </c>
      <c r="Q1" t="s">
        <v>13</v>
      </c>
      <c r="R1" t="s">
        <v>14</v>
      </c>
      <c r="S1" s="1" t="s">
        <v>15</v>
      </c>
      <c r="T1" t="s">
        <v>33</v>
      </c>
    </row>
    <row r="2" spans="1:20" x14ac:dyDescent="0.25">
      <c r="A2" t="s">
        <v>1</v>
      </c>
      <c r="B2">
        <v>44788116600</v>
      </c>
      <c r="C2">
        <v>831433500</v>
      </c>
      <c r="D2">
        <v>2979516600</v>
      </c>
      <c r="E2">
        <v>1089123300</v>
      </c>
      <c r="F2">
        <v>397900800</v>
      </c>
      <c r="G2">
        <v>129800700</v>
      </c>
      <c r="H2">
        <f>SUM(D2:G2)</f>
        <v>4596341400</v>
      </c>
      <c r="I2">
        <v>174901500</v>
      </c>
      <c r="J2">
        <v>25422526800</v>
      </c>
      <c r="K2">
        <v>1818112500</v>
      </c>
      <c r="L2">
        <v>1644820200</v>
      </c>
      <c r="M2">
        <f>SUM(J2:L2)</f>
        <v>28885459500</v>
      </c>
      <c r="N2">
        <v>513184500</v>
      </c>
      <c r="O2">
        <v>1758216600</v>
      </c>
      <c r="P2">
        <v>7684696800</v>
      </c>
      <c r="Q2">
        <v>241694100</v>
      </c>
      <c r="R2">
        <v>96931800</v>
      </c>
      <c r="S2">
        <v>5256900</v>
      </c>
      <c r="T2">
        <f>R2+S2</f>
        <v>102188700</v>
      </c>
    </row>
    <row r="3" spans="1:20" x14ac:dyDescent="0.25">
      <c r="A3" t="s">
        <v>16</v>
      </c>
      <c r="B3">
        <v>5427916200</v>
      </c>
      <c r="C3">
        <v>340655400</v>
      </c>
      <c r="D3">
        <v>428898600</v>
      </c>
      <c r="E3">
        <v>129255300</v>
      </c>
      <c r="F3">
        <v>35393400</v>
      </c>
      <c r="G3">
        <v>14401800</v>
      </c>
      <c r="H3">
        <f t="shared" ref="H3:H7" si="0">SUM(D3:G3)</f>
        <v>607949100</v>
      </c>
      <c r="I3">
        <v>23733000</v>
      </c>
      <c r="J3">
        <v>2616735600</v>
      </c>
      <c r="K3">
        <v>663122700</v>
      </c>
      <c r="L3">
        <v>168324300</v>
      </c>
      <c r="M3">
        <f t="shared" ref="M3:M7" si="1">SUM(J3:L3)</f>
        <v>3448182600</v>
      </c>
      <c r="N3">
        <v>61087500</v>
      </c>
      <c r="O3">
        <v>318370500</v>
      </c>
      <c r="P3">
        <v>597349800</v>
      </c>
      <c r="Q3">
        <v>2760300</v>
      </c>
      <c r="R3">
        <v>26743500</v>
      </c>
      <c r="S3">
        <v>1084500</v>
      </c>
      <c r="T3">
        <f t="shared" ref="T3:T7" si="2">R3+S3</f>
        <v>27828000</v>
      </c>
    </row>
    <row r="4" spans="1:20" x14ac:dyDescent="0.25">
      <c r="A4" t="s">
        <v>17</v>
      </c>
      <c r="B4">
        <v>10001122200</v>
      </c>
      <c r="C4">
        <v>424101600</v>
      </c>
      <c r="D4">
        <v>645107400</v>
      </c>
      <c r="E4">
        <v>304264800</v>
      </c>
      <c r="F4">
        <v>96149700</v>
      </c>
      <c r="G4">
        <v>45545400</v>
      </c>
      <c r="H4">
        <f t="shared" si="0"/>
        <v>1091067300</v>
      </c>
      <c r="I4">
        <v>20788200</v>
      </c>
      <c r="J4">
        <v>3792452400</v>
      </c>
      <c r="K4">
        <v>667737000</v>
      </c>
      <c r="L4">
        <v>809220600</v>
      </c>
      <c r="M4">
        <f t="shared" si="1"/>
        <v>5269410000</v>
      </c>
      <c r="N4">
        <v>455215500</v>
      </c>
      <c r="O4">
        <v>296501400</v>
      </c>
      <c r="P4">
        <v>1948165200</v>
      </c>
      <c r="Q4">
        <v>389250000</v>
      </c>
      <c r="R4">
        <v>97145100</v>
      </c>
      <c r="S4">
        <v>9477900</v>
      </c>
      <c r="T4">
        <f t="shared" si="2"/>
        <v>106623000</v>
      </c>
    </row>
    <row r="5" spans="1:20" x14ac:dyDescent="0.25">
      <c r="A5" t="s">
        <v>18</v>
      </c>
      <c r="B5">
        <v>4069188900</v>
      </c>
      <c r="C5">
        <v>52134300</v>
      </c>
      <c r="D5">
        <v>199488600</v>
      </c>
      <c r="E5">
        <v>23703300</v>
      </c>
      <c r="F5">
        <v>8319600</v>
      </c>
      <c r="G5">
        <v>2059200</v>
      </c>
      <c r="H5">
        <f t="shared" si="0"/>
        <v>233570700</v>
      </c>
      <c r="I5">
        <v>4365900</v>
      </c>
      <c r="J5">
        <v>3341911500</v>
      </c>
      <c r="K5">
        <v>150233400</v>
      </c>
      <c r="L5">
        <v>67389300</v>
      </c>
      <c r="M5">
        <f t="shared" si="1"/>
        <v>3559534200</v>
      </c>
      <c r="N5">
        <v>44802000</v>
      </c>
      <c r="O5">
        <v>30231000</v>
      </c>
      <c r="P5">
        <v>139113000</v>
      </c>
      <c r="Q5">
        <v>2807100</v>
      </c>
      <c r="R5">
        <v>2610900</v>
      </c>
      <c r="S5">
        <v>19800</v>
      </c>
      <c r="T5">
        <f t="shared" si="2"/>
        <v>2630700</v>
      </c>
    </row>
    <row r="6" spans="1:20" x14ac:dyDescent="0.25">
      <c r="A6" t="s">
        <v>19</v>
      </c>
      <c r="B6">
        <v>11764474200</v>
      </c>
      <c r="C6">
        <v>110980800</v>
      </c>
      <c r="D6">
        <v>874627200</v>
      </c>
      <c r="E6">
        <v>202191300</v>
      </c>
      <c r="F6">
        <v>66701700</v>
      </c>
      <c r="G6">
        <v>23195700</v>
      </c>
      <c r="H6">
        <f t="shared" si="0"/>
        <v>1166715900</v>
      </c>
      <c r="I6">
        <v>31205700</v>
      </c>
      <c r="J6">
        <v>7114963500</v>
      </c>
      <c r="K6">
        <v>447000300</v>
      </c>
      <c r="L6">
        <v>253802700</v>
      </c>
      <c r="M6">
        <f t="shared" si="1"/>
        <v>7815766500</v>
      </c>
      <c r="N6">
        <v>109965600</v>
      </c>
      <c r="O6">
        <v>150017400</v>
      </c>
      <c r="P6">
        <v>2272438800</v>
      </c>
      <c r="Q6">
        <v>88970400</v>
      </c>
      <c r="R6">
        <v>17331300</v>
      </c>
      <c r="S6">
        <v>1081800</v>
      </c>
      <c r="T6">
        <f t="shared" si="2"/>
        <v>18413100</v>
      </c>
    </row>
    <row r="7" spans="1:20" x14ac:dyDescent="0.25">
      <c r="A7" t="s">
        <v>20</v>
      </c>
      <c r="B7">
        <v>2898479700</v>
      </c>
      <c r="C7">
        <v>61749000</v>
      </c>
      <c r="D7">
        <v>400883400</v>
      </c>
      <c r="E7">
        <v>189037800</v>
      </c>
      <c r="F7">
        <v>55453500</v>
      </c>
      <c r="G7">
        <v>20481300</v>
      </c>
      <c r="H7">
        <f t="shared" si="0"/>
        <v>665856000</v>
      </c>
      <c r="I7">
        <v>10596600</v>
      </c>
      <c r="J7">
        <v>1375798500</v>
      </c>
      <c r="K7">
        <v>357408000</v>
      </c>
      <c r="L7">
        <v>92629800</v>
      </c>
      <c r="M7">
        <f t="shared" si="1"/>
        <v>1825836300</v>
      </c>
      <c r="N7">
        <v>52734600</v>
      </c>
      <c r="O7">
        <v>79010100</v>
      </c>
      <c r="P7">
        <v>181213200</v>
      </c>
      <c r="Q7">
        <v>999900</v>
      </c>
      <c r="R7">
        <v>19017000</v>
      </c>
      <c r="S7">
        <v>1467000</v>
      </c>
      <c r="T7">
        <f t="shared" si="2"/>
        <v>20484000</v>
      </c>
    </row>
    <row r="9" spans="1:20" x14ac:dyDescent="0.25">
      <c r="B9" t="s">
        <v>35</v>
      </c>
      <c r="C9" t="s">
        <v>23</v>
      </c>
      <c r="H9" t="s">
        <v>24</v>
      </c>
      <c r="I9" t="s">
        <v>26</v>
      </c>
      <c r="M9" t="s">
        <v>27</v>
      </c>
      <c r="N9" t="s">
        <v>29</v>
      </c>
      <c r="O9" t="s">
        <v>30</v>
      </c>
      <c r="P9" t="s">
        <v>31</v>
      </c>
      <c r="Q9" t="s">
        <v>32</v>
      </c>
      <c r="T9" t="s">
        <v>34</v>
      </c>
    </row>
    <row r="10" spans="1:20" x14ac:dyDescent="0.25">
      <c r="A10" t="s">
        <v>1</v>
      </c>
      <c r="B10" s="4">
        <v>44788116600</v>
      </c>
      <c r="C10" s="2">
        <f t="shared" ref="C10:C15" si="3">C2/$B2</f>
        <v>1.8563707588454388E-2</v>
      </c>
      <c r="D10" s="2">
        <f t="shared" ref="D10:T15" si="4">D2/$B2</f>
        <v>6.6524712941378739E-2</v>
      </c>
      <c r="E10" s="2">
        <f t="shared" si="4"/>
        <v>2.4317238202420863E-2</v>
      </c>
      <c r="F10" s="2">
        <f t="shared" si="4"/>
        <v>8.8840708251616898E-3</v>
      </c>
      <c r="G10" s="2">
        <f t="shared" si="4"/>
        <v>2.8981057890699515E-3</v>
      </c>
      <c r="H10" s="2">
        <f t="shared" si="4"/>
        <v>0.10262412775803124</v>
      </c>
      <c r="I10" s="2">
        <f t="shared" si="4"/>
        <v>3.9050871810939244E-3</v>
      </c>
      <c r="J10" s="2">
        <f t="shared" si="4"/>
        <v>0.56761767919484252</v>
      </c>
      <c r="K10" s="2">
        <f t="shared" si="4"/>
        <v>4.0593635946727886E-2</v>
      </c>
      <c r="L10" s="2">
        <f t="shared" si="4"/>
        <v>3.6724477938864707E-2</v>
      </c>
      <c r="M10" s="2">
        <f t="shared" si="4"/>
        <v>0.64493579308043514</v>
      </c>
      <c r="N10" s="2">
        <f t="shared" si="4"/>
        <v>1.1458050459750745E-2</v>
      </c>
      <c r="O10" s="2">
        <f t="shared" si="4"/>
        <v>3.9256319163909655E-2</v>
      </c>
      <c r="P10" s="2">
        <f t="shared" si="4"/>
        <v>0.17157892278953296</v>
      </c>
      <c r="Q10" s="2">
        <f t="shared" si="4"/>
        <v>5.3963890055604615E-3</v>
      </c>
      <c r="R10" s="2">
        <f t="shared" si="4"/>
        <v>2.1642303217545879E-3</v>
      </c>
      <c r="S10" s="2">
        <f t="shared" si="4"/>
        <v>1.1737265147693216E-4</v>
      </c>
      <c r="T10" s="2">
        <f t="shared" si="4"/>
        <v>2.2816029732315199E-3</v>
      </c>
    </row>
    <row r="11" spans="1:20" x14ac:dyDescent="0.25">
      <c r="A11" t="s">
        <v>16</v>
      </c>
      <c r="B11" s="4">
        <v>5427916200</v>
      </c>
      <c r="C11" s="2">
        <f t="shared" si="3"/>
        <v>6.2759885644513083E-2</v>
      </c>
      <c r="D11" s="2">
        <f t="shared" si="4"/>
        <v>7.9017174215033015E-2</v>
      </c>
      <c r="E11" s="2">
        <f t="shared" si="4"/>
        <v>2.3813061078577447E-2</v>
      </c>
      <c r="F11" s="2">
        <f t="shared" si="4"/>
        <v>6.5206238814077494E-3</v>
      </c>
      <c r="G11" s="2">
        <f t="shared" si="4"/>
        <v>2.6532834092022274E-3</v>
      </c>
      <c r="H11" s="2">
        <f t="shared" ref="H11" si="5">H3/$B3</f>
        <v>0.11200414258422044</v>
      </c>
      <c r="I11" s="2">
        <f t="shared" si="4"/>
        <v>4.3723961692702625E-3</v>
      </c>
      <c r="J11" s="2">
        <f t="shared" si="4"/>
        <v>0.48208843017878572</v>
      </c>
      <c r="K11" s="2">
        <f t="shared" si="4"/>
        <v>0.12216892736848074</v>
      </c>
      <c r="L11" s="2">
        <f t="shared" si="4"/>
        <v>3.1010850904441008E-2</v>
      </c>
      <c r="M11" s="2">
        <f t="shared" ref="M11" si="6">M3/$B3</f>
        <v>0.63526820845170751</v>
      </c>
      <c r="N11" s="2">
        <f t="shared" si="4"/>
        <v>1.1254318922609748E-2</v>
      </c>
      <c r="O11" s="2">
        <f t="shared" si="4"/>
        <v>5.865427693964767E-2</v>
      </c>
      <c r="P11" s="2">
        <f t="shared" si="4"/>
        <v>0.11005140425712541</v>
      </c>
      <c r="Q11" s="2">
        <f t="shared" si="4"/>
        <v>5.0853769628941587E-4</v>
      </c>
      <c r="R11" s="2">
        <f t="shared" si="4"/>
        <v>4.9270289029148973E-3</v>
      </c>
      <c r="S11" s="2">
        <f t="shared" si="4"/>
        <v>1.9980043170158006E-4</v>
      </c>
      <c r="T11" s="2">
        <f t="shared" ref="T11" si="7">T3/$B3</f>
        <v>5.126829334616478E-3</v>
      </c>
    </row>
    <row r="12" spans="1:20" x14ac:dyDescent="0.25">
      <c r="A12" t="s">
        <v>17</v>
      </c>
      <c r="B12" s="4">
        <v>10001122200</v>
      </c>
      <c r="C12" s="2">
        <f t="shared" si="3"/>
        <v>4.2405401265869946E-2</v>
      </c>
      <c r="D12" s="2">
        <f t="shared" si="4"/>
        <v>6.450350141707098E-2</v>
      </c>
      <c r="E12" s="2">
        <f t="shared" si="4"/>
        <v>3.0423065923542061E-2</v>
      </c>
      <c r="F12" s="2">
        <f t="shared" si="4"/>
        <v>9.6138911291374883E-3</v>
      </c>
      <c r="G12" s="2">
        <f t="shared" si="4"/>
        <v>4.5540289468715819E-3</v>
      </c>
      <c r="H12" s="2">
        <f t="shared" ref="H12" si="8">H4/$B4</f>
        <v>0.1090944874166221</v>
      </c>
      <c r="I12" s="2">
        <f t="shared" si="4"/>
        <v>2.0785867409959255E-3</v>
      </c>
      <c r="J12" s="2">
        <f t="shared" si="4"/>
        <v>0.37920268587459116</v>
      </c>
      <c r="K12" s="2">
        <f t="shared" si="4"/>
        <v>6.6766207496194774E-2</v>
      </c>
      <c r="L12" s="2">
        <f t="shared" si="4"/>
        <v>8.0912979945390526E-2</v>
      </c>
      <c r="M12" s="2">
        <f t="shared" ref="M12" si="9">M4/$B4</f>
        <v>0.52688187331617642</v>
      </c>
      <c r="N12" s="2">
        <f t="shared" si="4"/>
        <v>4.5516442144862501E-2</v>
      </c>
      <c r="O12" s="2">
        <f t="shared" si="4"/>
        <v>2.9646813034641253E-2</v>
      </c>
      <c r="P12" s="2">
        <f t="shared" si="4"/>
        <v>0.19479466014323873</v>
      </c>
      <c r="Q12" s="2">
        <f t="shared" si="4"/>
        <v>3.8920632326640302E-2</v>
      </c>
      <c r="R12" s="2">
        <f t="shared" si="4"/>
        <v>9.7134199600120881E-3</v>
      </c>
      <c r="S12" s="2">
        <f t="shared" si="4"/>
        <v>9.4768365094069149E-4</v>
      </c>
      <c r="T12" s="2">
        <f t="shared" ref="T12" si="10">T4/$B4</f>
        <v>1.066110361095278E-2</v>
      </c>
    </row>
    <row r="13" spans="1:20" x14ac:dyDescent="0.25">
      <c r="A13" t="s">
        <v>18</v>
      </c>
      <c r="B13" s="4">
        <v>4069188900</v>
      </c>
      <c r="C13" s="2">
        <f t="shared" si="3"/>
        <v>1.2811963583209421E-2</v>
      </c>
      <c r="D13" s="2">
        <f t="shared" si="4"/>
        <v>4.9024167936760073E-2</v>
      </c>
      <c r="E13" s="2">
        <f t="shared" si="4"/>
        <v>5.825067496866513E-3</v>
      </c>
      <c r="F13" s="2">
        <f t="shared" si="4"/>
        <v>2.0445352143765062E-3</v>
      </c>
      <c r="G13" s="2">
        <f t="shared" si="4"/>
        <v>5.0604679473100888E-4</v>
      </c>
      <c r="H13" s="2">
        <f t="shared" ref="H13" si="11">H5/$B5</f>
        <v>5.7399817442734105E-2</v>
      </c>
      <c r="I13" s="2">
        <f t="shared" si="4"/>
        <v>1.0729165215210333E-3</v>
      </c>
      <c r="J13" s="2">
        <f t="shared" si="4"/>
        <v>0.82127214590603059</v>
      </c>
      <c r="K13" s="2">
        <f t="shared" si="4"/>
        <v>3.6919740934120801E-2</v>
      </c>
      <c r="L13" s="2">
        <f t="shared" si="4"/>
        <v>1.6560867941028738E-2</v>
      </c>
      <c r="M13" s="2">
        <f t="shared" ref="M13" si="12">M5/$B5</f>
        <v>0.87475275478118009</v>
      </c>
      <c r="N13" s="2">
        <f t="shared" si="4"/>
        <v>1.1010056574173787E-2</v>
      </c>
      <c r="O13" s="2">
        <f t="shared" si="4"/>
        <v>7.4292446831357474E-3</v>
      </c>
      <c r="P13" s="2">
        <f t="shared" si="4"/>
        <v>3.4186911303134636E-2</v>
      </c>
      <c r="Q13" s="2">
        <f t="shared" si="4"/>
        <v>6.8984263669843397E-4</v>
      </c>
      <c r="R13" s="2">
        <f t="shared" si="4"/>
        <v>6.4162663964801442E-4</v>
      </c>
      <c r="S13" s="2">
        <f t="shared" si="4"/>
        <v>4.8658345647212397E-6</v>
      </c>
      <c r="T13" s="2">
        <f t="shared" ref="T13" si="13">T5/$B5</f>
        <v>6.4649247421273562E-4</v>
      </c>
    </row>
    <row r="14" spans="1:20" x14ac:dyDescent="0.25">
      <c r="A14" t="s">
        <v>19</v>
      </c>
      <c r="B14" s="4">
        <v>11764474200</v>
      </c>
      <c r="C14" s="2">
        <f t="shared" si="3"/>
        <v>9.4335537749744899E-3</v>
      </c>
      <c r="D14" s="2">
        <f t="shared" si="4"/>
        <v>7.4344776071675181E-2</v>
      </c>
      <c r="E14" s="2">
        <f t="shared" si="4"/>
        <v>1.7186598955693234E-2</v>
      </c>
      <c r="F14" s="2">
        <f t="shared" si="4"/>
        <v>5.6697561545079505E-3</v>
      </c>
      <c r="G14" s="2">
        <f t="shared" si="4"/>
        <v>1.9716733281628517E-3</v>
      </c>
      <c r="H14" s="2">
        <f t="shared" ref="H14" si="14">H6/$B6</f>
        <v>9.9172804510039222E-2</v>
      </c>
      <c r="I14" s="2">
        <f t="shared" si="4"/>
        <v>2.6525367364059502E-3</v>
      </c>
      <c r="J14" s="2">
        <f t="shared" si="4"/>
        <v>0.60478380750752125</v>
      </c>
      <c r="K14" s="2">
        <f t="shared" si="4"/>
        <v>3.7995773750772475E-2</v>
      </c>
      <c r="L14" s="2">
        <f t="shared" si="4"/>
        <v>2.1573654349975113E-2</v>
      </c>
      <c r="M14" s="2">
        <f t="shared" ref="M14" si="15">M6/$B6</f>
        <v>0.66435323560826887</v>
      </c>
      <c r="N14" s="2">
        <f t="shared" si="4"/>
        <v>9.3472600755926689E-3</v>
      </c>
      <c r="O14" s="2">
        <f t="shared" si="4"/>
        <v>1.2751730119821249E-2</v>
      </c>
      <c r="P14" s="2">
        <f t="shared" si="4"/>
        <v>0.19316110192158015</v>
      </c>
      <c r="Q14" s="2">
        <f t="shared" si="4"/>
        <v>7.5626329309303091E-3</v>
      </c>
      <c r="R14" s="2">
        <f t="shared" si="4"/>
        <v>1.4731895115210503E-3</v>
      </c>
      <c r="S14" s="2">
        <f t="shared" si="4"/>
        <v>9.1954810866090385E-5</v>
      </c>
      <c r="T14" s="2">
        <f t="shared" ref="T14" si="16">T6/$B6</f>
        <v>1.5651443223871407E-3</v>
      </c>
    </row>
    <row r="15" spans="1:20" x14ac:dyDescent="0.25">
      <c r="A15" t="s">
        <v>20</v>
      </c>
      <c r="B15" s="4">
        <v>2898479700</v>
      </c>
      <c r="C15" s="2">
        <f t="shared" si="3"/>
        <v>2.1303927020775753E-2</v>
      </c>
      <c r="D15" s="2">
        <f t="shared" si="4"/>
        <v>0.13830816203404839</v>
      </c>
      <c r="E15" s="2">
        <f t="shared" si="4"/>
        <v>6.5219639109426922E-2</v>
      </c>
      <c r="F15" s="2">
        <f t="shared" si="4"/>
        <v>1.9131926299156072E-2</v>
      </c>
      <c r="G15" s="2">
        <f t="shared" si="4"/>
        <v>7.0662216471621313E-3</v>
      </c>
      <c r="H15" s="2">
        <f t="shared" ref="H15" si="17">H7/$B7</f>
        <v>0.22972594908979352</v>
      </c>
      <c r="I15" s="2">
        <f t="shared" si="4"/>
        <v>3.6559165827519855E-3</v>
      </c>
      <c r="J15" s="2">
        <f t="shared" si="4"/>
        <v>0.47466211338309527</v>
      </c>
      <c r="K15" s="2">
        <f t="shared" si="4"/>
        <v>0.1233087814967274</v>
      </c>
      <c r="L15" s="2">
        <f t="shared" si="4"/>
        <v>3.1958064084423296E-2</v>
      </c>
      <c r="M15" s="2">
        <f t="shared" ref="M15" si="18">M7/$B7</f>
        <v>0.62992895896424594</v>
      </c>
      <c r="N15" s="2">
        <f t="shared" si="4"/>
        <v>1.819388281380753E-2</v>
      </c>
      <c r="O15" s="2">
        <f t="shared" si="4"/>
        <v>2.7259152444641926E-2</v>
      </c>
      <c r="P15" s="2">
        <f t="shared" si="4"/>
        <v>6.2520085960926342E-2</v>
      </c>
      <c r="Q15" s="2">
        <f t="shared" si="4"/>
        <v>3.4497395306925903E-4</v>
      </c>
      <c r="R15" s="2">
        <f t="shared" si="4"/>
        <v>6.5610257680949087E-3</v>
      </c>
      <c r="S15" s="2">
        <f t="shared" si="4"/>
        <v>5.0612740189279225E-4</v>
      </c>
      <c r="T15" s="2">
        <f t="shared" ref="T15" si="19">T7/$B7</f>
        <v>7.0671531699877006E-3</v>
      </c>
    </row>
    <row r="17" spans="1:1" x14ac:dyDescent="0.25">
      <c r="A17" s="3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1" spans="1:1" x14ac:dyDescent="0.25">
      <c r="A21" s="3"/>
    </row>
    <row r="22" spans="1:1" x14ac:dyDescent="0.25">
      <c r="A22" s="3"/>
    </row>
    <row r="23" spans="1:1" x14ac:dyDescent="0.25">
      <c r="A23" s="3"/>
    </row>
    <row r="24" spans="1:1" x14ac:dyDescent="0.25">
      <c r="A24" s="3"/>
    </row>
    <row r="25" spans="1:1" x14ac:dyDescent="0.25">
      <c r="A25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Variables</vt:lpstr>
      <vt:lpstr>Landuse areas (sq m)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D'Amico, Ellen</dc:creator>
  <cp:lastModifiedBy>Amy G Prues</cp:lastModifiedBy>
  <dcterms:created xsi:type="dcterms:W3CDTF">2018-04-06T16:05:02Z</dcterms:created>
  <dcterms:modified xsi:type="dcterms:W3CDTF">2018-05-31T16:28:59Z</dcterms:modified>
</cp:coreProperties>
</file>