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i04.local\i2\ctx\1\RV\rv350\Downloads\"/>
    </mc:Choice>
  </mc:AlternateContent>
  <xr:revisionPtr revIDLastSave="0" documentId="13_ncr:1_{689C691E-B912-44AE-9218-AE013F353B65}" xr6:coauthVersionLast="47" xr6:coauthVersionMax="47" xr10:uidLastSave="{00000000-0000-0000-0000-000000000000}"/>
  <bookViews>
    <workbookView xWindow="-120" yWindow="-120" windowWidth="29040" windowHeight="16050" tabRatio="500" activeTab="2" xr2:uid="{00000000-000D-0000-FFFF-FFFF00000000}"/>
  </bookViews>
  <sheets>
    <sheet name="Low traffic densit" sheetId="1" r:id="rId1"/>
    <sheet name="Medium traffic density" sheetId="2" r:id="rId2"/>
    <sheet name="High traffic density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W31" i="3" l="1"/>
  <c r="S31" i="3"/>
  <c r="Q31" i="3"/>
  <c r="Z30" i="3"/>
  <c r="Z31" i="3" s="1"/>
  <c r="Y30" i="3"/>
  <c r="Y31" i="3" s="1"/>
  <c r="X30" i="3"/>
  <c r="X31" i="3" s="1"/>
  <c r="W30" i="3"/>
  <c r="V30" i="3"/>
  <c r="V31" i="3" s="1"/>
  <c r="U30" i="3"/>
  <c r="U31" i="3" s="1"/>
  <c r="T30" i="3"/>
  <c r="T31" i="3" s="1"/>
  <c r="S30" i="3"/>
  <c r="R30" i="3"/>
  <c r="R31" i="3" s="1"/>
  <c r="Z29" i="3"/>
  <c r="Y29" i="3"/>
  <c r="X29" i="3"/>
  <c r="W29" i="3"/>
  <c r="V29" i="3"/>
  <c r="T29" i="3"/>
  <c r="S29" i="3"/>
  <c r="R29" i="3"/>
  <c r="U28" i="3"/>
  <c r="U27" i="3"/>
  <c r="U26" i="3"/>
  <c r="U25" i="3"/>
  <c r="U24" i="3"/>
  <c r="U23" i="3"/>
  <c r="U22" i="3"/>
  <c r="U21" i="3"/>
  <c r="U20" i="3"/>
  <c r="U19" i="3"/>
  <c r="U29" i="3" s="1"/>
  <c r="Q16" i="3"/>
  <c r="Z15" i="3"/>
  <c r="Z16" i="3" s="1"/>
  <c r="Y15" i="3"/>
  <c r="Y16" i="3" s="1"/>
  <c r="X15" i="3"/>
  <c r="X16" i="3" s="1"/>
  <c r="W15" i="3"/>
  <c r="W16" i="3" s="1"/>
  <c r="V15" i="3"/>
  <c r="V16" i="3" s="1"/>
  <c r="T15" i="3"/>
  <c r="T16" i="3" s="1"/>
  <c r="S15" i="3"/>
  <c r="S16" i="3" s="1"/>
  <c r="R15" i="3"/>
  <c r="R16" i="3" s="1"/>
  <c r="Q15" i="3"/>
  <c r="Z14" i="3"/>
  <c r="Y14" i="3"/>
  <c r="X14" i="3"/>
  <c r="W14" i="3"/>
  <c r="V14" i="3"/>
  <c r="T14" i="3"/>
  <c r="S14" i="3"/>
  <c r="R14" i="3"/>
  <c r="Q14" i="3"/>
  <c r="U13" i="3"/>
  <c r="U12" i="3"/>
  <c r="U11" i="3"/>
  <c r="U10" i="3"/>
  <c r="U9" i="3"/>
  <c r="U8" i="3"/>
  <c r="U7" i="3"/>
  <c r="U6" i="3"/>
  <c r="U5" i="3"/>
  <c r="U4" i="3"/>
  <c r="U15" i="3" s="1"/>
  <c r="U16" i="3" s="1"/>
  <c r="L31" i="3"/>
  <c r="K31" i="3"/>
  <c r="J31" i="3"/>
  <c r="I31" i="3"/>
  <c r="H31" i="3"/>
  <c r="G31" i="3"/>
  <c r="F31" i="3"/>
  <c r="E31" i="3"/>
  <c r="D31" i="3"/>
  <c r="C31" i="3"/>
  <c r="L16" i="3"/>
  <c r="K16" i="3"/>
  <c r="J16" i="3"/>
  <c r="I16" i="3"/>
  <c r="H16" i="3"/>
  <c r="G16" i="3"/>
  <c r="F16" i="3"/>
  <c r="E16" i="3"/>
  <c r="D16" i="3"/>
  <c r="C16" i="3"/>
  <c r="H29" i="3"/>
  <c r="Z31" i="2"/>
  <c r="Y31" i="2"/>
  <c r="X31" i="2"/>
  <c r="W31" i="2"/>
  <c r="V31" i="2"/>
  <c r="U31" i="2"/>
  <c r="T31" i="2"/>
  <c r="S31" i="2"/>
  <c r="R31" i="2"/>
  <c r="Q31" i="2"/>
  <c r="Z16" i="2"/>
  <c r="Y16" i="2"/>
  <c r="X16" i="2"/>
  <c r="W16" i="2"/>
  <c r="V16" i="2"/>
  <c r="U16" i="2"/>
  <c r="T16" i="2"/>
  <c r="S16" i="2"/>
  <c r="R16" i="2"/>
  <c r="Q16" i="2"/>
  <c r="L31" i="2"/>
  <c r="K31" i="2"/>
  <c r="J31" i="2"/>
  <c r="I31" i="2"/>
  <c r="H31" i="2"/>
  <c r="G31" i="2"/>
  <c r="F31" i="2"/>
  <c r="E31" i="2"/>
  <c r="D31" i="2"/>
  <c r="C31" i="2"/>
  <c r="L16" i="2"/>
  <c r="K16" i="2"/>
  <c r="J16" i="2"/>
  <c r="I16" i="2"/>
  <c r="H16" i="2"/>
  <c r="G16" i="2"/>
  <c r="F16" i="2"/>
  <c r="E16" i="2"/>
  <c r="D16" i="2"/>
  <c r="C16" i="2"/>
  <c r="Z31" i="1"/>
  <c r="Y31" i="1"/>
  <c r="X31" i="1"/>
  <c r="W31" i="1"/>
  <c r="V31" i="1"/>
  <c r="U31" i="1"/>
  <c r="T31" i="1"/>
  <c r="S31" i="1"/>
  <c r="R31" i="1"/>
  <c r="Q31" i="1"/>
  <c r="Z16" i="1"/>
  <c r="Y16" i="1"/>
  <c r="X16" i="1"/>
  <c r="W16" i="1"/>
  <c r="V16" i="1"/>
  <c r="U16" i="1"/>
  <c r="T16" i="1"/>
  <c r="S16" i="1"/>
  <c r="R16" i="1"/>
  <c r="Q16" i="1"/>
  <c r="L31" i="1"/>
  <c r="K31" i="1"/>
  <c r="J31" i="1"/>
  <c r="I31" i="1"/>
  <c r="H31" i="1"/>
  <c r="G31" i="1"/>
  <c r="F31" i="1"/>
  <c r="E31" i="1"/>
  <c r="D31" i="1"/>
  <c r="C31" i="1"/>
  <c r="D16" i="1"/>
  <c r="E16" i="1"/>
  <c r="F16" i="1"/>
  <c r="G16" i="1"/>
  <c r="H16" i="1"/>
  <c r="I16" i="1"/>
  <c r="J16" i="1"/>
  <c r="K16" i="1"/>
  <c r="L16" i="1"/>
  <c r="C16" i="1"/>
  <c r="U5" i="2"/>
  <c r="U6" i="2"/>
  <c r="U7" i="2"/>
  <c r="U8" i="2"/>
  <c r="U9" i="2"/>
  <c r="U10" i="2"/>
  <c r="U11" i="2"/>
  <c r="U12" i="2"/>
  <c r="U13" i="2"/>
  <c r="U4" i="2"/>
  <c r="U28" i="2"/>
  <c r="U20" i="2"/>
  <c r="U21" i="2"/>
  <c r="U22" i="2"/>
  <c r="U23" i="2"/>
  <c r="U24" i="2"/>
  <c r="U25" i="2"/>
  <c r="U26" i="2"/>
  <c r="U27" i="2"/>
  <c r="U19" i="2"/>
  <c r="U30" i="2" s="1"/>
  <c r="Z30" i="2"/>
  <c r="Y30" i="2"/>
  <c r="X30" i="2"/>
  <c r="W30" i="2"/>
  <c r="V30" i="2"/>
  <c r="T30" i="2"/>
  <c r="S30" i="2"/>
  <c r="R30" i="2"/>
  <c r="Q30" i="2"/>
  <c r="Z29" i="2"/>
  <c r="Y29" i="2"/>
  <c r="X29" i="2"/>
  <c r="W29" i="2"/>
  <c r="V29" i="2"/>
  <c r="T29" i="2"/>
  <c r="S29" i="2"/>
  <c r="R29" i="2"/>
  <c r="Q29" i="2"/>
  <c r="Z15" i="2"/>
  <c r="Y15" i="2"/>
  <c r="X15" i="2"/>
  <c r="W15" i="2"/>
  <c r="V15" i="2"/>
  <c r="T15" i="2"/>
  <c r="S15" i="2"/>
  <c r="R15" i="2"/>
  <c r="Q15" i="2"/>
  <c r="Z14" i="2"/>
  <c r="Y14" i="2"/>
  <c r="X14" i="2"/>
  <c r="W14" i="2"/>
  <c r="V14" i="2"/>
  <c r="T14" i="2"/>
  <c r="S14" i="2"/>
  <c r="R14" i="2"/>
  <c r="Q14" i="2"/>
  <c r="U20" i="1"/>
  <c r="U21" i="1"/>
  <c r="U22" i="1"/>
  <c r="U23" i="1"/>
  <c r="U24" i="1"/>
  <c r="U25" i="1"/>
  <c r="U26" i="1"/>
  <c r="U27" i="1"/>
  <c r="U28" i="1"/>
  <c r="U19" i="1"/>
  <c r="U9" i="1"/>
  <c r="Z30" i="1"/>
  <c r="Y30" i="1"/>
  <c r="X30" i="1"/>
  <c r="W30" i="1"/>
  <c r="V30" i="1"/>
  <c r="T30" i="1"/>
  <c r="S30" i="1"/>
  <c r="R30" i="1"/>
  <c r="Q30" i="1"/>
  <c r="Z29" i="1"/>
  <c r="Y29" i="1"/>
  <c r="X29" i="1"/>
  <c r="W29" i="1"/>
  <c r="V29" i="1"/>
  <c r="T29" i="1"/>
  <c r="S29" i="1"/>
  <c r="R29" i="1"/>
  <c r="Q29" i="1"/>
  <c r="Z15" i="1"/>
  <c r="Y15" i="1"/>
  <c r="X15" i="1"/>
  <c r="W15" i="1"/>
  <c r="V15" i="1"/>
  <c r="T15" i="1"/>
  <c r="S15" i="1"/>
  <c r="R15" i="1"/>
  <c r="Q15" i="1"/>
  <c r="Z14" i="1"/>
  <c r="Y14" i="1"/>
  <c r="X14" i="1"/>
  <c r="W14" i="1"/>
  <c r="V14" i="1"/>
  <c r="T14" i="1"/>
  <c r="S14" i="1"/>
  <c r="R14" i="1"/>
  <c r="Q14" i="1"/>
  <c r="U13" i="1"/>
  <c r="U12" i="1"/>
  <c r="U11" i="1"/>
  <c r="U10" i="1"/>
  <c r="U8" i="1"/>
  <c r="U7" i="1"/>
  <c r="U6" i="1"/>
  <c r="U5" i="1"/>
  <c r="U4" i="1"/>
  <c r="G19" i="2"/>
  <c r="H30" i="2"/>
  <c r="H29" i="2"/>
  <c r="C30" i="2"/>
  <c r="C29" i="2"/>
  <c r="C14" i="3"/>
  <c r="C15" i="3"/>
  <c r="C14" i="1"/>
  <c r="C15" i="1"/>
  <c r="H30" i="1"/>
  <c r="H29" i="1"/>
  <c r="C30" i="1"/>
  <c r="C29" i="1"/>
  <c r="H30" i="3"/>
  <c r="L30" i="3"/>
  <c r="K30" i="3"/>
  <c r="J30" i="3"/>
  <c r="I30" i="3"/>
  <c r="F30" i="3"/>
  <c r="E30" i="3"/>
  <c r="D30" i="3"/>
  <c r="L29" i="3"/>
  <c r="K29" i="3"/>
  <c r="J29" i="3"/>
  <c r="I29" i="3"/>
  <c r="F29" i="3"/>
  <c r="E29" i="3"/>
  <c r="D29" i="3"/>
  <c r="G28" i="3"/>
  <c r="G27" i="3"/>
  <c r="G26" i="3"/>
  <c r="G25" i="3"/>
  <c r="G24" i="3"/>
  <c r="G23" i="3"/>
  <c r="G22" i="3"/>
  <c r="G21" i="3"/>
  <c r="G20" i="3"/>
  <c r="G19" i="3"/>
  <c r="G30" i="3" s="1"/>
  <c r="L15" i="3"/>
  <c r="K15" i="3"/>
  <c r="J15" i="3"/>
  <c r="I15" i="3"/>
  <c r="H15" i="3"/>
  <c r="F15" i="3"/>
  <c r="E15" i="3"/>
  <c r="D15" i="3"/>
  <c r="L14" i="3"/>
  <c r="K14" i="3"/>
  <c r="J14" i="3"/>
  <c r="I14" i="3"/>
  <c r="H14" i="3"/>
  <c r="F14" i="3"/>
  <c r="E14" i="3"/>
  <c r="D14" i="3"/>
  <c r="G13" i="3"/>
  <c r="G12" i="3"/>
  <c r="G11" i="3"/>
  <c r="G10" i="3"/>
  <c r="G9" i="3"/>
  <c r="G8" i="3"/>
  <c r="G7" i="3"/>
  <c r="G6" i="3"/>
  <c r="G5" i="3"/>
  <c r="G4" i="3"/>
  <c r="L30" i="2"/>
  <c r="K30" i="2"/>
  <c r="J30" i="2"/>
  <c r="I30" i="2"/>
  <c r="F30" i="2"/>
  <c r="E30" i="2"/>
  <c r="D30" i="2"/>
  <c r="L29" i="2"/>
  <c r="K29" i="2"/>
  <c r="J29" i="2"/>
  <c r="I29" i="2"/>
  <c r="F29" i="2"/>
  <c r="E29" i="2"/>
  <c r="D29" i="2"/>
  <c r="G28" i="2"/>
  <c r="G27" i="2"/>
  <c r="G26" i="2"/>
  <c r="G25" i="2"/>
  <c r="G24" i="2"/>
  <c r="G23" i="2"/>
  <c r="G22" i="2"/>
  <c r="G21" i="2"/>
  <c r="G20" i="2"/>
  <c r="L15" i="2"/>
  <c r="K15" i="2"/>
  <c r="J15" i="2"/>
  <c r="I15" i="2"/>
  <c r="H15" i="2"/>
  <c r="F15" i="2"/>
  <c r="E15" i="2"/>
  <c r="D15" i="2"/>
  <c r="C15" i="2"/>
  <c r="L14" i="2"/>
  <c r="K14" i="2"/>
  <c r="J14" i="2"/>
  <c r="I14" i="2"/>
  <c r="H14" i="2"/>
  <c r="F14" i="2"/>
  <c r="E14" i="2"/>
  <c r="D14" i="2"/>
  <c r="C14" i="2"/>
  <c r="G13" i="2"/>
  <c r="G12" i="2"/>
  <c r="G11" i="2"/>
  <c r="G10" i="2"/>
  <c r="G9" i="2"/>
  <c r="G8" i="2"/>
  <c r="G7" i="2"/>
  <c r="G6" i="2"/>
  <c r="G5" i="2"/>
  <c r="G4" i="2"/>
  <c r="L30" i="1"/>
  <c r="K30" i="1"/>
  <c r="J30" i="1"/>
  <c r="I30" i="1"/>
  <c r="F30" i="1"/>
  <c r="E30" i="1"/>
  <c r="D30" i="1"/>
  <c r="L29" i="1"/>
  <c r="K29" i="1"/>
  <c r="J29" i="1"/>
  <c r="I29" i="1"/>
  <c r="F29" i="1"/>
  <c r="E29" i="1"/>
  <c r="D29" i="1"/>
  <c r="G28" i="1"/>
  <c r="G27" i="1"/>
  <c r="G26" i="1"/>
  <c r="G25" i="1"/>
  <c r="G24" i="1"/>
  <c r="G23" i="1"/>
  <c r="G22" i="1"/>
  <c r="G21" i="1"/>
  <c r="G20" i="1"/>
  <c r="G19" i="1"/>
  <c r="L15" i="1"/>
  <c r="K15" i="1"/>
  <c r="J15" i="1"/>
  <c r="I15" i="1"/>
  <c r="H15" i="1"/>
  <c r="F15" i="1"/>
  <c r="E15" i="1"/>
  <c r="D15" i="1"/>
  <c r="L14" i="1"/>
  <c r="K14" i="1"/>
  <c r="J14" i="1"/>
  <c r="I14" i="1"/>
  <c r="H14" i="1"/>
  <c r="F14" i="1"/>
  <c r="E14" i="1"/>
  <c r="D14" i="1"/>
  <c r="G13" i="1"/>
  <c r="G12" i="1"/>
  <c r="G11" i="1"/>
  <c r="G10" i="1"/>
  <c r="G9" i="1"/>
  <c r="G8" i="1"/>
  <c r="G7" i="1"/>
  <c r="G6" i="1"/>
  <c r="G5" i="1"/>
  <c r="G4" i="1"/>
  <c r="U14" i="3" l="1"/>
  <c r="U15" i="2"/>
  <c r="G29" i="3"/>
  <c r="U30" i="1"/>
  <c r="U29" i="2"/>
  <c r="U14" i="2"/>
  <c r="U14" i="1"/>
  <c r="U29" i="1"/>
  <c r="U15" i="1"/>
  <c r="G30" i="2"/>
  <c r="G15" i="3"/>
  <c r="G14" i="3"/>
  <c r="G14" i="2"/>
  <c r="G15" i="2"/>
  <c r="G15" i="1"/>
  <c r="G14" i="1"/>
  <c r="G30" i="1"/>
  <c r="G29" i="1"/>
  <c r="G29" i="2"/>
</calcChain>
</file>

<file path=xl/sharedStrings.xml><?xml version="1.0" encoding="utf-8"?>
<sst xmlns="http://schemas.openxmlformats.org/spreadsheetml/2006/main" count="310" uniqueCount="21">
  <si>
    <t>Dataset</t>
  </si>
  <si>
    <t>Scenario</t>
  </si>
  <si>
    <t>Started flights</t>
  </si>
  <si>
    <t>Completed flights</t>
  </si>
  <si>
    <t>Avg. Distance flown</t>
  </si>
  <si>
    <t>Average flying time</t>
  </si>
  <si>
    <t>Average speed</t>
  </si>
  <si>
    <t>Traffic density*</t>
  </si>
  <si>
    <t>Conflicts</t>
  </si>
  <si>
    <t>Average conflict time</t>
  </si>
  <si>
    <t>LOS</t>
  </si>
  <si>
    <t>NMACs</t>
  </si>
  <si>
    <t>Reference</t>
  </si>
  <si>
    <t>Average</t>
  </si>
  <si>
    <t>Standard dev</t>
  </si>
  <si>
    <t>D2C2</t>
  </si>
  <si>
    <t>* Number of simultaneous flights pr. square kilometer, for completed and airborne flights, from the script</t>
  </si>
  <si>
    <t>https://www.calculator.net/standard-deviation-calculator.html</t>
  </si>
  <si>
    <t>Original Capacity</t>
  </si>
  <si>
    <t>Reduced Capacity</t>
  </si>
  <si>
    <t>Confidence Interval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</si>
</sst>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Arial"/>
      <family val="2"/>
      <charset val="1"/>
    </font>
    <font>
      <sz val="10"/>
      <color rgb="FF000000"/>
      <name val="Arial"/>
      <family val="2"/>
      <charset val="1"/>
    </font>
    <font>
      <b/>
      <sz val="10"/>
      <name val="Arial"/>
      <family val="2"/>
      <charset val="1"/>
    </font>
    <font>
      <sz val="10"/>
      <name val="Arial"/>
      <family val="2"/>
    </font>
    <font>
      <sz val="8"/>
      <name val="Arial"/>
      <family val="2"/>
      <charset val="1"/>
    </font>
    <font>
      <b/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Font="1" applyAlignment="1">
      <alignment horizontal="center"/>
    </xf>
    <xf numFmtId="2" fontId="0" fillId="0" borderId="0" xfId="0" applyNumberFormat="1"/>
    <xf numFmtId="1" fontId="0" fillId="0" borderId="0" xfId="0" applyNumberFormat="1"/>
    <xf numFmtId="0" fontId="1" fillId="0" borderId="0" xfId="0" applyFont="1"/>
    <xf numFmtId="2" fontId="1" fillId="0" borderId="0" xfId="0" applyNumberFormat="1" applyFont="1"/>
    <xf numFmtId="0" fontId="2" fillId="0" borderId="0" xfId="0" applyFont="1"/>
    <xf numFmtId="2" fontId="2" fillId="0" borderId="0" xfId="0" applyNumberFormat="1" applyFont="1"/>
    <xf numFmtId="0" fontId="3" fillId="0" borderId="0" xfId="0" applyFont="1"/>
    <xf numFmtId="0" fontId="0" fillId="0" borderId="0" xfId="0" applyFont="1"/>
    <xf numFmtId="0" fontId="0" fillId="0" borderId="0" xfId="0" applyAlignment="1">
      <alignment horizontal="right"/>
    </xf>
    <xf numFmtId="1" fontId="1" fillId="0" borderId="0" xfId="0" applyNumberFormat="1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4"/>
  <sheetViews>
    <sheetView topLeftCell="N1" zoomScale="130" zoomScaleNormal="130" workbookViewId="0">
      <selection activeCell="X17" sqref="X17"/>
    </sheetView>
  </sheetViews>
  <sheetFormatPr defaultColWidth="11.5703125" defaultRowHeight="12.75" x14ac:dyDescent="0.2"/>
  <cols>
    <col min="1" max="1" width="12.5703125" customWidth="1"/>
    <col min="3" max="4" width="16.7109375" customWidth="1"/>
    <col min="5" max="5" width="20" customWidth="1"/>
    <col min="6" max="6" width="19" customWidth="1"/>
    <col min="7" max="7" width="16.7109375" customWidth="1"/>
    <col min="8" max="8" width="19.140625" customWidth="1"/>
    <col min="9" max="9" width="16.7109375" customWidth="1"/>
    <col min="10" max="10" width="20.5703125" customWidth="1"/>
    <col min="17" max="17" width="17" customWidth="1"/>
    <col min="18" max="18" width="16.5703125" customWidth="1"/>
    <col min="19" max="19" width="19.28515625" customWidth="1"/>
    <col min="20" max="20" width="20.140625" customWidth="1"/>
    <col min="21" max="21" width="15.140625" customWidth="1"/>
    <col min="22" max="22" width="14.140625" customWidth="1"/>
    <col min="24" max="24" width="18.7109375" customWidth="1"/>
  </cols>
  <sheetData>
    <row r="1" spans="1:26" x14ac:dyDescent="0.2">
      <c r="C1" s="12" t="s">
        <v>18</v>
      </c>
      <c r="Q1" s="12" t="s">
        <v>19</v>
      </c>
    </row>
    <row r="3" spans="1:26" x14ac:dyDescent="0.2">
      <c r="A3" t="s">
        <v>0</v>
      </c>
      <c r="B3" t="s">
        <v>1</v>
      </c>
      <c r="C3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/>
      <c r="O3" t="s">
        <v>0</v>
      </c>
      <c r="P3" t="s">
        <v>1</v>
      </c>
      <c r="Q3" t="s">
        <v>2</v>
      </c>
      <c r="R3" s="1" t="s">
        <v>3</v>
      </c>
      <c r="S3" s="1" t="s">
        <v>4</v>
      </c>
      <c r="T3" s="1" t="s">
        <v>5</v>
      </c>
      <c r="U3" s="1" t="s">
        <v>6</v>
      </c>
      <c r="V3" s="1" t="s">
        <v>7</v>
      </c>
      <c r="W3" s="1" t="s">
        <v>8</v>
      </c>
      <c r="X3" s="1" t="s">
        <v>9</v>
      </c>
      <c r="Y3" s="1" t="s">
        <v>10</v>
      </c>
      <c r="Z3" s="1" t="s">
        <v>11</v>
      </c>
    </row>
    <row r="4" spans="1:26" x14ac:dyDescent="0.2">
      <c r="A4">
        <v>1</v>
      </c>
      <c r="B4" t="s">
        <v>12</v>
      </c>
      <c r="C4">
        <v>29</v>
      </c>
      <c r="D4">
        <v>24</v>
      </c>
      <c r="E4" s="2">
        <v>4198.1058266633299</v>
      </c>
      <c r="F4" s="2">
        <v>397.0416666667</v>
      </c>
      <c r="G4" s="2">
        <f t="shared" ref="G4:G13" si="0">E4/F4</f>
        <v>10.573464145231553</v>
      </c>
      <c r="H4" s="2">
        <v>0.15324225351739901</v>
      </c>
      <c r="I4">
        <v>5</v>
      </c>
      <c r="J4" s="2">
        <v>10.8</v>
      </c>
      <c r="K4" s="3">
        <v>4</v>
      </c>
      <c r="L4" s="3">
        <v>1</v>
      </c>
      <c r="M4" s="3"/>
      <c r="O4">
        <v>1</v>
      </c>
      <c r="P4" t="s">
        <v>12</v>
      </c>
      <c r="Q4">
        <v>29</v>
      </c>
      <c r="R4">
        <v>24</v>
      </c>
      <c r="S4" s="2">
        <v>4183.7681739999998</v>
      </c>
      <c r="T4" s="2">
        <v>392.34375</v>
      </c>
      <c r="U4" s="2">
        <f t="shared" ref="U4:U13" si="1">S4/T4</f>
        <v>10.663527006610911</v>
      </c>
      <c r="V4" s="2"/>
      <c r="W4">
        <v>5</v>
      </c>
      <c r="X4" s="2">
        <v>10.8</v>
      </c>
      <c r="Y4">
        <v>4</v>
      </c>
      <c r="Z4">
        <v>1</v>
      </c>
    </row>
    <row r="5" spans="1:26" x14ac:dyDescent="0.2">
      <c r="A5">
        <v>2</v>
      </c>
      <c r="B5" t="s">
        <v>12</v>
      </c>
      <c r="C5">
        <v>29</v>
      </c>
      <c r="D5">
        <v>24</v>
      </c>
      <c r="E5" s="2">
        <v>3880.6932524879198</v>
      </c>
      <c r="F5" s="2">
        <v>329.21458333330003</v>
      </c>
      <c r="G5" s="2">
        <f t="shared" si="0"/>
        <v>11.787731920001455</v>
      </c>
      <c r="H5" s="2">
        <v>0.13169847578285401</v>
      </c>
      <c r="I5">
        <v>4</v>
      </c>
      <c r="J5" s="2">
        <v>13.25</v>
      </c>
      <c r="K5" s="3">
        <v>3</v>
      </c>
      <c r="L5" s="3">
        <v>0</v>
      </c>
      <c r="M5" s="3"/>
      <c r="O5">
        <v>2</v>
      </c>
      <c r="P5" t="s">
        <v>12</v>
      </c>
      <c r="Q5">
        <v>30</v>
      </c>
      <c r="R5">
        <v>25</v>
      </c>
      <c r="S5" s="2">
        <v>3843.0410240000001</v>
      </c>
      <c r="T5" s="2">
        <v>325.66000000000003</v>
      </c>
      <c r="U5" s="2">
        <f t="shared" si="1"/>
        <v>11.800776957563102</v>
      </c>
      <c r="V5" s="2"/>
      <c r="W5">
        <v>4</v>
      </c>
      <c r="X5" s="2">
        <v>13.25</v>
      </c>
      <c r="Y5">
        <v>3</v>
      </c>
      <c r="Z5">
        <v>0</v>
      </c>
    </row>
    <row r="6" spans="1:26" x14ac:dyDescent="0.2">
      <c r="A6">
        <v>3</v>
      </c>
      <c r="B6" t="s">
        <v>12</v>
      </c>
      <c r="C6">
        <v>29</v>
      </c>
      <c r="D6">
        <v>23</v>
      </c>
      <c r="E6" s="2">
        <v>4126.9580694065198</v>
      </c>
      <c r="F6" s="2">
        <v>355.02608695652202</v>
      </c>
      <c r="G6" s="2">
        <f t="shared" si="0"/>
        <v>11.624379787933512</v>
      </c>
      <c r="H6" s="2">
        <v>0.14091564198565101</v>
      </c>
      <c r="I6">
        <v>3</v>
      </c>
      <c r="J6" s="2">
        <v>10.666666666999999</v>
      </c>
      <c r="K6" s="3">
        <v>2</v>
      </c>
      <c r="L6" s="3">
        <v>0</v>
      </c>
      <c r="M6" s="3"/>
      <c r="O6">
        <v>3</v>
      </c>
      <c r="P6" t="s">
        <v>12</v>
      </c>
      <c r="Q6">
        <v>29</v>
      </c>
      <c r="R6">
        <v>23</v>
      </c>
      <c r="S6" s="2">
        <v>4119.8460089999999</v>
      </c>
      <c r="T6" s="2">
        <v>355.31304299999999</v>
      </c>
      <c r="U6" s="2">
        <f t="shared" si="1"/>
        <v>11.594975445356786</v>
      </c>
      <c r="V6" s="2"/>
      <c r="W6">
        <v>3</v>
      </c>
      <c r="X6" s="2">
        <v>10.666667</v>
      </c>
      <c r="Y6">
        <v>2</v>
      </c>
      <c r="Z6">
        <v>0</v>
      </c>
    </row>
    <row r="7" spans="1:26" x14ac:dyDescent="0.2">
      <c r="A7">
        <v>4</v>
      </c>
      <c r="B7" t="s">
        <v>12</v>
      </c>
      <c r="C7">
        <v>28</v>
      </c>
      <c r="D7">
        <v>23</v>
      </c>
      <c r="E7" s="2">
        <v>4102.6916407434801</v>
      </c>
      <c r="F7" s="2">
        <v>359.77608695652202</v>
      </c>
      <c r="G7" s="2">
        <f t="shared" si="0"/>
        <v>11.403458399499685</v>
      </c>
      <c r="H7" s="2">
        <v>0.14140862703993201</v>
      </c>
      <c r="I7">
        <v>5</v>
      </c>
      <c r="J7" s="2">
        <v>11.8</v>
      </c>
      <c r="K7" s="3">
        <v>4</v>
      </c>
      <c r="L7" s="3">
        <v>0</v>
      </c>
      <c r="M7" s="3"/>
      <c r="O7">
        <v>4</v>
      </c>
      <c r="P7" t="s">
        <v>12</v>
      </c>
      <c r="Q7">
        <v>28</v>
      </c>
      <c r="R7">
        <v>23</v>
      </c>
      <c r="S7" s="2">
        <v>4102.6916410000003</v>
      </c>
      <c r="T7" s="2">
        <v>359.77608700000002</v>
      </c>
      <c r="U7" s="2">
        <f t="shared" si="1"/>
        <v>11.403458398834607</v>
      </c>
      <c r="V7" s="2"/>
      <c r="W7">
        <v>5</v>
      </c>
      <c r="X7" s="2">
        <v>11.8</v>
      </c>
      <c r="Y7">
        <v>4</v>
      </c>
      <c r="Z7">
        <v>0</v>
      </c>
    </row>
    <row r="8" spans="1:26" x14ac:dyDescent="0.2">
      <c r="A8">
        <v>5</v>
      </c>
      <c r="B8" t="s">
        <v>12</v>
      </c>
      <c r="C8">
        <v>27</v>
      </c>
      <c r="D8">
        <v>22</v>
      </c>
      <c r="E8" s="2">
        <v>4146.7932304936403</v>
      </c>
      <c r="F8" s="2">
        <v>406.10681818180001</v>
      </c>
      <c r="G8" s="2">
        <f t="shared" si="0"/>
        <v>10.211089902551855</v>
      </c>
      <c r="H8" s="2">
        <v>0.14537235922133501</v>
      </c>
      <c r="I8">
        <v>6</v>
      </c>
      <c r="J8" s="2">
        <v>13.333299999999999</v>
      </c>
      <c r="K8" s="3">
        <v>5</v>
      </c>
      <c r="L8" s="3">
        <v>0</v>
      </c>
      <c r="M8" s="3"/>
      <c r="O8">
        <v>5</v>
      </c>
      <c r="P8" t="s">
        <v>12</v>
      </c>
      <c r="Q8">
        <v>27</v>
      </c>
      <c r="R8">
        <v>22</v>
      </c>
      <c r="S8" s="2">
        <v>4141.4346670000004</v>
      </c>
      <c r="T8" s="2">
        <v>404.02272699999997</v>
      </c>
      <c r="U8" s="2">
        <f t="shared" si="1"/>
        <v>10.250499267087024</v>
      </c>
      <c r="V8" s="2"/>
      <c r="W8">
        <v>6</v>
      </c>
      <c r="X8" s="2">
        <v>13.333333</v>
      </c>
      <c r="Y8">
        <v>5</v>
      </c>
      <c r="Z8">
        <v>0</v>
      </c>
    </row>
    <row r="9" spans="1:26" x14ac:dyDescent="0.2">
      <c r="A9">
        <v>6</v>
      </c>
      <c r="B9" t="s">
        <v>12</v>
      </c>
      <c r="C9">
        <v>29</v>
      </c>
      <c r="D9">
        <v>22</v>
      </c>
      <c r="E9" s="2">
        <v>4561.7258162095504</v>
      </c>
      <c r="F9" s="2">
        <v>392.35909090000001</v>
      </c>
      <c r="G9" s="2">
        <f t="shared" si="0"/>
        <v>11.626405305776872</v>
      </c>
      <c r="H9" s="2">
        <v>0.14994554004031199</v>
      </c>
      <c r="I9">
        <v>4</v>
      </c>
      <c r="J9" s="2">
        <v>12.25</v>
      </c>
      <c r="K9" s="3">
        <v>3</v>
      </c>
      <c r="L9" s="3">
        <v>0</v>
      </c>
      <c r="M9" s="3"/>
      <c r="O9">
        <v>6</v>
      </c>
      <c r="P9" t="s">
        <v>12</v>
      </c>
      <c r="Q9">
        <v>29</v>
      </c>
      <c r="R9">
        <v>22</v>
      </c>
      <c r="S9" s="2">
        <v>4561.7258160000001</v>
      </c>
      <c r="T9" s="2">
        <v>392.35909099999998</v>
      </c>
      <c r="U9" s="2">
        <f>S9/T9</f>
        <v>11.62640530227959</v>
      </c>
      <c r="V9" s="2"/>
      <c r="W9">
        <v>4</v>
      </c>
      <c r="X9" s="2">
        <v>12.25</v>
      </c>
      <c r="Y9">
        <v>3</v>
      </c>
      <c r="Z9">
        <v>0</v>
      </c>
    </row>
    <row r="10" spans="1:26" x14ac:dyDescent="0.2">
      <c r="A10">
        <v>7</v>
      </c>
      <c r="B10" t="s">
        <v>12</v>
      </c>
      <c r="C10">
        <v>25</v>
      </c>
      <c r="D10">
        <v>20</v>
      </c>
      <c r="E10" s="2">
        <v>3890.0932503795002</v>
      </c>
      <c r="F10" s="2">
        <v>356.41750000000002</v>
      </c>
      <c r="G10" s="2">
        <f t="shared" si="0"/>
        <v>10.914428304949954</v>
      </c>
      <c r="H10" s="2">
        <v>0.124329507239932</v>
      </c>
      <c r="I10">
        <v>4</v>
      </c>
      <c r="J10" s="2">
        <v>13.25</v>
      </c>
      <c r="K10" s="3">
        <v>3</v>
      </c>
      <c r="L10" s="3">
        <v>0</v>
      </c>
      <c r="M10" s="3"/>
      <c r="O10">
        <v>7</v>
      </c>
      <c r="P10" t="s">
        <v>12</v>
      </c>
      <c r="Q10">
        <v>27</v>
      </c>
      <c r="R10">
        <v>21</v>
      </c>
      <c r="S10" s="2">
        <v>3883.5151780000001</v>
      </c>
      <c r="T10" s="2">
        <v>351.87142899999998</v>
      </c>
      <c r="U10" s="2">
        <f t="shared" si="1"/>
        <v>11.03674483897924</v>
      </c>
      <c r="V10" s="2"/>
      <c r="W10">
        <v>4</v>
      </c>
      <c r="X10" s="2">
        <v>13.25</v>
      </c>
      <c r="Y10">
        <v>3</v>
      </c>
      <c r="Z10">
        <v>0</v>
      </c>
    </row>
    <row r="11" spans="1:26" x14ac:dyDescent="0.2">
      <c r="A11">
        <v>8</v>
      </c>
      <c r="B11" t="s">
        <v>12</v>
      </c>
      <c r="C11">
        <v>28</v>
      </c>
      <c r="D11">
        <v>22</v>
      </c>
      <c r="E11" s="2">
        <v>3741.19335725273</v>
      </c>
      <c r="F11" s="2">
        <v>378.24318181799998</v>
      </c>
      <c r="G11" s="2">
        <f t="shared" si="0"/>
        <v>9.8909736833085535</v>
      </c>
      <c r="H11" s="2">
        <v>0.14202403120165299</v>
      </c>
      <c r="I11">
        <v>4</v>
      </c>
      <c r="J11" s="2">
        <v>9.5</v>
      </c>
      <c r="K11" s="3">
        <v>3</v>
      </c>
      <c r="L11" s="3">
        <v>0</v>
      </c>
      <c r="M11" s="3"/>
      <c r="O11">
        <v>8</v>
      </c>
      <c r="P11" t="s">
        <v>12</v>
      </c>
      <c r="Q11">
        <v>28</v>
      </c>
      <c r="R11">
        <v>22</v>
      </c>
      <c r="S11" s="2">
        <v>3741.1933570000001</v>
      </c>
      <c r="T11" s="2">
        <v>378.24318199999999</v>
      </c>
      <c r="U11" s="2">
        <f t="shared" si="1"/>
        <v>9.8909736778811261</v>
      </c>
      <c r="V11" s="2"/>
      <c r="W11">
        <v>4</v>
      </c>
      <c r="X11" s="2">
        <v>9.5</v>
      </c>
      <c r="Y11">
        <v>3</v>
      </c>
      <c r="Z11">
        <v>0</v>
      </c>
    </row>
    <row r="12" spans="1:26" x14ac:dyDescent="0.2">
      <c r="A12">
        <v>9</v>
      </c>
      <c r="B12" t="s">
        <v>12</v>
      </c>
      <c r="C12">
        <v>27</v>
      </c>
      <c r="D12">
        <v>20</v>
      </c>
      <c r="E12" s="2">
        <v>4424.7157803099999</v>
      </c>
      <c r="F12" s="2">
        <v>386.71</v>
      </c>
      <c r="G12" s="2">
        <f t="shared" si="0"/>
        <v>11.441948179023042</v>
      </c>
      <c r="H12" s="2">
        <v>0.139017814957895</v>
      </c>
      <c r="I12">
        <v>3</v>
      </c>
      <c r="J12" s="2">
        <v>10.66667</v>
      </c>
      <c r="K12" s="3">
        <v>2</v>
      </c>
      <c r="L12" s="3">
        <v>0</v>
      </c>
      <c r="M12" s="3"/>
      <c r="O12">
        <v>9</v>
      </c>
      <c r="P12" t="s">
        <v>12</v>
      </c>
      <c r="Q12">
        <v>27</v>
      </c>
      <c r="R12">
        <v>20</v>
      </c>
      <c r="S12" s="2">
        <v>4410.9489240000003</v>
      </c>
      <c r="T12" s="2">
        <v>377.10500000000002</v>
      </c>
      <c r="U12" s="2">
        <f t="shared" si="1"/>
        <v>11.696872022381035</v>
      </c>
      <c r="V12" s="2"/>
      <c r="W12">
        <v>4</v>
      </c>
      <c r="X12" s="2">
        <v>9</v>
      </c>
      <c r="Y12">
        <v>3</v>
      </c>
      <c r="Z12">
        <v>0</v>
      </c>
    </row>
    <row r="13" spans="1:26" x14ac:dyDescent="0.2">
      <c r="A13">
        <v>10</v>
      </c>
      <c r="B13" t="s">
        <v>12</v>
      </c>
      <c r="C13">
        <v>29</v>
      </c>
      <c r="D13">
        <v>25</v>
      </c>
      <c r="E13" s="2">
        <v>4272.0677608351998</v>
      </c>
      <c r="F13" s="2">
        <v>388.47800000000001</v>
      </c>
      <c r="G13" s="2">
        <f t="shared" si="0"/>
        <v>10.996936147826132</v>
      </c>
      <c r="H13" s="2">
        <v>0.15280485335514399</v>
      </c>
      <c r="I13" s="4">
        <v>4</v>
      </c>
      <c r="J13" s="5">
        <v>11.5</v>
      </c>
      <c r="K13" s="3">
        <v>3</v>
      </c>
      <c r="L13" s="3">
        <v>0</v>
      </c>
      <c r="M13" s="3"/>
      <c r="O13">
        <v>10</v>
      </c>
      <c r="P13" t="s">
        <v>12</v>
      </c>
      <c r="Q13">
        <v>29</v>
      </c>
      <c r="R13">
        <v>25</v>
      </c>
      <c r="S13" s="2">
        <v>4272.0677610000002</v>
      </c>
      <c r="T13" s="2">
        <v>388.47800000000001</v>
      </c>
      <c r="U13" s="2">
        <f t="shared" si="1"/>
        <v>10.996936148250352</v>
      </c>
      <c r="V13" s="2"/>
      <c r="W13">
        <v>4</v>
      </c>
      <c r="X13" s="2">
        <v>11.5</v>
      </c>
      <c r="Y13">
        <v>3</v>
      </c>
      <c r="Z13">
        <v>0</v>
      </c>
    </row>
    <row r="14" spans="1:26" x14ac:dyDescent="0.2">
      <c r="A14" s="6" t="s">
        <v>13</v>
      </c>
      <c r="B14" s="6"/>
      <c r="C14" s="7">
        <f t="shared" ref="C14" si="2">AVERAGE(C4:C13)</f>
        <v>28</v>
      </c>
      <c r="D14" s="7">
        <f t="shared" ref="D14:L14" si="3">AVERAGE(D4:D13)</f>
        <v>22.5</v>
      </c>
      <c r="E14" s="7">
        <f t="shared" si="3"/>
        <v>4134.5037984781866</v>
      </c>
      <c r="F14" s="7">
        <f t="shared" si="3"/>
        <v>374.93730148128441</v>
      </c>
      <c r="G14" s="7">
        <f t="shared" si="3"/>
        <v>11.047081577610262</v>
      </c>
      <c r="H14" s="7">
        <f t="shared" si="3"/>
        <v>0.14207591043421069</v>
      </c>
      <c r="I14" s="7">
        <f t="shared" si="3"/>
        <v>4.2</v>
      </c>
      <c r="J14" s="7">
        <f t="shared" si="3"/>
        <v>11.701663666699998</v>
      </c>
      <c r="K14" s="7">
        <f t="shared" si="3"/>
        <v>3.2</v>
      </c>
      <c r="L14" s="7">
        <f t="shared" si="3"/>
        <v>0.1</v>
      </c>
      <c r="M14" s="7"/>
      <c r="O14" s="6" t="s">
        <v>13</v>
      </c>
      <c r="P14" s="6"/>
      <c r="Q14" s="7">
        <f t="shared" ref="Q14:Z14" si="4">AVERAGE(Q4:Q13)</f>
        <v>28.3</v>
      </c>
      <c r="R14" s="7">
        <f t="shared" si="4"/>
        <v>22.7</v>
      </c>
      <c r="S14" s="7">
        <f t="shared" si="4"/>
        <v>4126.0232550999999</v>
      </c>
      <c r="T14" s="7">
        <f t="shared" si="4"/>
        <v>372.51723090000002</v>
      </c>
      <c r="U14" s="7">
        <f t="shared" si="4"/>
        <v>11.096116906522377</v>
      </c>
      <c r="V14" s="7" t="e">
        <f t="shared" si="4"/>
        <v>#DIV/0!</v>
      </c>
      <c r="W14" s="7">
        <f t="shared" si="4"/>
        <v>4.3</v>
      </c>
      <c r="X14" s="7">
        <f t="shared" si="4"/>
        <v>11.535</v>
      </c>
      <c r="Y14" s="7">
        <f t="shared" si="4"/>
        <v>3.3</v>
      </c>
      <c r="Z14" s="7">
        <f t="shared" si="4"/>
        <v>0.1</v>
      </c>
    </row>
    <row r="15" spans="1:26" x14ac:dyDescent="0.2">
      <c r="A15" t="s">
        <v>14</v>
      </c>
      <c r="C15" s="2">
        <f t="shared" ref="C15" si="5">_xlfn.STDEV.P(C4:C13)</f>
        <v>1.2649110640673518</v>
      </c>
      <c r="D15" s="2">
        <f t="shared" ref="D15:L15" si="6">_xlfn.STDEV.P(D4:D13)</f>
        <v>1.5652475842498528</v>
      </c>
      <c r="E15" s="2">
        <f t="shared" si="6"/>
        <v>238.70067083332552</v>
      </c>
      <c r="F15" s="2">
        <f t="shared" si="6"/>
        <v>22.707719306868274</v>
      </c>
      <c r="G15" s="2">
        <f t="shared" si="6"/>
        <v>0.61483889585786478</v>
      </c>
      <c r="H15" s="2">
        <f t="shared" si="6"/>
        <v>8.6392545075983929E-3</v>
      </c>
      <c r="I15" s="2">
        <f t="shared" si="6"/>
        <v>0.87177978870813466</v>
      </c>
      <c r="J15" s="2">
        <f t="shared" si="6"/>
        <v>1.2494274640058269</v>
      </c>
      <c r="K15" s="2">
        <f t="shared" si="6"/>
        <v>0.87177978870813466</v>
      </c>
      <c r="L15" s="2">
        <f t="shared" si="6"/>
        <v>0.3</v>
      </c>
      <c r="M15" s="2"/>
      <c r="O15" t="s">
        <v>14</v>
      </c>
      <c r="Q15" s="2">
        <f t="shared" ref="Q15:Z15" si="7">_xlfn.STDEV.P(Q4:Q13)</f>
        <v>1.004987562112089</v>
      </c>
      <c r="R15" s="2">
        <f t="shared" si="7"/>
        <v>1.5524174696260025</v>
      </c>
      <c r="S15" s="2">
        <f t="shared" si="7"/>
        <v>241.55455429087775</v>
      </c>
      <c r="T15" s="2">
        <f t="shared" si="7"/>
        <v>22.733536682233893</v>
      </c>
      <c r="U15" s="2">
        <f t="shared" si="7"/>
        <v>0.62047660668938875</v>
      </c>
      <c r="V15" s="2" t="e">
        <f t="shared" si="7"/>
        <v>#DIV/0!</v>
      </c>
      <c r="W15" s="2">
        <f t="shared" si="7"/>
        <v>0.78102496759066542</v>
      </c>
      <c r="X15" s="2">
        <f t="shared" si="7"/>
        <v>1.4683597576131606</v>
      </c>
      <c r="Y15" s="2">
        <f t="shared" si="7"/>
        <v>0.78102496759066542</v>
      </c>
      <c r="Z15" s="2">
        <f t="shared" si="7"/>
        <v>0.3</v>
      </c>
    </row>
    <row r="16" spans="1:26" x14ac:dyDescent="0.2">
      <c r="A16" t="s">
        <v>20</v>
      </c>
      <c r="C16" s="2">
        <f>_xlfn.CONFIDENCE.NORM(0.05, C15, 10)</f>
        <v>0.7839855938160214</v>
      </c>
      <c r="D16" s="2">
        <f t="shared" ref="D16:L16" si="8">_xlfn.CONFIDENCE.NORM(0.05, D15, 10)</f>
        <v>0.97013267704477424</v>
      </c>
      <c r="E16" s="2">
        <f t="shared" si="8"/>
        <v>147.94548999026145</v>
      </c>
      <c r="F16" s="2">
        <f t="shared" si="8"/>
        <v>14.074131621363335</v>
      </c>
      <c r="G16" s="2">
        <f t="shared" si="8"/>
        <v>0.38107409332032616</v>
      </c>
      <c r="H16" s="2">
        <f t="shared" si="8"/>
        <v>5.3545670266242733E-3</v>
      </c>
      <c r="I16" s="2">
        <f t="shared" si="8"/>
        <v>0.54032478230482195</v>
      </c>
      <c r="J16" s="2">
        <f t="shared" si="8"/>
        <v>0.77438893541569775</v>
      </c>
      <c r="K16" s="2">
        <f t="shared" si="8"/>
        <v>0.54032478230482195</v>
      </c>
      <c r="L16" s="2">
        <f t="shared" si="8"/>
        <v>0.18593850969136841</v>
      </c>
      <c r="M16" s="2"/>
      <c r="O16" t="s">
        <v>20</v>
      </c>
      <c r="Q16" s="2">
        <f>_xlfn.CONFIDENCE.NORM(0.05, Q15, 10)</f>
        <v>0.62288629852494459</v>
      </c>
      <c r="R16" s="2">
        <f t="shared" ref="R16" si="9">_xlfn.CONFIDENCE.NORM(0.05, R15, 10)</f>
        <v>0.96218063573701362</v>
      </c>
      <c r="S16" s="2">
        <f t="shared" ref="S16" si="10">_xlfn.CONFIDENCE.NORM(0.05, S15, 10)</f>
        <v>149.71431278002848</v>
      </c>
      <c r="T16" s="2">
        <f t="shared" ref="T16" si="11">_xlfn.CONFIDENCE.NORM(0.05, T15, 10)</f>
        <v>14.090133102362088</v>
      </c>
      <c r="U16" s="2">
        <f t="shared" ref="U16" si="12">_xlfn.CONFIDENCE.NORM(0.05, U15, 10)</f>
        <v>0.3845683184872743</v>
      </c>
      <c r="V16" s="2" t="e">
        <f t="shared" ref="V16" si="13">_xlfn.CONFIDENCE.NORM(0.05, V15, 10)</f>
        <v>#DIV/0!</v>
      </c>
      <c r="W16" s="2">
        <f t="shared" ref="W16" si="14">_xlfn.CONFIDENCE.NORM(0.05, W15, 10)</f>
        <v>0.48407539501852548</v>
      </c>
      <c r="X16" s="2">
        <f t="shared" ref="X16" si="15">_xlfn.CONFIDENCE.NORM(0.05, X15, 10)</f>
        <v>0.91008208340456687</v>
      </c>
      <c r="Y16" s="2">
        <f t="shared" ref="Y16" si="16">_xlfn.CONFIDENCE.NORM(0.05, Y15, 10)</f>
        <v>0.48407539501852548</v>
      </c>
      <c r="Z16" s="2">
        <f t="shared" ref="Z16" si="17">_xlfn.CONFIDENCE.NORM(0.05, Z15, 10)</f>
        <v>0.18593850969136841</v>
      </c>
    </row>
    <row r="18" spans="1:26" x14ac:dyDescent="0.2">
      <c r="A18" t="s">
        <v>0</v>
      </c>
      <c r="B18" t="s">
        <v>1</v>
      </c>
      <c r="C18" s="8" t="s">
        <v>2</v>
      </c>
      <c r="D18" s="1" t="s">
        <v>3</v>
      </c>
      <c r="E18" s="1" t="s">
        <v>4</v>
      </c>
      <c r="F18" s="1" t="s">
        <v>5</v>
      </c>
      <c r="G18" s="1" t="s">
        <v>6</v>
      </c>
      <c r="H18" s="1" t="s">
        <v>7</v>
      </c>
      <c r="I18" s="1" t="s">
        <v>8</v>
      </c>
      <c r="J18" s="1" t="s">
        <v>9</v>
      </c>
      <c r="K18" s="1" t="s">
        <v>10</v>
      </c>
      <c r="L18" s="1" t="s">
        <v>11</v>
      </c>
      <c r="M18" s="1"/>
      <c r="O18" t="s">
        <v>0</v>
      </c>
      <c r="P18" t="s">
        <v>1</v>
      </c>
      <c r="Q18" s="8" t="s">
        <v>2</v>
      </c>
      <c r="R18" s="1" t="s">
        <v>3</v>
      </c>
      <c r="S18" s="1" t="s">
        <v>4</v>
      </c>
      <c r="T18" s="1" t="s">
        <v>5</v>
      </c>
      <c r="U18" s="1" t="s">
        <v>6</v>
      </c>
      <c r="V18" s="1" t="s">
        <v>7</v>
      </c>
      <c r="W18" s="1" t="s">
        <v>8</v>
      </c>
      <c r="X18" s="1" t="s">
        <v>9</v>
      </c>
      <c r="Y18" s="1" t="s">
        <v>10</v>
      </c>
      <c r="Z18" s="1" t="s">
        <v>11</v>
      </c>
    </row>
    <row r="19" spans="1:26" x14ac:dyDescent="0.2">
      <c r="A19">
        <v>1</v>
      </c>
      <c r="B19" t="s">
        <v>15</v>
      </c>
      <c r="C19">
        <v>23</v>
      </c>
      <c r="D19">
        <v>16</v>
      </c>
      <c r="E19" s="2">
        <v>4740.2247690568702</v>
      </c>
      <c r="F19" s="2">
        <v>579.60312499999998</v>
      </c>
      <c r="G19" s="2">
        <f t="shared" ref="G19:G28" si="18">E19/F19</f>
        <v>8.1783975354806273</v>
      </c>
      <c r="H19" s="2">
        <v>0.14277442724400799</v>
      </c>
      <c r="I19">
        <v>3</v>
      </c>
      <c r="J19" s="2">
        <v>6.6666666670000003</v>
      </c>
      <c r="K19" s="3">
        <v>4</v>
      </c>
      <c r="L19" s="3">
        <v>0</v>
      </c>
      <c r="M19" s="3"/>
      <c r="O19">
        <v>1</v>
      </c>
      <c r="P19" t="s">
        <v>15</v>
      </c>
      <c r="Q19">
        <v>25</v>
      </c>
      <c r="R19">
        <v>17</v>
      </c>
      <c r="S19" s="2">
        <v>5059.367056</v>
      </c>
      <c r="T19" s="2">
        <v>578.33529399999998</v>
      </c>
      <c r="U19" s="2">
        <f>S19/T19</f>
        <v>8.748155453227449</v>
      </c>
      <c r="V19" s="2"/>
      <c r="W19">
        <v>5</v>
      </c>
      <c r="X19" s="2">
        <v>11.6</v>
      </c>
      <c r="Y19">
        <v>7</v>
      </c>
      <c r="Z19">
        <v>0</v>
      </c>
    </row>
    <row r="20" spans="1:26" x14ac:dyDescent="0.2">
      <c r="A20">
        <v>2</v>
      </c>
      <c r="B20" s="9" t="s">
        <v>15</v>
      </c>
      <c r="C20">
        <v>27</v>
      </c>
      <c r="D20">
        <v>20</v>
      </c>
      <c r="E20" s="2">
        <v>4488.1252733495003</v>
      </c>
      <c r="F20" s="2">
        <v>581.29999999999995</v>
      </c>
      <c r="G20" s="2">
        <f t="shared" si="18"/>
        <v>7.7208416881980053</v>
      </c>
      <c r="H20" s="2">
        <v>0.175220338562454</v>
      </c>
      <c r="I20">
        <v>5</v>
      </c>
      <c r="J20" s="2">
        <v>21.4</v>
      </c>
      <c r="K20" s="3">
        <v>6</v>
      </c>
      <c r="L20" s="3">
        <v>1</v>
      </c>
      <c r="M20" s="3"/>
      <c r="O20">
        <v>2</v>
      </c>
      <c r="P20" t="s">
        <v>15</v>
      </c>
      <c r="Q20">
        <v>26</v>
      </c>
      <c r="R20">
        <v>21</v>
      </c>
      <c r="S20" s="2">
        <v>4531.0122730000003</v>
      </c>
      <c r="T20" s="2">
        <v>527.19761900000003</v>
      </c>
      <c r="U20" s="2">
        <f t="shared" ref="U20:U28" si="19">S20/T20</f>
        <v>8.5945234001521538</v>
      </c>
      <c r="V20" s="2"/>
      <c r="W20">
        <v>5</v>
      </c>
      <c r="X20" s="2">
        <v>9.6</v>
      </c>
      <c r="Y20">
        <v>5</v>
      </c>
      <c r="Z20">
        <v>1</v>
      </c>
    </row>
    <row r="21" spans="1:26" x14ac:dyDescent="0.2">
      <c r="A21">
        <v>3</v>
      </c>
      <c r="B21" s="9" t="s">
        <v>15</v>
      </c>
      <c r="C21">
        <v>21</v>
      </c>
      <c r="D21">
        <v>13</v>
      </c>
      <c r="E21" s="2">
        <v>4959.8275708276897</v>
      </c>
      <c r="F21" s="2">
        <v>518.1</v>
      </c>
      <c r="G21" s="2">
        <f t="shared" si="18"/>
        <v>9.5731086099743088</v>
      </c>
      <c r="H21" s="2">
        <v>0.112282805343032</v>
      </c>
      <c r="I21">
        <v>3</v>
      </c>
      <c r="J21" s="2">
        <v>6.6666670000000003</v>
      </c>
      <c r="K21" s="3">
        <v>3</v>
      </c>
      <c r="L21" s="3">
        <v>0</v>
      </c>
      <c r="M21" s="3"/>
      <c r="O21">
        <v>3</v>
      </c>
      <c r="P21" t="s">
        <v>15</v>
      </c>
      <c r="Q21">
        <v>22</v>
      </c>
      <c r="R21">
        <v>15</v>
      </c>
      <c r="S21" s="2">
        <v>4910.3689709999999</v>
      </c>
      <c r="T21" s="2">
        <v>511.1</v>
      </c>
      <c r="U21" s="2">
        <f t="shared" si="19"/>
        <v>9.6074524965760126</v>
      </c>
      <c r="V21" s="2"/>
      <c r="W21">
        <v>3</v>
      </c>
      <c r="X21" s="2">
        <v>6.6666670000000003</v>
      </c>
      <c r="Y21">
        <v>3</v>
      </c>
      <c r="Z21">
        <v>0</v>
      </c>
    </row>
    <row r="22" spans="1:26" x14ac:dyDescent="0.2">
      <c r="A22">
        <v>4</v>
      </c>
      <c r="B22" s="9" t="s">
        <v>15</v>
      </c>
      <c r="C22">
        <v>23</v>
      </c>
      <c r="D22">
        <v>16</v>
      </c>
      <c r="E22" s="2">
        <v>4918.3449625418798</v>
      </c>
      <c r="F22" s="2">
        <v>587.00312499999995</v>
      </c>
      <c r="G22" s="2">
        <f t="shared" si="18"/>
        <v>8.3787372725517955</v>
      </c>
      <c r="H22" s="2">
        <v>0.14242238959450801</v>
      </c>
      <c r="I22">
        <v>8</v>
      </c>
      <c r="J22" s="2">
        <v>7.625</v>
      </c>
      <c r="K22" s="3">
        <v>8</v>
      </c>
      <c r="L22" s="3">
        <v>0</v>
      </c>
      <c r="M22" s="3"/>
      <c r="O22">
        <v>4</v>
      </c>
      <c r="P22" t="s">
        <v>15</v>
      </c>
      <c r="Q22">
        <v>24</v>
      </c>
      <c r="R22">
        <v>19</v>
      </c>
      <c r="S22" s="2">
        <v>4678.2651759999999</v>
      </c>
      <c r="T22" s="2">
        <v>533.93684199999996</v>
      </c>
      <c r="U22" s="2">
        <f t="shared" si="19"/>
        <v>8.7618325015302094</v>
      </c>
      <c r="V22" s="2"/>
      <c r="W22">
        <v>5</v>
      </c>
      <c r="X22" s="2">
        <v>9.4</v>
      </c>
      <c r="Y22">
        <v>5</v>
      </c>
      <c r="Z22">
        <v>0</v>
      </c>
    </row>
    <row r="23" spans="1:26" x14ac:dyDescent="0.2">
      <c r="A23">
        <v>5</v>
      </c>
      <c r="B23" s="9" t="s">
        <v>15</v>
      </c>
      <c r="C23">
        <v>28</v>
      </c>
      <c r="D23">
        <v>22</v>
      </c>
      <c r="E23" s="2">
        <v>4468.2778905927298</v>
      </c>
      <c r="F23" s="2">
        <v>588.52499999999998</v>
      </c>
      <c r="G23" s="2">
        <f t="shared" si="18"/>
        <v>7.5923331899116091</v>
      </c>
      <c r="H23" s="2">
        <v>0.184680142032634</v>
      </c>
      <c r="I23">
        <v>7</v>
      </c>
      <c r="J23" s="2">
        <v>9.28571428571429</v>
      </c>
      <c r="K23" s="3">
        <v>7</v>
      </c>
      <c r="L23" s="3">
        <v>1</v>
      </c>
      <c r="M23" s="3"/>
      <c r="O23">
        <v>5</v>
      </c>
      <c r="P23" t="s">
        <v>15</v>
      </c>
      <c r="Q23">
        <v>28</v>
      </c>
      <c r="R23">
        <v>21</v>
      </c>
      <c r="S23" s="2">
        <v>4396.5991130000002</v>
      </c>
      <c r="T23" s="2">
        <v>508.23333300000002</v>
      </c>
      <c r="U23" s="2">
        <f t="shared" si="19"/>
        <v>8.6507492278157994</v>
      </c>
      <c r="V23" s="2"/>
      <c r="W23">
        <v>6</v>
      </c>
      <c r="X23" s="2">
        <v>9.8333329999999997</v>
      </c>
      <c r="Y23">
        <v>6</v>
      </c>
      <c r="Z23">
        <v>0</v>
      </c>
    </row>
    <row r="24" spans="1:26" x14ac:dyDescent="0.2">
      <c r="A24">
        <v>6</v>
      </c>
      <c r="B24" s="9" t="s">
        <v>15</v>
      </c>
      <c r="C24">
        <v>21</v>
      </c>
      <c r="D24">
        <v>15</v>
      </c>
      <c r="E24" s="2">
        <v>5210.1881208120003</v>
      </c>
      <c r="F24" s="2">
        <v>604.04</v>
      </c>
      <c r="G24" s="2">
        <f t="shared" si="18"/>
        <v>8.6255680431958162</v>
      </c>
      <c r="H24" s="2">
        <v>0.14729599352039</v>
      </c>
      <c r="I24">
        <v>4</v>
      </c>
      <c r="J24" s="2">
        <v>6.25</v>
      </c>
      <c r="K24" s="3">
        <v>4</v>
      </c>
      <c r="L24" s="3">
        <v>0</v>
      </c>
      <c r="M24" s="3"/>
      <c r="O24">
        <v>6</v>
      </c>
      <c r="P24" t="s">
        <v>15</v>
      </c>
      <c r="Q24">
        <v>20</v>
      </c>
      <c r="R24">
        <v>16</v>
      </c>
      <c r="S24" s="2">
        <v>5349.9828029999999</v>
      </c>
      <c r="T24" s="2">
        <v>587.50312499999995</v>
      </c>
      <c r="U24" s="2">
        <f t="shared" si="19"/>
        <v>9.1063052694400568</v>
      </c>
      <c r="V24" s="2"/>
      <c r="W24">
        <v>3</v>
      </c>
      <c r="X24" s="2">
        <v>6.6666670000000003</v>
      </c>
      <c r="Y24">
        <v>3</v>
      </c>
      <c r="Z24">
        <v>0</v>
      </c>
    </row>
    <row r="25" spans="1:26" x14ac:dyDescent="0.2">
      <c r="A25">
        <v>7</v>
      </c>
      <c r="B25" s="9" t="s">
        <v>15</v>
      </c>
      <c r="C25">
        <v>20</v>
      </c>
      <c r="D25">
        <v>16</v>
      </c>
      <c r="E25" s="2">
        <v>4286.8802706912502</v>
      </c>
      <c r="F25" s="2">
        <v>520.9</v>
      </c>
      <c r="G25" s="2">
        <f t="shared" si="18"/>
        <v>8.2297567108682088</v>
      </c>
      <c r="H25" s="2">
        <v>0.119005930378599</v>
      </c>
      <c r="I25">
        <v>4</v>
      </c>
      <c r="J25" s="2">
        <v>10.5</v>
      </c>
      <c r="K25" s="3">
        <v>4</v>
      </c>
      <c r="L25" s="3">
        <v>0</v>
      </c>
      <c r="M25" s="3"/>
      <c r="O25">
        <v>7</v>
      </c>
      <c r="P25" t="s">
        <v>15</v>
      </c>
      <c r="Q25">
        <v>21</v>
      </c>
      <c r="R25">
        <v>18</v>
      </c>
      <c r="S25" s="2">
        <v>4213.6046079999996</v>
      </c>
      <c r="T25" s="2">
        <v>484.647222</v>
      </c>
      <c r="U25" s="2">
        <f t="shared" si="19"/>
        <v>8.6941684935522012</v>
      </c>
      <c r="V25" s="2"/>
      <c r="W25">
        <v>4</v>
      </c>
      <c r="X25" s="2">
        <v>10.5</v>
      </c>
      <c r="Y25">
        <v>4</v>
      </c>
      <c r="Z25">
        <v>0</v>
      </c>
    </row>
    <row r="26" spans="1:26" x14ac:dyDescent="0.2">
      <c r="A26">
        <v>8</v>
      </c>
      <c r="B26" s="9" t="s">
        <v>15</v>
      </c>
      <c r="C26">
        <v>23</v>
      </c>
      <c r="D26">
        <v>16</v>
      </c>
      <c r="E26" s="2">
        <v>4177.4113210181204</v>
      </c>
      <c r="F26" s="2">
        <v>521.00312499999995</v>
      </c>
      <c r="G26" s="2">
        <f t="shared" si="18"/>
        <v>8.0180158631833933</v>
      </c>
      <c r="H26" s="2">
        <v>0.13677603289948001</v>
      </c>
      <c r="I26">
        <v>3</v>
      </c>
      <c r="J26" s="2">
        <v>6.6666667000000004</v>
      </c>
      <c r="K26" s="3">
        <v>3</v>
      </c>
      <c r="L26" s="3">
        <v>0</v>
      </c>
      <c r="M26" s="3"/>
      <c r="O26">
        <v>8</v>
      </c>
      <c r="P26" t="s">
        <v>15</v>
      </c>
      <c r="Q26">
        <v>21</v>
      </c>
      <c r="R26">
        <v>16</v>
      </c>
      <c r="S26" s="2">
        <v>4486.7207619999999</v>
      </c>
      <c r="T26" s="2">
        <v>549.203125</v>
      </c>
      <c r="U26" s="2">
        <f t="shared" si="19"/>
        <v>8.1695106195908842</v>
      </c>
      <c r="V26" s="2"/>
      <c r="W26">
        <v>3</v>
      </c>
      <c r="X26" s="2">
        <v>6.6666670000000003</v>
      </c>
      <c r="Y26">
        <v>3</v>
      </c>
      <c r="Z26">
        <v>0</v>
      </c>
    </row>
    <row r="27" spans="1:26" x14ac:dyDescent="0.2">
      <c r="A27">
        <v>9</v>
      </c>
      <c r="B27" s="9" t="s">
        <v>15</v>
      </c>
      <c r="C27">
        <v>22</v>
      </c>
      <c r="D27">
        <v>15</v>
      </c>
      <c r="E27" s="2">
        <v>4781.322695328</v>
      </c>
      <c r="F27" s="2">
        <v>565.54333333299996</v>
      </c>
      <c r="G27" s="2">
        <f t="shared" si="18"/>
        <v>8.4543878665309791</v>
      </c>
      <c r="H27" s="2">
        <v>0.12541146099898601</v>
      </c>
      <c r="I27">
        <v>5</v>
      </c>
      <c r="J27" s="2">
        <v>6</v>
      </c>
      <c r="K27" s="3">
        <v>5</v>
      </c>
      <c r="L27" s="3">
        <v>1</v>
      </c>
      <c r="M27" s="3"/>
      <c r="O27">
        <v>9</v>
      </c>
      <c r="P27" t="s">
        <v>15</v>
      </c>
      <c r="Q27">
        <v>21</v>
      </c>
      <c r="R27">
        <v>14</v>
      </c>
      <c r="S27" s="2">
        <v>5101.7167579999996</v>
      </c>
      <c r="T27" s="2">
        <v>525.77857100000006</v>
      </c>
      <c r="U27" s="2">
        <f t="shared" si="19"/>
        <v>9.7031660082624391</v>
      </c>
      <c r="V27" s="2"/>
      <c r="W27">
        <v>3</v>
      </c>
      <c r="X27" s="2">
        <v>6.6666670000000003</v>
      </c>
      <c r="Y27">
        <v>4</v>
      </c>
      <c r="Z27">
        <v>0</v>
      </c>
    </row>
    <row r="28" spans="1:26" x14ac:dyDescent="0.2">
      <c r="A28">
        <v>10</v>
      </c>
      <c r="B28" s="9" t="s">
        <v>15</v>
      </c>
      <c r="C28">
        <v>26</v>
      </c>
      <c r="D28">
        <v>20</v>
      </c>
      <c r="E28" s="2">
        <v>4963.2944316755002</v>
      </c>
      <c r="F28" s="2">
        <v>618.16999999999996</v>
      </c>
      <c r="G28" s="2">
        <f t="shared" si="18"/>
        <v>8.0290121352953072</v>
      </c>
      <c r="H28" s="2">
        <v>0.179872048872355</v>
      </c>
      <c r="I28">
        <v>8</v>
      </c>
      <c r="J28" s="2">
        <v>10.875</v>
      </c>
      <c r="K28" s="3">
        <v>9</v>
      </c>
      <c r="L28" s="3">
        <v>0</v>
      </c>
      <c r="M28" s="3"/>
      <c r="O28">
        <v>10</v>
      </c>
      <c r="P28" t="s">
        <v>15</v>
      </c>
      <c r="Q28">
        <v>25</v>
      </c>
      <c r="R28">
        <v>20</v>
      </c>
      <c r="S28" s="2">
        <v>4896.2133560000002</v>
      </c>
      <c r="T28" s="2">
        <v>581.83000000000004</v>
      </c>
      <c r="U28" s="2">
        <f t="shared" si="19"/>
        <v>8.4151957719608816</v>
      </c>
      <c r="V28" s="2"/>
      <c r="W28">
        <v>6</v>
      </c>
      <c r="X28" s="2">
        <v>14.166667</v>
      </c>
      <c r="Y28">
        <v>6</v>
      </c>
      <c r="Z28">
        <v>0</v>
      </c>
    </row>
    <row r="29" spans="1:26" x14ac:dyDescent="0.2">
      <c r="A29" s="6" t="s">
        <v>13</v>
      </c>
      <c r="B29" s="6"/>
      <c r="C29" s="7">
        <f t="shared" ref="C29:L29" si="20">AVERAGE(C19:C28)</f>
        <v>23.4</v>
      </c>
      <c r="D29" s="7">
        <f t="shared" si="20"/>
        <v>16.899999999999999</v>
      </c>
      <c r="E29" s="7">
        <f t="shared" si="20"/>
        <v>4699.3897305893543</v>
      </c>
      <c r="F29" s="7">
        <f t="shared" si="20"/>
        <v>568.41877083329996</v>
      </c>
      <c r="G29" s="7">
        <f t="shared" si="20"/>
        <v>8.280015891519005</v>
      </c>
      <c r="H29" s="7">
        <f t="shared" si="20"/>
        <v>0.14657415694464462</v>
      </c>
      <c r="I29" s="7">
        <f t="shared" si="20"/>
        <v>5</v>
      </c>
      <c r="J29" s="7">
        <f t="shared" si="20"/>
        <v>9.1935714652714289</v>
      </c>
      <c r="K29" s="7">
        <f t="shared" si="20"/>
        <v>5.3</v>
      </c>
      <c r="L29" s="7">
        <f t="shared" si="20"/>
        <v>0.3</v>
      </c>
      <c r="M29" s="7"/>
      <c r="O29" s="6" t="s">
        <v>13</v>
      </c>
      <c r="P29" s="6"/>
      <c r="Q29" s="7">
        <f>AVERAGE(Q19:Q28)</f>
        <v>23.3</v>
      </c>
      <c r="R29" s="7">
        <f>AVERAGE(R19:R28)</f>
        <v>17.7</v>
      </c>
      <c r="S29" s="7">
        <f>AVERAGE(S19:S28)</f>
        <v>4762.3850875999997</v>
      </c>
      <c r="T29" s="7">
        <f>AVERAGE(T19:T28)</f>
        <v>538.77651309999987</v>
      </c>
      <c r="U29" s="7">
        <f t="shared" ref="U29:V29" si="21">AVERAGE(U19:U28)</f>
        <v>8.8451059242108094</v>
      </c>
      <c r="V29" s="7" t="e">
        <f t="shared" si="21"/>
        <v>#DIV/0!</v>
      </c>
      <c r="W29" s="7">
        <f>AVERAGE(W19:W28)</f>
        <v>4.3</v>
      </c>
      <c r="X29" s="7">
        <f>AVERAGE(X19:X28)</f>
        <v>9.1766668000000013</v>
      </c>
      <c r="Y29" s="7">
        <f>AVERAGE(Y19:Y28)</f>
        <v>4.5999999999999996</v>
      </c>
      <c r="Z29" s="7">
        <f>AVERAGE(Z19:Z28)</f>
        <v>0.1</v>
      </c>
    </row>
    <row r="30" spans="1:26" x14ac:dyDescent="0.2">
      <c r="A30" t="s">
        <v>14</v>
      </c>
      <c r="C30" s="2">
        <f t="shared" ref="C30:L30" si="22">_xlfn.STDEV.P(C19:C28)</f>
        <v>2.5768197453450252</v>
      </c>
      <c r="D30" s="2">
        <f t="shared" si="22"/>
        <v>2.6627053911388696</v>
      </c>
      <c r="E30" s="2">
        <f t="shared" si="22"/>
        <v>315.49664468227411</v>
      </c>
      <c r="F30" s="2">
        <f t="shared" si="22"/>
        <v>34.396562583056742</v>
      </c>
      <c r="G30" s="2">
        <f t="shared" si="22"/>
        <v>0.52552155317863214</v>
      </c>
      <c r="H30" s="2">
        <f t="shared" si="22"/>
        <v>2.4276289746912972E-2</v>
      </c>
      <c r="I30" s="2">
        <f t="shared" si="22"/>
        <v>1.8973665961010275</v>
      </c>
      <c r="J30" s="2">
        <f t="shared" si="22"/>
        <v>4.4047589622140988</v>
      </c>
      <c r="K30" s="2">
        <f t="shared" si="22"/>
        <v>2.0024984394500787</v>
      </c>
      <c r="L30" s="2">
        <f t="shared" si="22"/>
        <v>0.45825756949558399</v>
      </c>
      <c r="M30" s="2"/>
      <c r="O30" t="s">
        <v>14</v>
      </c>
      <c r="Q30" s="2">
        <f>_xlfn.STDEV.P(Q19:Q28)</f>
        <v>2.5317977802344327</v>
      </c>
      <c r="R30" s="2">
        <f>_xlfn.STDEV.P(R19:R28)</f>
        <v>2.3685438564654024</v>
      </c>
      <c r="S30" s="2">
        <f>_xlfn.STDEV.P(S19:S28)</f>
        <v>340.58542770936015</v>
      </c>
      <c r="T30" s="2">
        <f>_xlfn.STDEV.P(T19:T28)</f>
        <v>32.949646295921454</v>
      </c>
      <c r="U30" s="2">
        <f t="shared" ref="U30:V30" si="23">_xlfn.STDEV.P(U19:U28)</f>
        <v>0.46546732950226966</v>
      </c>
      <c r="V30" s="2" t="e">
        <f t="shared" si="23"/>
        <v>#DIV/0!</v>
      </c>
      <c r="W30" s="2">
        <f>_xlfn.STDEV.P(W19:W28)</f>
        <v>1.1874342087037917</v>
      </c>
      <c r="X30" s="2">
        <f>_xlfn.STDEV.P(X19:X28)</f>
        <v>2.416289547035114</v>
      </c>
      <c r="Y30" s="2">
        <f>_xlfn.STDEV.P(Y19:Y28)</f>
        <v>1.3564659966250536</v>
      </c>
      <c r="Z30" s="2">
        <f>_xlfn.STDEV.P(Z19:Z28)</f>
        <v>0.3</v>
      </c>
    </row>
    <row r="31" spans="1:26" x14ac:dyDescent="0.2">
      <c r="A31" t="s">
        <v>20</v>
      </c>
      <c r="C31" s="2">
        <f>_xlfn.CONFIDENCE.NORM(0.05, C30, 10)</f>
        <v>1.5971000773091515</v>
      </c>
      <c r="D31" s="2">
        <f t="shared" ref="D31" si="24">_xlfn.CONFIDENCE.NORM(0.05, D30, 10)</f>
        <v>1.6503315739184456</v>
      </c>
      <c r="E31" s="2">
        <f t="shared" ref="E31" si="25">_xlfn.CONFIDENCE.NORM(0.05, E30, 10)</f>
        <v>195.5432530828308</v>
      </c>
      <c r="F31" s="2">
        <f t="shared" ref="F31" si="26">_xlfn.CONFIDENCE.NORM(0.05, F30, 10)</f>
        <v>21.318818617331523</v>
      </c>
      <c r="G31" s="2">
        <f t="shared" ref="G31" si="27">_xlfn.CONFIDENCE.NORM(0.05, G30, 10)</f>
        <v>0.32571564802909359</v>
      </c>
      <c r="H31" s="2">
        <f t="shared" ref="H31" si="28">_xlfn.CONFIDENCE.NORM(0.05, H30, 10)</f>
        <v>1.5046323787922818E-2</v>
      </c>
      <c r="I31" s="2">
        <f t="shared" ref="I31" si="29">_xlfn.CONFIDENCE.NORM(0.05, I30, 10)</f>
        <v>1.1759783907240322</v>
      </c>
      <c r="J31" s="2">
        <f t="shared" ref="J31" si="30">_xlfn.CONFIDENCE.NORM(0.05, J30, 10)</f>
        <v>2.7300477232792937</v>
      </c>
      <c r="K31" s="2">
        <f t="shared" ref="K31" si="31">_xlfn.CONFIDENCE.NORM(0.05, K30, 10)</f>
        <v>1.2411385849687953</v>
      </c>
      <c r="L31" s="2">
        <f t="shared" ref="L31" si="32">_xlfn.CONFIDENCE.NORM(0.05, L30, 10)</f>
        <v>0.28402576508932531</v>
      </c>
      <c r="M31" s="2"/>
      <c r="O31" t="s">
        <v>20</v>
      </c>
      <c r="Q31" s="2">
        <f>_xlfn.CONFIDENCE.NORM(0.05, Q30, 10)</f>
        <v>1.5691956869890169</v>
      </c>
      <c r="R31" s="2">
        <f t="shared" ref="R31" si="33">_xlfn.CONFIDENCE.NORM(0.05, R30, 10)</f>
        <v>1.4680117160327446</v>
      </c>
      <c r="S31" s="2">
        <f t="shared" ref="S31" si="34">_xlfn.CONFIDENCE.NORM(0.05, S30, 10)</f>
        <v>211.09315616958571</v>
      </c>
      <c r="T31" s="2">
        <f t="shared" ref="T31" si="35">_xlfn.CONFIDENCE.NORM(0.05, T30, 10)</f>
        <v>20.422027090404509</v>
      </c>
      <c r="U31" s="2">
        <f t="shared" ref="U31" si="36">_xlfn.CONFIDENCE.NORM(0.05, U30, 10)</f>
        <v>0.28849433852557715</v>
      </c>
      <c r="V31" s="2" t="e">
        <f t="shared" ref="V31" si="37">_xlfn.CONFIDENCE.NORM(0.05, V30, 10)</f>
        <v>#DIV/0!</v>
      </c>
      <c r="W31" s="2">
        <f t="shared" ref="W31" si="38">_xlfn.CONFIDENCE.NORM(0.05, W30, 10)</f>
        <v>0.73596582374310782</v>
      </c>
      <c r="X31" s="2">
        <f t="shared" ref="X31" si="39">_xlfn.CONFIDENCE.NORM(0.05, X30, 10)</f>
        <v>1.4976042578618025</v>
      </c>
      <c r="Y31" s="2">
        <f t="shared" ref="Y31" si="40">_xlfn.CONFIDENCE.NORM(0.05, Y30, 10)</f>
        <v>0.84073088619826419</v>
      </c>
      <c r="Z31" s="2">
        <f t="shared" ref="Z31" si="41">_xlfn.CONFIDENCE.NORM(0.05, Z30, 10)</f>
        <v>0.18593850969136841</v>
      </c>
    </row>
    <row r="32" spans="1:26" x14ac:dyDescent="0.2">
      <c r="H32" s="2"/>
    </row>
    <row r="34" spans="8:8" x14ac:dyDescent="0.2">
      <c r="H34" t="s">
        <v>16</v>
      </c>
    </row>
  </sheetData>
  <phoneticPr fontId="4" type="noConversion"/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34"/>
  <sheetViews>
    <sheetView topLeftCell="M1" zoomScale="130" zoomScaleNormal="130" workbookViewId="0">
      <selection activeCell="Z17" sqref="Z17"/>
    </sheetView>
  </sheetViews>
  <sheetFormatPr defaultColWidth="11.5703125" defaultRowHeight="12.75" x14ac:dyDescent="0.2"/>
  <cols>
    <col min="1" max="1" width="12.5703125" customWidth="1"/>
    <col min="3" max="4" width="16.7109375" customWidth="1"/>
    <col min="5" max="5" width="20" customWidth="1"/>
    <col min="6" max="6" width="19" customWidth="1"/>
    <col min="7" max="8" width="18" customWidth="1"/>
    <col min="9" max="9" width="19.140625" customWidth="1"/>
    <col min="10" max="10" width="20.85546875" customWidth="1"/>
    <col min="17" max="17" width="17.140625" customWidth="1"/>
    <col min="18" max="18" width="16.140625" customWidth="1"/>
    <col min="19" max="19" width="18.5703125" customWidth="1"/>
    <col min="20" max="20" width="19.5703125" customWidth="1"/>
    <col min="21" max="21" width="14.7109375" customWidth="1"/>
    <col min="22" max="22" width="14" customWidth="1"/>
    <col min="24" max="24" width="19.140625" customWidth="1"/>
  </cols>
  <sheetData>
    <row r="1" spans="1:26" x14ac:dyDescent="0.2">
      <c r="C1" s="12" t="s">
        <v>18</v>
      </c>
      <c r="Q1" s="12" t="s">
        <v>19</v>
      </c>
    </row>
    <row r="2" spans="1:26" x14ac:dyDescent="0.2">
      <c r="E2" s="10"/>
    </row>
    <row r="3" spans="1:26" x14ac:dyDescent="0.2">
      <c r="A3" t="s">
        <v>0</v>
      </c>
      <c r="B3" t="s">
        <v>1</v>
      </c>
      <c r="C3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O3" t="s">
        <v>0</v>
      </c>
      <c r="P3" t="s">
        <v>1</v>
      </c>
      <c r="Q3" t="s">
        <v>2</v>
      </c>
      <c r="R3" s="1" t="s">
        <v>3</v>
      </c>
      <c r="S3" s="1" t="s">
        <v>4</v>
      </c>
      <c r="T3" s="1" t="s">
        <v>5</v>
      </c>
      <c r="U3" s="1" t="s">
        <v>6</v>
      </c>
      <c r="V3" s="1" t="s">
        <v>7</v>
      </c>
      <c r="W3" s="1" t="s">
        <v>8</v>
      </c>
      <c r="X3" s="1" t="s">
        <v>9</v>
      </c>
      <c r="Y3" s="1" t="s">
        <v>10</v>
      </c>
      <c r="Z3" s="1" t="s">
        <v>11</v>
      </c>
    </row>
    <row r="4" spans="1:26" x14ac:dyDescent="0.2">
      <c r="A4">
        <v>1</v>
      </c>
      <c r="B4" t="s">
        <v>12</v>
      </c>
      <c r="C4">
        <v>230</v>
      </c>
      <c r="D4">
        <v>182</v>
      </c>
      <c r="E4" s="2">
        <v>3728.2939018162401</v>
      </c>
      <c r="F4" s="2">
        <v>313.22747252747303</v>
      </c>
      <c r="G4" s="2">
        <f t="shared" ref="G4:G13" si="0">E4/F4</f>
        <v>11.902831739924196</v>
      </c>
      <c r="H4" s="2">
        <v>0.943585304942688</v>
      </c>
      <c r="I4">
        <v>59</v>
      </c>
      <c r="J4" s="2">
        <v>6.6779661016949197</v>
      </c>
      <c r="K4">
        <v>31</v>
      </c>
      <c r="L4">
        <v>5</v>
      </c>
      <c r="O4">
        <v>1</v>
      </c>
      <c r="P4" t="s">
        <v>12</v>
      </c>
      <c r="Q4">
        <v>236</v>
      </c>
      <c r="R4">
        <v>186</v>
      </c>
      <c r="S4" s="2">
        <v>3733.325891</v>
      </c>
      <c r="T4" s="2">
        <v>315.156452</v>
      </c>
      <c r="U4" s="2">
        <f>S4/T4</f>
        <v>11.845944664334525</v>
      </c>
      <c r="W4">
        <v>61</v>
      </c>
      <c r="X4" s="2">
        <v>6.8196719999999997</v>
      </c>
      <c r="Y4">
        <v>33</v>
      </c>
      <c r="Z4">
        <v>6</v>
      </c>
    </row>
    <row r="5" spans="1:26" x14ac:dyDescent="0.2">
      <c r="A5">
        <v>2</v>
      </c>
      <c r="B5" t="s">
        <v>12</v>
      </c>
      <c r="C5">
        <v>230</v>
      </c>
      <c r="D5">
        <v>182</v>
      </c>
      <c r="E5" s="2">
        <v>3645.57271517038</v>
      </c>
      <c r="F5" s="2">
        <v>310.99862637362702</v>
      </c>
      <c r="G5" s="2">
        <f t="shared" si="0"/>
        <v>11.722150537059504</v>
      </c>
      <c r="H5" s="2">
        <v>0.98136119459873705</v>
      </c>
      <c r="I5">
        <v>57</v>
      </c>
      <c r="J5" s="2">
        <v>17.315789473684202</v>
      </c>
      <c r="K5">
        <v>32</v>
      </c>
      <c r="L5">
        <v>12</v>
      </c>
      <c r="O5">
        <v>2</v>
      </c>
      <c r="P5" t="s">
        <v>12</v>
      </c>
      <c r="Q5">
        <v>237</v>
      </c>
      <c r="R5">
        <v>188</v>
      </c>
      <c r="S5" s="2">
        <v>3514.0778730000002</v>
      </c>
      <c r="T5" s="2">
        <v>307.94866999999999</v>
      </c>
      <c r="U5" s="2">
        <f t="shared" ref="U5:U13" si="1">S5/T5</f>
        <v>11.411245494257209</v>
      </c>
      <c r="W5">
        <v>59</v>
      </c>
      <c r="X5" s="2">
        <v>13.898305000000001</v>
      </c>
      <c r="Y5">
        <v>34</v>
      </c>
      <c r="Z5">
        <v>12</v>
      </c>
    </row>
    <row r="6" spans="1:26" x14ac:dyDescent="0.2">
      <c r="A6">
        <v>3</v>
      </c>
      <c r="B6" t="s">
        <v>12</v>
      </c>
      <c r="C6">
        <v>227</v>
      </c>
      <c r="D6">
        <v>180</v>
      </c>
      <c r="E6" s="2">
        <v>3468.5506895009398</v>
      </c>
      <c r="F6" s="2">
        <v>292.17750000000001</v>
      </c>
      <c r="G6" s="2">
        <f t="shared" si="0"/>
        <v>11.871381915106193</v>
      </c>
      <c r="H6" s="2">
        <v>0.90648305124000605</v>
      </c>
      <c r="I6">
        <v>46</v>
      </c>
      <c r="J6" s="2">
        <v>23.630434782608699</v>
      </c>
      <c r="K6">
        <v>33</v>
      </c>
      <c r="L6">
        <v>4</v>
      </c>
      <c r="O6">
        <v>3</v>
      </c>
      <c r="P6" t="s">
        <v>12</v>
      </c>
      <c r="Q6">
        <v>231</v>
      </c>
      <c r="R6">
        <v>184</v>
      </c>
      <c r="S6" s="2">
        <v>3456.319281</v>
      </c>
      <c r="T6" s="2">
        <v>290.48315200000002</v>
      </c>
      <c r="U6" s="2">
        <f t="shared" si="1"/>
        <v>11.898518923396974</v>
      </c>
      <c r="W6">
        <v>43</v>
      </c>
      <c r="X6" s="2">
        <v>24.906977000000001</v>
      </c>
      <c r="Y6">
        <v>29</v>
      </c>
      <c r="Z6">
        <v>5</v>
      </c>
    </row>
    <row r="7" spans="1:26" x14ac:dyDescent="0.2">
      <c r="A7">
        <v>4</v>
      </c>
      <c r="B7" t="s">
        <v>12</v>
      </c>
      <c r="C7">
        <v>225</v>
      </c>
      <c r="D7">
        <v>181</v>
      </c>
      <c r="E7" s="2">
        <v>3556.5964387519298</v>
      </c>
      <c r="F7" s="2">
        <v>296.99861878452998</v>
      </c>
      <c r="G7" s="2">
        <f t="shared" si="0"/>
        <v>11.975127875366352</v>
      </c>
      <c r="H7" s="2">
        <v>0.87445410350742303</v>
      </c>
      <c r="I7">
        <v>55</v>
      </c>
      <c r="J7" s="2">
        <v>8.2909090899999995</v>
      </c>
      <c r="K7">
        <v>34</v>
      </c>
      <c r="L7">
        <v>9</v>
      </c>
      <c r="O7">
        <v>4</v>
      </c>
      <c r="P7" t="s">
        <v>12</v>
      </c>
      <c r="Q7">
        <v>230</v>
      </c>
      <c r="R7">
        <v>185</v>
      </c>
      <c r="S7" s="2">
        <v>3565.644084</v>
      </c>
      <c r="T7" s="2">
        <v>293.77945899999997</v>
      </c>
      <c r="U7" s="2">
        <f t="shared" si="1"/>
        <v>12.137145653876367</v>
      </c>
      <c r="W7">
        <v>53</v>
      </c>
      <c r="X7" s="2">
        <v>8.4528300000000005</v>
      </c>
      <c r="Y7">
        <v>32</v>
      </c>
      <c r="Z7">
        <v>9</v>
      </c>
    </row>
    <row r="8" spans="1:26" x14ac:dyDescent="0.2">
      <c r="A8">
        <v>5</v>
      </c>
      <c r="B8" t="s">
        <v>12</v>
      </c>
      <c r="C8">
        <v>236</v>
      </c>
      <c r="D8">
        <v>183</v>
      </c>
      <c r="E8" s="2">
        <v>3541.6060530570498</v>
      </c>
      <c r="F8" s="2">
        <v>291.38852459016402</v>
      </c>
      <c r="G8" s="2">
        <f t="shared" si="0"/>
        <v>12.154239972347211</v>
      </c>
      <c r="H8" s="2">
        <v>0.99115935526818999</v>
      </c>
      <c r="I8">
        <v>58</v>
      </c>
      <c r="J8" s="2">
        <v>14.689655172413801</v>
      </c>
      <c r="K8">
        <v>38</v>
      </c>
      <c r="L8">
        <v>11</v>
      </c>
      <c r="O8">
        <v>5</v>
      </c>
      <c r="P8" t="s">
        <v>12</v>
      </c>
      <c r="Q8">
        <v>238</v>
      </c>
      <c r="R8">
        <v>185</v>
      </c>
      <c r="S8" s="2">
        <v>3553.9694490000002</v>
      </c>
      <c r="T8" s="2">
        <v>291.24432400000001</v>
      </c>
      <c r="U8" s="2">
        <f t="shared" si="1"/>
        <v>12.202708022560467</v>
      </c>
      <c r="W8">
        <v>62</v>
      </c>
      <c r="X8" s="2">
        <v>14.322581</v>
      </c>
      <c r="Y8">
        <v>39</v>
      </c>
      <c r="Z8">
        <v>11</v>
      </c>
    </row>
    <row r="9" spans="1:26" x14ac:dyDescent="0.2">
      <c r="A9">
        <v>6</v>
      </c>
      <c r="B9" t="s">
        <v>12</v>
      </c>
      <c r="C9">
        <v>221</v>
      </c>
      <c r="D9">
        <v>178</v>
      </c>
      <c r="E9" s="2">
        <v>3551.55124933562</v>
      </c>
      <c r="F9" s="2">
        <v>313.60842696629197</v>
      </c>
      <c r="G9" s="2">
        <f t="shared" si="0"/>
        <v>11.324795330571128</v>
      </c>
      <c r="H9" s="2">
        <v>0.90045219843297897</v>
      </c>
      <c r="I9">
        <v>48</v>
      </c>
      <c r="J9" s="2">
        <v>9.4166666669999994</v>
      </c>
      <c r="K9">
        <v>32</v>
      </c>
      <c r="L9">
        <v>7</v>
      </c>
      <c r="O9">
        <v>6</v>
      </c>
      <c r="P9" t="s">
        <v>12</v>
      </c>
      <c r="Q9">
        <v>227</v>
      </c>
      <c r="R9">
        <v>184</v>
      </c>
      <c r="S9" s="2">
        <v>3561.4500069999999</v>
      </c>
      <c r="T9" s="2">
        <v>317.47989100000001</v>
      </c>
      <c r="U9" s="2">
        <f t="shared" si="1"/>
        <v>11.217875865404023</v>
      </c>
      <c r="W9">
        <v>51</v>
      </c>
      <c r="X9" s="2">
        <v>9.3333329999999997</v>
      </c>
      <c r="Y9">
        <v>32</v>
      </c>
      <c r="Z9">
        <v>7</v>
      </c>
    </row>
    <row r="10" spans="1:26" x14ac:dyDescent="0.2">
      <c r="A10">
        <v>7</v>
      </c>
      <c r="B10" t="s">
        <v>12</v>
      </c>
      <c r="C10">
        <v>225</v>
      </c>
      <c r="D10">
        <v>183</v>
      </c>
      <c r="E10" s="2">
        <v>3519.35645950656</v>
      </c>
      <c r="F10" s="2">
        <v>298.412568306011</v>
      </c>
      <c r="G10" s="2">
        <f t="shared" si="0"/>
        <v>11.793593277537797</v>
      </c>
      <c r="H10" s="2">
        <v>0.88235792606951802</v>
      </c>
      <c r="I10">
        <v>62</v>
      </c>
      <c r="J10" s="2">
        <v>9.5806451612903203</v>
      </c>
      <c r="K10">
        <v>38</v>
      </c>
      <c r="L10">
        <v>10</v>
      </c>
      <c r="O10">
        <v>7</v>
      </c>
      <c r="P10" t="s">
        <v>12</v>
      </c>
      <c r="Q10">
        <v>231</v>
      </c>
      <c r="R10">
        <v>187</v>
      </c>
      <c r="S10" s="2">
        <v>3496.791984</v>
      </c>
      <c r="T10" s="2">
        <v>296.946257</v>
      </c>
      <c r="U10" s="2">
        <f t="shared" si="1"/>
        <v>11.775841256015562</v>
      </c>
      <c r="W10">
        <v>60</v>
      </c>
      <c r="X10" s="2">
        <v>9.5833329999999997</v>
      </c>
      <c r="Y10">
        <v>36</v>
      </c>
      <c r="Z10">
        <v>12</v>
      </c>
    </row>
    <row r="11" spans="1:26" x14ac:dyDescent="0.2">
      <c r="A11">
        <v>8</v>
      </c>
      <c r="B11" t="s">
        <v>12</v>
      </c>
      <c r="C11">
        <v>230</v>
      </c>
      <c r="D11">
        <v>180</v>
      </c>
      <c r="E11" s="2">
        <v>3565.58677805467</v>
      </c>
      <c r="F11" s="2">
        <v>300.58999999999997</v>
      </c>
      <c r="G11" s="2">
        <f t="shared" si="0"/>
        <v>11.861960737398684</v>
      </c>
      <c r="H11" s="2">
        <v>0.91530053560013802</v>
      </c>
      <c r="I11">
        <v>58</v>
      </c>
      <c r="J11" s="2">
        <v>7.2241379310344804</v>
      </c>
      <c r="K11">
        <v>38</v>
      </c>
      <c r="L11">
        <v>8</v>
      </c>
      <c r="O11">
        <v>8</v>
      </c>
      <c r="P11" t="s">
        <v>12</v>
      </c>
      <c r="Q11">
        <v>234</v>
      </c>
      <c r="R11">
        <v>183</v>
      </c>
      <c r="S11" s="2">
        <v>3537.9117550000001</v>
      </c>
      <c r="T11" s="2">
        <v>297.82950799999998</v>
      </c>
      <c r="U11" s="2">
        <f t="shared" si="1"/>
        <v>11.878983310814187</v>
      </c>
      <c r="W11">
        <v>59</v>
      </c>
      <c r="X11" s="2">
        <v>7.2711860000000001</v>
      </c>
      <c r="Y11">
        <v>36</v>
      </c>
      <c r="Z11">
        <v>7</v>
      </c>
    </row>
    <row r="12" spans="1:26" x14ac:dyDescent="0.2">
      <c r="A12">
        <v>9</v>
      </c>
      <c r="B12" t="s">
        <v>12</v>
      </c>
      <c r="C12">
        <v>234</v>
      </c>
      <c r="D12">
        <v>186</v>
      </c>
      <c r="E12" s="2">
        <v>3635.7007822218802</v>
      </c>
      <c r="F12" s="2">
        <v>318.61881720430102</v>
      </c>
      <c r="G12" s="2">
        <f t="shared" si="0"/>
        <v>11.410816266669645</v>
      </c>
      <c r="H12" s="2">
        <v>1.02991938215926</v>
      </c>
      <c r="I12">
        <v>60</v>
      </c>
      <c r="J12" s="2">
        <v>10.683333299999999</v>
      </c>
      <c r="K12">
        <v>36</v>
      </c>
      <c r="L12">
        <v>15</v>
      </c>
      <c r="O12">
        <v>9</v>
      </c>
      <c r="P12" t="s">
        <v>12</v>
      </c>
      <c r="Q12">
        <v>239</v>
      </c>
      <c r="R12">
        <v>193</v>
      </c>
      <c r="S12" s="2">
        <v>3614.0268860000001</v>
      </c>
      <c r="T12" s="2">
        <v>315.286269</v>
      </c>
      <c r="U12" s="2">
        <f t="shared" si="1"/>
        <v>11.462684047303057</v>
      </c>
      <c r="W12">
        <v>61</v>
      </c>
      <c r="X12" s="2">
        <v>10.622951</v>
      </c>
      <c r="Y12">
        <v>36</v>
      </c>
      <c r="Z12">
        <v>15</v>
      </c>
    </row>
    <row r="13" spans="1:26" x14ac:dyDescent="0.2">
      <c r="A13">
        <v>10</v>
      </c>
      <c r="B13" t="s">
        <v>12</v>
      </c>
      <c r="C13">
        <v>225</v>
      </c>
      <c r="D13">
        <v>182</v>
      </c>
      <c r="E13" s="2">
        <v>3436.7056426013201</v>
      </c>
      <c r="F13" s="2">
        <v>301.74725274725301</v>
      </c>
      <c r="G13" s="2">
        <f t="shared" si="0"/>
        <v>11.389351887421968</v>
      </c>
      <c r="H13" s="2">
        <v>0.94134338096429204</v>
      </c>
      <c r="I13" s="4">
        <v>64</v>
      </c>
      <c r="J13" s="5">
        <v>10.0625</v>
      </c>
      <c r="K13">
        <v>41</v>
      </c>
      <c r="L13">
        <v>8</v>
      </c>
      <c r="O13">
        <v>10</v>
      </c>
      <c r="P13" t="s">
        <v>12</v>
      </c>
      <c r="Q13">
        <v>229</v>
      </c>
      <c r="R13">
        <v>185</v>
      </c>
      <c r="S13" s="2">
        <v>3429.4645420000002</v>
      </c>
      <c r="T13" s="2">
        <v>302.46891900000003</v>
      </c>
      <c r="U13" s="2">
        <f t="shared" si="1"/>
        <v>11.338237837256925</v>
      </c>
      <c r="W13">
        <v>60</v>
      </c>
      <c r="X13" s="2">
        <v>11.05</v>
      </c>
      <c r="Y13">
        <v>35</v>
      </c>
      <c r="Z13">
        <v>9</v>
      </c>
    </row>
    <row r="14" spans="1:26" x14ac:dyDescent="0.2">
      <c r="A14" s="6" t="s">
        <v>13</v>
      </c>
      <c r="B14" s="6"/>
      <c r="C14" s="7">
        <f t="shared" ref="C14:L14" si="2">AVERAGE(C4:C13)</f>
        <v>228.3</v>
      </c>
      <c r="D14" s="7">
        <f t="shared" si="2"/>
        <v>181.7</v>
      </c>
      <c r="E14" s="7">
        <f t="shared" si="2"/>
        <v>3564.9520710016595</v>
      </c>
      <c r="F14" s="7">
        <f t="shared" si="2"/>
        <v>303.7767807499651</v>
      </c>
      <c r="G14" s="7">
        <f t="shared" si="2"/>
        <v>11.740624953940268</v>
      </c>
      <c r="H14" s="7">
        <f t="shared" si="2"/>
        <v>0.93664164327832311</v>
      </c>
      <c r="I14" s="7">
        <f t="shared" si="2"/>
        <v>56.7</v>
      </c>
      <c r="J14" s="7">
        <f t="shared" si="2"/>
        <v>11.757203767972642</v>
      </c>
      <c r="K14" s="7">
        <f t="shared" si="2"/>
        <v>35.299999999999997</v>
      </c>
      <c r="L14" s="7">
        <f t="shared" si="2"/>
        <v>8.9</v>
      </c>
      <c r="O14" s="6" t="s">
        <v>13</v>
      </c>
      <c r="P14" s="6"/>
      <c r="Q14" s="7">
        <f t="shared" ref="Q14:Z14" si="3">AVERAGE(Q4:Q13)</f>
        <v>233.2</v>
      </c>
      <c r="R14" s="7">
        <f t="shared" si="3"/>
        <v>186</v>
      </c>
      <c r="S14" s="7">
        <f t="shared" si="3"/>
        <v>3546.2981752000001</v>
      </c>
      <c r="T14" s="7">
        <f t="shared" si="3"/>
        <v>302.8622901</v>
      </c>
      <c r="U14" s="7">
        <f t="shared" si="3"/>
        <v>11.71691850752193</v>
      </c>
      <c r="V14" s="7" t="e">
        <f t="shared" si="3"/>
        <v>#DIV/0!</v>
      </c>
      <c r="W14" s="7">
        <f t="shared" si="3"/>
        <v>56.9</v>
      </c>
      <c r="X14" s="7">
        <f t="shared" si="3"/>
        <v>11.626116799999998</v>
      </c>
      <c r="Y14" s="7">
        <f t="shared" si="3"/>
        <v>34.200000000000003</v>
      </c>
      <c r="Z14" s="7">
        <f t="shared" si="3"/>
        <v>9.3000000000000007</v>
      </c>
    </row>
    <row r="15" spans="1:26" x14ac:dyDescent="0.2">
      <c r="A15" t="s">
        <v>14</v>
      </c>
      <c r="C15" s="2">
        <f t="shared" ref="C15:L15" si="4">_xlfn.STDEV.P(C4:C13)</f>
        <v>4.3370496884402874</v>
      </c>
      <c r="D15" s="2">
        <f t="shared" si="4"/>
        <v>2.0518284528683188</v>
      </c>
      <c r="E15" s="2">
        <f t="shared" si="4"/>
        <v>81.731140123085495</v>
      </c>
      <c r="F15" s="2">
        <f t="shared" si="4"/>
        <v>9.1401474690146856</v>
      </c>
      <c r="G15" s="2">
        <f t="shared" si="4"/>
        <v>0.26314018332149008</v>
      </c>
      <c r="H15" s="2">
        <f t="shared" si="4"/>
        <v>4.8199323710887101E-2</v>
      </c>
      <c r="I15" s="2">
        <f t="shared" si="4"/>
        <v>5.4230987451825001</v>
      </c>
      <c r="J15" s="2">
        <f t="shared" si="4"/>
        <v>5.0306464882127599</v>
      </c>
      <c r="K15" s="2">
        <f t="shared" si="4"/>
        <v>3.1953090617340911</v>
      </c>
      <c r="L15" s="2">
        <f t="shared" si="4"/>
        <v>3.1128764832546763</v>
      </c>
      <c r="O15" t="s">
        <v>14</v>
      </c>
      <c r="Q15" s="2">
        <f t="shared" ref="Q15:Z15" si="5">_xlfn.STDEV.P(Q4:Q13)</f>
        <v>3.944616584663204</v>
      </c>
      <c r="R15" s="2">
        <f t="shared" si="5"/>
        <v>2.7202941017470885</v>
      </c>
      <c r="S15" s="2">
        <f t="shared" si="5"/>
        <v>80.953614812948103</v>
      </c>
      <c r="T15" s="2">
        <f t="shared" si="5"/>
        <v>9.8805277511340517</v>
      </c>
      <c r="U15" s="2">
        <f t="shared" si="5"/>
        <v>0.32287140147186771</v>
      </c>
      <c r="V15" s="2" t="e">
        <f t="shared" si="5"/>
        <v>#DIV/0!</v>
      </c>
      <c r="W15" s="2">
        <f t="shared" si="5"/>
        <v>5.7523908073078625</v>
      </c>
      <c r="X15" s="2">
        <f t="shared" si="5"/>
        <v>5.0171721562046487</v>
      </c>
      <c r="Y15" s="2">
        <f t="shared" si="5"/>
        <v>2.6758176320519307</v>
      </c>
      <c r="Z15" s="2">
        <f t="shared" si="5"/>
        <v>3.0016662039607267</v>
      </c>
    </row>
    <row r="16" spans="1:26" x14ac:dyDescent="0.2">
      <c r="A16" t="s">
        <v>20</v>
      </c>
      <c r="C16" s="2">
        <f>_xlfn.CONFIDENCE.NORM(0.05, C15, 10)</f>
        <v>2.6880818517533358</v>
      </c>
      <c r="D16" s="2">
        <f t="shared" ref="D16:L16" si="6">_xlfn.CONFIDENCE.NORM(0.05, D15, 10)</f>
        <v>1.2717130822289378</v>
      </c>
      <c r="E16" s="2">
        <f t="shared" si="6"/>
        <v>50.656554632876407</v>
      </c>
      <c r="F16" s="2">
        <f t="shared" si="6"/>
        <v>5.6650179958264122</v>
      </c>
      <c r="G16" s="2">
        <f t="shared" si="6"/>
        <v>0.16309297842237117</v>
      </c>
      <c r="H16" s="2">
        <f t="shared" si="6"/>
        <v>2.9873701396447284E-2</v>
      </c>
      <c r="I16" s="2">
        <f t="shared" si="6"/>
        <v>3.361209661961214</v>
      </c>
      <c r="J16" s="2">
        <f t="shared" si="6"/>
        <v>3.1179697026746558</v>
      </c>
      <c r="K16" s="2">
        <f t="shared" si="6"/>
        <v>1.9804366831405389</v>
      </c>
      <c r="L16" s="2">
        <f t="shared" si="6"/>
        <v>1.9293453804989416</v>
      </c>
      <c r="O16" t="s">
        <v>20</v>
      </c>
      <c r="Q16" s="2">
        <f>_xlfn.CONFIDENCE.NORM(0.05, Q15, 10)</f>
        <v>2.444853763520439</v>
      </c>
      <c r="R16" s="2">
        <f t="shared" ref="R16:Z16" si="7">_xlfn.CONFIDENCE.NORM(0.05, R15, 10)</f>
        <v>1.6860247706702445</v>
      </c>
      <c r="S16" s="2">
        <f t="shared" si="7"/>
        <v>50.17464830816219</v>
      </c>
      <c r="T16" s="2">
        <f t="shared" si="7"/>
        <v>6.1239020167002449</v>
      </c>
      <c r="U16" s="2">
        <f t="shared" si="7"/>
        <v>0.20011409070547526</v>
      </c>
      <c r="V16" s="2" t="e">
        <f t="shared" si="7"/>
        <v>#DIV/0!</v>
      </c>
      <c r="W16" s="2">
        <f t="shared" si="7"/>
        <v>3.5653032462438388</v>
      </c>
      <c r="X16" s="2">
        <f t="shared" si="7"/>
        <v>3.1096183786324061</v>
      </c>
      <c r="Y16" s="2">
        <f t="shared" si="7"/>
        <v>1.6584584756987413</v>
      </c>
      <c r="Z16" s="2">
        <f t="shared" si="7"/>
        <v>1.8604178018513489</v>
      </c>
    </row>
    <row r="18" spans="1:26" x14ac:dyDescent="0.2">
      <c r="A18" t="s">
        <v>0</v>
      </c>
      <c r="B18" t="s">
        <v>1</v>
      </c>
      <c r="C18" t="s">
        <v>2</v>
      </c>
      <c r="D18" s="1" t="s">
        <v>3</v>
      </c>
      <c r="E18" s="1" t="s">
        <v>4</v>
      </c>
      <c r="F18" s="1" t="s">
        <v>5</v>
      </c>
      <c r="G18" s="1" t="s">
        <v>6</v>
      </c>
      <c r="H18" s="1" t="s">
        <v>7</v>
      </c>
      <c r="I18" s="1" t="s">
        <v>8</v>
      </c>
      <c r="J18" s="1" t="s">
        <v>9</v>
      </c>
      <c r="K18" s="1" t="s">
        <v>10</v>
      </c>
      <c r="L18" s="1" t="s">
        <v>11</v>
      </c>
      <c r="O18" t="s">
        <v>0</v>
      </c>
      <c r="P18" t="s">
        <v>1</v>
      </c>
      <c r="Q18" t="s">
        <v>2</v>
      </c>
      <c r="R18" s="1" t="s">
        <v>3</v>
      </c>
      <c r="S18" s="1" t="s">
        <v>4</v>
      </c>
      <c r="T18" s="1" t="s">
        <v>5</v>
      </c>
      <c r="U18" s="1" t="s">
        <v>6</v>
      </c>
      <c r="V18" s="1" t="s">
        <v>7</v>
      </c>
      <c r="W18" s="1" t="s">
        <v>8</v>
      </c>
      <c r="X18" s="1" t="s">
        <v>9</v>
      </c>
      <c r="Y18" s="1" t="s">
        <v>10</v>
      </c>
      <c r="Z18" s="1" t="s">
        <v>11</v>
      </c>
    </row>
    <row r="19" spans="1:26" x14ac:dyDescent="0.2">
      <c r="A19">
        <v>1</v>
      </c>
      <c r="B19" t="s">
        <v>15</v>
      </c>
      <c r="C19">
        <v>158</v>
      </c>
      <c r="D19">
        <v>101</v>
      </c>
      <c r="E19" s="2">
        <v>4169.6757416205901</v>
      </c>
      <c r="F19" s="2">
        <v>546.12821782178196</v>
      </c>
      <c r="G19" s="2">
        <f t="shared" ref="G19:G28" si="8">E19/F19</f>
        <v>7.6349758271990273</v>
      </c>
      <c r="H19" s="2">
        <v>0.91120313498790995</v>
      </c>
      <c r="I19">
        <v>59</v>
      </c>
      <c r="J19" s="2">
        <v>7.1016949152542397</v>
      </c>
      <c r="K19">
        <v>67</v>
      </c>
      <c r="L19">
        <v>19</v>
      </c>
      <c r="O19">
        <v>1</v>
      </c>
      <c r="P19" t="s">
        <v>15</v>
      </c>
      <c r="Q19">
        <v>169</v>
      </c>
      <c r="R19">
        <v>101</v>
      </c>
      <c r="S19" s="2">
        <v>4241.0420869999998</v>
      </c>
      <c r="T19" s="2">
        <v>519.56831699999998</v>
      </c>
      <c r="U19" s="2">
        <f>S19/T19</f>
        <v>8.1626264501420707</v>
      </c>
      <c r="W19">
        <v>35</v>
      </c>
      <c r="X19" s="2">
        <v>6.2</v>
      </c>
      <c r="Y19">
        <v>36</v>
      </c>
      <c r="Z19">
        <v>13</v>
      </c>
    </row>
    <row r="20" spans="1:26" x14ac:dyDescent="0.2">
      <c r="A20">
        <v>2</v>
      </c>
      <c r="B20" s="9" t="s">
        <v>15</v>
      </c>
      <c r="C20" s="9">
        <v>148</v>
      </c>
      <c r="D20">
        <v>85</v>
      </c>
      <c r="E20" s="2">
        <v>3666.1062516249399</v>
      </c>
      <c r="F20" s="2">
        <v>500.32352941176498</v>
      </c>
      <c r="G20" s="2">
        <f t="shared" si="8"/>
        <v>7.3274711983568217</v>
      </c>
      <c r="H20" s="2">
        <v>0.75650790993554895</v>
      </c>
      <c r="I20">
        <v>36</v>
      </c>
      <c r="J20" s="2">
        <v>7.5833332999999996</v>
      </c>
      <c r="K20">
        <v>45</v>
      </c>
      <c r="L20">
        <v>14</v>
      </c>
      <c r="O20">
        <v>2</v>
      </c>
      <c r="P20" t="s">
        <v>15</v>
      </c>
      <c r="Q20">
        <v>163</v>
      </c>
      <c r="R20">
        <v>92</v>
      </c>
      <c r="S20" s="2">
        <v>4113.2071459999997</v>
      </c>
      <c r="T20" s="2">
        <v>498.83532600000001</v>
      </c>
      <c r="U20" s="2">
        <f t="shared" ref="U20:U28" si="9">S20/T20</f>
        <v>8.2456212132819147</v>
      </c>
      <c r="V20" s="2"/>
      <c r="W20">
        <v>31</v>
      </c>
      <c r="X20" s="2">
        <v>17.935483999999999</v>
      </c>
      <c r="Y20">
        <v>34</v>
      </c>
      <c r="Z20">
        <v>8</v>
      </c>
    </row>
    <row r="21" spans="1:26" x14ac:dyDescent="0.2">
      <c r="A21">
        <v>3</v>
      </c>
      <c r="B21" s="9" t="s">
        <v>15</v>
      </c>
      <c r="C21" s="9">
        <v>182</v>
      </c>
      <c r="D21">
        <v>98</v>
      </c>
      <c r="E21" s="2">
        <v>3715.1805563173498</v>
      </c>
      <c r="F21" s="2">
        <v>496.375</v>
      </c>
      <c r="G21" s="2">
        <f t="shared" si="8"/>
        <v>7.4846246412840083</v>
      </c>
      <c r="H21" s="2">
        <v>0.87801800158121901</v>
      </c>
      <c r="I21">
        <v>66</v>
      </c>
      <c r="J21" s="2">
        <v>8</v>
      </c>
      <c r="K21">
        <v>70</v>
      </c>
      <c r="L21">
        <v>28</v>
      </c>
      <c r="O21">
        <v>3</v>
      </c>
      <c r="P21" t="s">
        <v>15</v>
      </c>
      <c r="Q21">
        <v>170</v>
      </c>
      <c r="R21">
        <v>87</v>
      </c>
      <c r="S21" s="2">
        <v>3962.9801819999998</v>
      </c>
      <c r="T21" s="2">
        <v>488.13620700000001</v>
      </c>
      <c r="U21" s="2">
        <f t="shared" si="9"/>
        <v>8.1185950256707748</v>
      </c>
      <c r="V21" s="2"/>
      <c r="W21">
        <v>33</v>
      </c>
      <c r="X21" s="2">
        <v>6.7575760000000002</v>
      </c>
      <c r="Y21">
        <v>33</v>
      </c>
      <c r="Z21">
        <v>16</v>
      </c>
    </row>
    <row r="22" spans="1:26" x14ac:dyDescent="0.2">
      <c r="A22">
        <v>4</v>
      </c>
      <c r="B22" s="9" t="s">
        <v>15</v>
      </c>
      <c r="C22" s="9">
        <v>148</v>
      </c>
      <c r="D22">
        <v>96</v>
      </c>
      <c r="E22" s="2">
        <v>3753.1046722368801</v>
      </c>
      <c r="F22" s="2">
        <v>504.91354166669998</v>
      </c>
      <c r="G22" s="2">
        <f t="shared" si="8"/>
        <v>7.4331630319282533</v>
      </c>
      <c r="H22" s="2">
        <v>0.79966317231164896</v>
      </c>
      <c r="I22">
        <v>42</v>
      </c>
      <c r="J22" s="2">
        <v>6.3333332999999996</v>
      </c>
      <c r="K22">
        <v>50</v>
      </c>
      <c r="L22">
        <v>18</v>
      </c>
      <c r="O22">
        <v>4</v>
      </c>
      <c r="P22" t="s">
        <v>15</v>
      </c>
      <c r="Q22">
        <v>148</v>
      </c>
      <c r="R22">
        <v>98</v>
      </c>
      <c r="S22" s="2">
        <v>3804.573175</v>
      </c>
      <c r="T22" s="2">
        <v>474.213776</v>
      </c>
      <c r="U22" s="2">
        <f t="shared" si="9"/>
        <v>8.0229073206004884</v>
      </c>
      <c r="V22" s="2"/>
      <c r="W22">
        <v>27</v>
      </c>
      <c r="X22" s="2">
        <v>16.629629999999999</v>
      </c>
      <c r="Y22">
        <v>24</v>
      </c>
      <c r="Z22">
        <v>9</v>
      </c>
    </row>
    <row r="23" spans="1:26" x14ac:dyDescent="0.2">
      <c r="A23">
        <v>5</v>
      </c>
      <c r="B23" s="9" t="s">
        <v>15</v>
      </c>
      <c r="C23" s="9">
        <v>181</v>
      </c>
      <c r="D23">
        <v>98</v>
      </c>
      <c r="E23" s="2">
        <v>3695.9154167349002</v>
      </c>
      <c r="F23" s="2">
        <v>481.52040816326502</v>
      </c>
      <c r="G23" s="2">
        <f t="shared" si="8"/>
        <v>7.6755114717417285</v>
      </c>
      <c r="H23" s="2">
        <v>0.84160326539679098</v>
      </c>
      <c r="I23">
        <v>49</v>
      </c>
      <c r="J23" s="2">
        <v>7.83673469387755</v>
      </c>
      <c r="K23">
        <v>62</v>
      </c>
      <c r="L23">
        <v>19</v>
      </c>
      <c r="O23">
        <v>5</v>
      </c>
      <c r="P23" t="s">
        <v>15</v>
      </c>
      <c r="Q23">
        <v>161</v>
      </c>
      <c r="R23">
        <v>96</v>
      </c>
      <c r="S23" s="2">
        <v>3891.2866680000002</v>
      </c>
      <c r="T23" s="2">
        <v>462.51406300000002</v>
      </c>
      <c r="U23" s="2">
        <f t="shared" si="9"/>
        <v>8.4133369756586198</v>
      </c>
      <c r="V23" s="2"/>
      <c r="W23">
        <v>24</v>
      </c>
      <c r="X23" s="2">
        <v>7.4583329999999997</v>
      </c>
      <c r="Y23">
        <v>24</v>
      </c>
      <c r="Z23">
        <v>10</v>
      </c>
    </row>
    <row r="24" spans="1:26" x14ac:dyDescent="0.2">
      <c r="A24">
        <v>6</v>
      </c>
      <c r="B24" s="9" t="s">
        <v>15</v>
      </c>
      <c r="C24" s="9">
        <v>171</v>
      </c>
      <c r="D24">
        <v>87</v>
      </c>
      <c r="E24" s="2">
        <v>3861.4096512134502</v>
      </c>
      <c r="F24" s="2">
        <v>534.59367816092004</v>
      </c>
      <c r="G24" s="2">
        <f t="shared" si="8"/>
        <v>7.2230739138129367</v>
      </c>
      <c r="H24" s="2">
        <v>0.81070380785793195</v>
      </c>
      <c r="I24">
        <v>62</v>
      </c>
      <c r="J24" s="2">
        <v>6.1935483870967696</v>
      </c>
      <c r="K24">
        <v>70</v>
      </c>
      <c r="L24">
        <v>24</v>
      </c>
      <c r="O24">
        <v>6</v>
      </c>
      <c r="P24" t="s">
        <v>15</v>
      </c>
      <c r="Q24">
        <v>161</v>
      </c>
      <c r="R24">
        <v>91</v>
      </c>
      <c r="S24" s="2">
        <v>4012.2084559999998</v>
      </c>
      <c r="T24" s="2">
        <v>487.672527</v>
      </c>
      <c r="U24" s="2">
        <f t="shared" si="9"/>
        <v>8.2272595519821028</v>
      </c>
      <c r="V24" s="2"/>
      <c r="W24">
        <v>37</v>
      </c>
      <c r="X24" s="2">
        <v>8.8108109999999993</v>
      </c>
      <c r="Y24">
        <v>38</v>
      </c>
      <c r="Z24">
        <v>7</v>
      </c>
    </row>
    <row r="25" spans="1:26" x14ac:dyDescent="0.2">
      <c r="A25">
        <v>7</v>
      </c>
      <c r="B25" s="9" t="s">
        <v>15</v>
      </c>
      <c r="C25" s="9">
        <v>165</v>
      </c>
      <c r="D25">
        <v>101</v>
      </c>
      <c r="E25" s="2">
        <v>3765.5085450500001</v>
      </c>
      <c r="F25" s="2">
        <v>532.55841584158395</v>
      </c>
      <c r="G25" s="2">
        <f t="shared" si="8"/>
        <v>7.0706018965064983</v>
      </c>
      <c r="H25" s="2">
        <v>0.87573879999048099</v>
      </c>
      <c r="I25">
        <v>47</v>
      </c>
      <c r="J25" s="2">
        <v>5.8085106382978697</v>
      </c>
      <c r="K25">
        <v>51</v>
      </c>
      <c r="L25">
        <v>21</v>
      </c>
      <c r="O25">
        <v>7</v>
      </c>
      <c r="P25" t="s">
        <v>15</v>
      </c>
      <c r="Q25">
        <v>166</v>
      </c>
      <c r="R25">
        <v>98</v>
      </c>
      <c r="S25" s="2">
        <v>3769.7358009999998</v>
      </c>
      <c r="T25" s="2">
        <v>479.96785699999998</v>
      </c>
      <c r="U25" s="2">
        <f t="shared" si="9"/>
        <v>7.8541422014432936</v>
      </c>
      <c r="V25" s="2"/>
      <c r="W25">
        <v>25</v>
      </c>
      <c r="X25" s="2">
        <v>14.56</v>
      </c>
      <c r="Y25">
        <v>28</v>
      </c>
      <c r="Z25">
        <v>11</v>
      </c>
    </row>
    <row r="26" spans="1:26" x14ac:dyDescent="0.2">
      <c r="A26">
        <v>8</v>
      </c>
      <c r="B26" s="9" t="s">
        <v>15</v>
      </c>
      <c r="C26" s="9">
        <v>155</v>
      </c>
      <c r="D26">
        <v>95</v>
      </c>
      <c r="E26" s="2">
        <v>4002.6993699562099</v>
      </c>
      <c r="F26" s="2">
        <v>550.66105263157897</v>
      </c>
      <c r="G26" s="2">
        <f t="shared" si="8"/>
        <v>7.2688986279809136</v>
      </c>
      <c r="H26" s="2">
        <v>0.88673982697217202</v>
      </c>
      <c r="I26">
        <v>57</v>
      </c>
      <c r="J26" s="2">
        <v>5.59649122807018</v>
      </c>
      <c r="K26">
        <v>74</v>
      </c>
      <c r="L26">
        <v>24</v>
      </c>
      <c r="O26">
        <v>8</v>
      </c>
      <c r="P26" t="s">
        <v>15</v>
      </c>
      <c r="Q26">
        <v>173</v>
      </c>
      <c r="R26">
        <v>92</v>
      </c>
      <c r="S26" s="2">
        <v>4228.2773850000003</v>
      </c>
      <c r="T26" s="2">
        <v>520.54510900000002</v>
      </c>
      <c r="U26" s="2">
        <f t="shared" si="9"/>
        <v>8.1227876545085351</v>
      </c>
      <c r="V26" s="2"/>
      <c r="W26">
        <v>30</v>
      </c>
      <c r="X26" s="2">
        <v>4.6666670000000003</v>
      </c>
      <c r="Y26">
        <v>25</v>
      </c>
      <c r="Z26">
        <v>15</v>
      </c>
    </row>
    <row r="27" spans="1:26" x14ac:dyDescent="0.2">
      <c r="A27">
        <v>9</v>
      </c>
      <c r="B27" s="9" t="s">
        <v>15</v>
      </c>
      <c r="C27" s="9">
        <v>171</v>
      </c>
      <c r="D27">
        <v>105</v>
      </c>
      <c r="E27" s="2">
        <v>3797.5452887718102</v>
      </c>
      <c r="F27" s="2">
        <v>532.24190476190495</v>
      </c>
      <c r="G27" s="2">
        <f t="shared" si="8"/>
        <v>7.1349986816062856</v>
      </c>
      <c r="H27" s="2">
        <v>0.98544205208833802</v>
      </c>
      <c r="I27">
        <v>58</v>
      </c>
      <c r="J27" s="2">
        <v>5.5344827586206904</v>
      </c>
      <c r="K27">
        <v>66</v>
      </c>
      <c r="L27">
        <v>19</v>
      </c>
      <c r="O27">
        <v>9</v>
      </c>
      <c r="P27" t="s">
        <v>15</v>
      </c>
      <c r="Q27">
        <v>173</v>
      </c>
      <c r="R27">
        <v>99</v>
      </c>
      <c r="S27" s="2">
        <v>3926.334742</v>
      </c>
      <c r="T27" s="2">
        <v>498.66616199999999</v>
      </c>
      <c r="U27" s="2">
        <f t="shared" si="9"/>
        <v>7.8736738948812013</v>
      </c>
      <c r="V27" s="2"/>
      <c r="W27">
        <v>28</v>
      </c>
      <c r="X27" s="2">
        <v>7.5</v>
      </c>
      <c r="Y27">
        <v>25</v>
      </c>
      <c r="Z27">
        <v>7</v>
      </c>
    </row>
    <row r="28" spans="1:26" x14ac:dyDescent="0.2">
      <c r="A28">
        <v>10</v>
      </c>
      <c r="B28" s="9" t="s">
        <v>15</v>
      </c>
      <c r="C28" s="9">
        <v>172</v>
      </c>
      <c r="D28">
        <v>101</v>
      </c>
      <c r="E28" s="2">
        <v>3626.4529817215798</v>
      </c>
      <c r="F28" s="2">
        <v>487.112871287129</v>
      </c>
      <c r="G28" s="2">
        <f t="shared" si="8"/>
        <v>7.4447898946689195</v>
      </c>
      <c r="H28" s="2">
        <v>0.85595036482068398</v>
      </c>
      <c r="I28">
        <v>51</v>
      </c>
      <c r="J28" s="2">
        <v>5</v>
      </c>
      <c r="K28">
        <v>48</v>
      </c>
      <c r="L28">
        <v>21</v>
      </c>
      <c r="O28">
        <v>10</v>
      </c>
      <c r="P28" t="s">
        <v>15</v>
      </c>
      <c r="Q28">
        <v>169</v>
      </c>
      <c r="R28">
        <v>110</v>
      </c>
      <c r="S28" s="2">
        <v>3812.5956890000002</v>
      </c>
      <c r="T28" s="2">
        <v>470.437273</v>
      </c>
      <c r="U28" s="2">
        <f t="shared" si="9"/>
        <v>8.1043656780996614</v>
      </c>
      <c r="W28">
        <v>28</v>
      </c>
      <c r="X28" s="2">
        <v>6.4285709999999998</v>
      </c>
      <c r="Y28">
        <v>33</v>
      </c>
      <c r="Z28">
        <v>10</v>
      </c>
    </row>
    <row r="29" spans="1:26" x14ac:dyDescent="0.2">
      <c r="A29" s="6" t="s">
        <v>13</v>
      </c>
      <c r="B29" s="6"/>
      <c r="C29" s="7">
        <f t="shared" ref="C29:L29" si="10">AVERAGE(C19:C28)</f>
        <v>165.1</v>
      </c>
      <c r="D29" s="7">
        <f t="shared" si="10"/>
        <v>96.7</v>
      </c>
      <c r="E29" s="7">
        <f t="shared" si="10"/>
        <v>3805.3598475247718</v>
      </c>
      <c r="F29" s="7">
        <f t="shared" si="10"/>
        <v>516.64286197466288</v>
      </c>
      <c r="G29" s="7">
        <f t="shared" si="10"/>
        <v>7.3698109185085388</v>
      </c>
      <c r="H29" s="7">
        <f t="shared" si="10"/>
        <v>0.86015703359427254</v>
      </c>
      <c r="I29" s="7">
        <f t="shared" si="10"/>
        <v>52.7</v>
      </c>
      <c r="J29" s="7">
        <f t="shared" si="10"/>
        <v>6.4988129221217292</v>
      </c>
      <c r="K29" s="7">
        <f t="shared" si="10"/>
        <v>60.3</v>
      </c>
      <c r="L29" s="7">
        <f t="shared" si="10"/>
        <v>20.7</v>
      </c>
      <c r="O29" s="6" t="s">
        <v>13</v>
      </c>
      <c r="P29" s="6"/>
      <c r="Q29" s="7">
        <f t="shared" ref="Q29:Z29" si="11">AVERAGE(Q19:Q28)</f>
        <v>165.3</v>
      </c>
      <c r="R29" s="7">
        <f t="shared" si="11"/>
        <v>96.4</v>
      </c>
      <c r="S29" s="7">
        <f t="shared" si="11"/>
        <v>3976.2241330999996</v>
      </c>
      <c r="T29" s="7">
        <f t="shared" si="11"/>
        <v>490.05566170000003</v>
      </c>
      <c r="U29" s="7">
        <f t="shared" si="11"/>
        <v>8.1145315966268665</v>
      </c>
      <c r="V29" s="7" t="e">
        <f t="shared" si="11"/>
        <v>#DIV/0!</v>
      </c>
      <c r="W29" s="7">
        <f t="shared" si="11"/>
        <v>29.8</v>
      </c>
      <c r="X29" s="7">
        <f t="shared" si="11"/>
        <v>9.6947071999999999</v>
      </c>
      <c r="Y29" s="7">
        <f t="shared" si="11"/>
        <v>30</v>
      </c>
      <c r="Z29" s="7">
        <f t="shared" si="11"/>
        <v>10.6</v>
      </c>
    </row>
    <row r="30" spans="1:26" x14ac:dyDescent="0.2">
      <c r="A30" t="s">
        <v>14</v>
      </c>
      <c r="C30" s="2">
        <f t="shared" ref="C30:L30" si="12">_xlfn.STDEV.P(C19:C28)</f>
        <v>11.802118453904791</v>
      </c>
      <c r="D30" s="2">
        <f t="shared" si="12"/>
        <v>6.0174745533321525</v>
      </c>
      <c r="E30" s="2">
        <f t="shared" si="12"/>
        <v>158.33507314420186</v>
      </c>
      <c r="F30" s="2">
        <f t="shared" si="12"/>
        <v>24.012041163700033</v>
      </c>
      <c r="G30" s="2">
        <f t="shared" si="12"/>
        <v>0.19098515685828341</v>
      </c>
      <c r="H30" s="2">
        <f t="shared" si="12"/>
        <v>6.0647092965867185E-2</v>
      </c>
      <c r="I30" s="2">
        <f t="shared" si="12"/>
        <v>8.9</v>
      </c>
      <c r="J30" s="2">
        <f t="shared" si="12"/>
        <v>1.0085084492383163</v>
      </c>
      <c r="K30" s="2">
        <f t="shared" si="12"/>
        <v>10.169070754006976</v>
      </c>
      <c r="L30" s="2">
        <f t="shared" si="12"/>
        <v>3.6891733491393435</v>
      </c>
      <c r="O30" t="s">
        <v>14</v>
      </c>
      <c r="Q30" s="2">
        <f t="shared" ref="Q30:Z30" si="13">_xlfn.STDEV.P(Q19:Q28)</f>
        <v>7.1421285342676386</v>
      </c>
      <c r="R30" s="2">
        <f t="shared" si="13"/>
        <v>6.1188234163113417</v>
      </c>
      <c r="S30" s="2">
        <f t="shared" si="13"/>
        <v>162.01021103937762</v>
      </c>
      <c r="T30" s="2">
        <f t="shared" si="13"/>
        <v>18.593923894192216</v>
      </c>
      <c r="U30" s="2">
        <f t="shared" si="13"/>
        <v>0.1599649794188619</v>
      </c>
      <c r="V30" s="2" t="e">
        <f t="shared" si="13"/>
        <v>#DIV/0!</v>
      </c>
      <c r="W30" s="2">
        <f t="shared" si="13"/>
        <v>4.0199502484483558</v>
      </c>
      <c r="X30" s="2">
        <f t="shared" si="13"/>
        <v>4.5504127759704787</v>
      </c>
      <c r="Y30" s="2">
        <f t="shared" si="13"/>
        <v>5.0990195135927845</v>
      </c>
      <c r="Z30" s="2">
        <f t="shared" si="13"/>
        <v>3.0066592756745814</v>
      </c>
    </row>
    <row r="31" spans="1:26" x14ac:dyDescent="0.2">
      <c r="A31" t="s">
        <v>20</v>
      </c>
      <c r="C31" s="2">
        <f>_xlfn.CONFIDENCE.NORM(0.05, C30, 10)</f>
        <v>7.3148943884001802</v>
      </c>
      <c r="D31" s="2">
        <f t="shared" ref="D31:L31" si="14">_xlfn.CONFIDENCE.NORM(0.05, D30, 10)</f>
        <v>3.7296008351743772</v>
      </c>
      <c r="E31" s="2">
        <f t="shared" si="14"/>
        <v>98.135291774355679</v>
      </c>
      <c r="F31" s="2">
        <f t="shared" si="14"/>
        <v>14.882543828753921</v>
      </c>
      <c r="G31" s="2">
        <f t="shared" si="14"/>
        <v>0.11837165146467149</v>
      </c>
      <c r="H31" s="2">
        <f t="shared" si="14"/>
        <v>3.7588766943957394E-2</v>
      </c>
      <c r="I31" s="2">
        <f t="shared" si="14"/>
        <v>5.5161757875105968</v>
      </c>
      <c r="J31" s="2">
        <f t="shared" si="14"/>
        <v>0.6250685268750853</v>
      </c>
      <c r="K31" s="2">
        <f t="shared" si="14"/>
        <v>6.3027395364871239</v>
      </c>
      <c r="L31" s="2">
        <f t="shared" si="14"/>
        <v>2.2865313151069464</v>
      </c>
      <c r="O31" t="s">
        <v>20</v>
      </c>
      <c r="Q31" s="2">
        <f>_xlfn.CONFIDENCE.NORM(0.05, Q30, 10)</f>
        <v>4.426655785619741</v>
      </c>
      <c r="R31" s="2">
        <f t="shared" ref="R31:Z31" si="15">_xlfn.CONFIDENCE.NORM(0.05, R30, 10)</f>
        <v>3.7924163569785949</v>
      </c>
      <c r="S31" s="2">
        <f t="shared" si="15"/>
        <v>100.41312398481986</v>
      </c>
      <c r="T31" s="2">
        <f t="shared" si="15"/>
        <v>11.52442166066942</v>
      </c>
      <c r="U31" s="2">
        <f t="shared" si="15"/>
        <v>9.9145499586512018E-2</v>
      </c>
      <c r="V31" s="2" t="e">
        <f t="shared" si="15"/>
        <v>#DIV/0!</v>
      </c>
      <c r="W31" s="2">
        <f t="shared" si="15"/>
        <v>2.4915451940997784</v>
      </c>
      <c r="X31" s="2">
        <f t="shared" si="15"/>
        <v>2.8203232334817119</v>
      </c>
      <c r="Y31" s="2">
        <f t="shared" si="15"/>
        <v>3.1603469641488289</v>
      </c>
      <c r="Z31" s="2">
        <f t="shared" si="15"/>
        <v>1.8635124828955363</v>
      </c>
    </row>
    <row r="33" spans="1:8" x14ac:dyDescent="0.2">
      <c r="H33" t="s">
        <v>16</v>
      </c>
    </row>
    <row r="34" spans="1:8" x14ac:dyDescent="0.2">
      <c r="A34" t="s">
        <v>17</v>
      </c>
    </row>
  </sheetData>
  <phoneticPr fontId="4" type="noConversion"/>
  <pageMargins left="0.78749999999999998" right="0.78749999999999998" top="1.05277777777778" bottom="1.05277777777778" header="0.78749999999999998" footer="0.78749999999999998"/>
  <pageSetup paperSize="9" orientation="portrait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33"/>
  <sheetViews>
    <sheetView tabSelected="1" zoomScale="130" zoomScaleNormal="130" workbookViewId="0"/>
  </sheetViews>
  <sheetFormatPr defaultColWidth="11.5703125" defaultRowHeight="12.75" x14ac:dyDescent="0.2"/>
  <cols>
    <col min="1" max="1" width="13.28515625" customWidth="1"/>
    <col min="3" max="4" width="16.7109375" customWidth="1"/>
    <col min="5" max="5" width="20" customWidth="1"/>
    <col min="6" max="6" width="19" customWidth="1"/>
    <col min="7" max="7" width="16.28515625" customWidth="1"/>
    <col min="8" max="8" width="19.140625" customWidth="1"/>
    <col min="9" max="9" width="16.5703125" customWidth="1"/>
    <col min="10" max="10" width="21.42578125" customWidth="1"/>
    <col min="15" max="16" width="13.85546875" customWidth="1"/>
    <col min="17" max="17" width="16.42578125" customWidth="1"/>
    <col min="18" max="18" width="16" customWidth="1"/>
    <col min="19" max="19" width="20.28515625" customWidth="1"/>
    <col min="20" max="20" width="18.85546875" customWidth="1"/>
    <col min="21" max="21" width="15" customWidth="1"/>
    <col min="22" max="22" width="15.5703125" customWidth="1"/>
    <col min="23" max="23" width="13.85546875" customWidth="1"/>
    <col min="24" max="24" width="21.140625" customWidth="1"/>
    <col min="25" max="25" width="12.42578125" customWidth="1"/>
    <col min="26" max="26" width="13.85546875" customWidth="1"/>
  </cols>
  <sheetData>
    <row r="1" spans="1:26" x14ac:dyDescent="0.2">
      <c r="C1" s="12" t="s">
        <v>18</v>
      </c>
      <c r="Q1" s="12" t="s">
        <v>18</v>
      </c>
    </row>
    <row r="3" spans="1:26" x14ac:dyDescent="0.2">
      <c r="A3" t="s">
        <v>0</v>
      </c>
      <c r="B3" t="s">
        <v>1</v>
      </c>
      <c r="C3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O3" t="s">
        <v>0</v>
      </c>
      <c r="P3" t="s">
        <v>1</v>
      </c>
      <c r="Q3" t="s">
        <v>2</v>
      </c>
      <c r="R3" s="1" t="s">
        <v>3</v>
      </c>
      <c r="S3" s="1" t="s">
        <v>4</v>
      </c>
      <c r="T3" s="1" t="s">
        <v>5</v>
      </c>
      <c r="U3" s="1" t="s">
        <v>6</v>
      </c>
      <c r="V3" s="1" t="s">
        <v>7</v>
      </c>
      <c r="W3" s="1" t="s">
        <v>8</v>
      </c>
      <c r="X3" s="1" t="s">
        <v>9</v>
      </c>
      <c r="Y3" s="1" t="s">
        <v>10</v>
      </c>
      <c r="Z3" s="1" t="s">
        <v>11</v>
      </c>
    </row>
    <row r="4" spans="1:26" x14ac:dyDescent="0.2">
      <c r="A4">
        <v>1</v>
      </c>
      <c r="B4" t="s">
        <v>12</v>
      </c>
      <c r="C4">
        <v>2400</v>
      </c>
      <c r="D4">
        <v>1808</v>
      </c>
      <c r="E4" s="2">
        <v>3735.70248969963</v>
      </c>
      <c r="F4" s="2">
        <v>294.68683628318598</v>
      </c>
      <c r="G4" s="2">
        <f t="shared" ref="G4:G13" si="0">E4/F4</f>
        <v>12.676855664193029</v>
      </c>
      <c r="H4" s="2">
        <v>10.485575676776801</v>
      </c>
      <c r="I4" s="3">
        <v>4933</v>
      </c>
      <c r="J4" s="2">
        <v>9.5449016825461204</v>
      </c>
      <c r="K4" s="3">
        <v>3032</v>
      </c>
      <c r="L4" s="3">
        <v>604</v>
      </c>
      <c r="O4">
        <v>1</v>
      </c>
      <c r="P4" t="s">
        <v>12</v>
      </c>
      <c r="S4" s="2"/>
      <c r="T4" s="2"/>
      <c r="U4" s="2" t="e">
        <f t="shared" ref="U4:U13" si="1">S4/T4</f>
        <v>#DIV/0!</v>
      </c>
      <c r="V4" s="2"/>
      <c r="W4" s="3"/>
      <c r="X4" s="2"/>
      <c r="Y4" s="3"/>
      <c r="Z4" s="3"/>
    </row>
    <row r="5" spans="1:26" x14ac:dyDescent="0.2">
      <c r="A5">
        <v>2</v>
      </c>
      <c r="B5" t="s">
        <v>12</v>
      </c>
      <c r="C5">
        <v>2410</v>
      </c>
      <c r="D5">
        <v>1789</v>
      </c>
      <c r="E5" s="2">
        <v>3822.1043566995099</v>
      </c>
      <c r="F5" s="2">
        <v>301.06950810508698</v>
      </c>
      <c r="G5" s="2">
        <f t="shared" si="0"/>
        <v>12.695089518548725</v>
      </c>
      <c r="H5" s="2">
        <v>10.996842018938599</v>
      </c>
      <c r="I5" s="3">
        <v>5333</v>
      </c>
      <c r="J5" s="2">
        <v>9.7129195574723397</v>
      </c>
      <c r="K5" s="3">
        <v>3151</v>
      </c>
      <c r="L5" s="3">
        <v>628</v>
      </c>
      <c r="O5">
        <v>2</v>
      </c>
      <c r="P5" t="s">
        <v>12</v>
      </c>
      <c r="S5" s="2"/>
      <c r="T5" s="2"/>
      <c r="U5" s="2" t="e">
        <f t="shared" si="1"/>
        <v>#DIV/0!</v>
      </c>
      <c r="V5" s="2"/>
      <c r="W5" s="3"/>
      <c r="X5" s="2"/>
      <c r="Y5" s="3"/>
      <c r="Z5" s="3"/>
    </row>
    <row r="6" spans="1:26" x14ac:dyDescent="0.2">
      <c r="A6">
        <v>3</v>
      </c>
      <c r="B6" t="s">
        <v>12</v>
      </c>
      <c r="C6">
        <v>2421</v>
      </c>
      <c r="D6">
        <v>1817</v>
      </c>
      <c r="E6" s="2">
        <v>3739.3780349748499</v>
      </c>
      <c r="F6" s="2">
        <v>290.41788662630802</v>
      </c>
      <c r="G6" s="2">
        <f t="shared" si="0"/>
        <v>12.875853062681545</v>
      </c>
      <c r="H6" s="2">
        <v>10.6583477799773</v>
      </c>
      <c r="I6" s="3">
        <v>4973</v>
      </c>
      <c r="J6" s="2">
        <v>10.002614116227599</v>
      </c>
      <c r="K6" s="3">
        <v>2987</v>
      </c>
      <c r="L6" s="3">
        <v>610</v>
      </c>
      <c r="O6">
        <v>3</v>
      </c>
      <c r="P6" t="s">
        <v>12</v>
      </c>
      <c r="S6" s="2"/>
      <c r="T6" s="2"/>
      <c r="U6" s="2" t="e">
        <f t="shared" si="1"/>
        <v>#DIV/0!</v>
      </c>
      <c r="V6" s="2"/>
      <c r="W6" s="3"/>
      <c r="X6" s="2"/>
      <c r="Y6" s="3"/>
      <c r="Z6" s="3"/>
    </row>
    <row r="7" spans="1:26" x14ac:dyDescent="0.2">
      <c r="A7">
        <v>4</v>
      </c>
      <c r="B7" t="s">
        <v>12</v>
      </c>
      <c r="C7">
        <v>2398</v>
      </c>
      <c r="D7">
        <v>1818</v>
      </c>
      <c r="E7" s="2">
        <v>3740.6256920923502</v>
      </c>
      <c r="F7" s="2">
        <v>295.40525302530301</v>
      </c>
      <c r="G7" s="2">
        <f t="shared" si="0"/>
        <v>12.662691857317601</v>
      </c>
      <c r="H7" s="2">
        <v>10.446655875114599</v>
      </c>
      <c r="I7" s="3">
        <v>4989</v>
      </c>
      <c r="J7" s="2">
        <v>9.3313289236319896</v>
      </c>
      <c r="K7" s="3">
        <v>2922</v>
      </c>
      <c r="L7" s="3">
        <v>572</v>
      </c>
      <c r="O7">
        <v>4</v>
      </c>
      <c r="P7" t="s">
        <v>12</v>
      </c>
      <c r="S7" s="2"/>
      <c r="T7" s="2"/>
      <c r="U7" s="2" t="e">
        <f t="shared" si="1"/>
        <v>#DIV/0!</v>
      </c>
      <c r="V7" s="2"/>
      <c r="W7" s="3"/>
      <c r="X7" s="2"/>
      <c r="Y7" s="3"/>
      <c r="Z7" s="3"/>
    </row>
    <row r="8" spans="1:26" x14ac:dyDescent="0.2">
      <c r="A8">
        <v>5</v>
      </c>
      <c r="B8" t="s">
        <v>12</v>
      </c>
      <c r="C8">
        <v>2409</v>
      </c>
      <c r="D8">
        <v>1805</v>
      </c>
      <c r="E8" s="2">
        <v>3743.6995201812301</v>
      </c>
      <c r="F8" s="2">
        <v>291.84487534626101</v>
      </c>
      <c r="G8" s="2">
        <f t="shared" si="0"/>
        <v>12.82770347000096</v>
      </c>
      <c r="H8" s="2">
        <v>10.5704210826934</v>
      </c>
      <c r="I8" s="3">
        <v>4952</v>
      </c>
      <c r="J8" s="2">
        <v>9.2148626817447497</v>
      </c>
      <c r="K8" s="3">
        <v>2886</v>
      </c>
      <c r="L8" s="3">
        <v>587</v>
      </c>
      <c r="O8">
        <v>5</v>
      </c>
      <c r="P8" t="s">
        <v>12</v>
      </c>
      <c r="S8" s="2"/>
      <c r="T8" s="2"/>
      <c r="U8" s="2" t="e">
        <f t="shared" si="1"/>
        <v>#DIV/0!</v>
      </c>
      <c r="V8" s="2"/>
      <c r="W8" s="3"/>
      <c r="X8" s="2"/>
      <c r="Y8" s="3"/>
      <c r="Z8" s="3"/>
    </row>
    <row r="9" spans="1:26" x14ac:dyDescent="0.2">
      <c r="A9">
        <v>6</v>
      </c>
      <c r="B9" t="s">
        <v>12</v>
      </c>
      <c r="C9">
        <v>2409</v>
      </c>
      <c r="D9">
        <v>1811</v>
      </c>
      <c r="E9" s="2">
        <v>3747.3955310451602</v>
      </c>
      <c r="F9" s="2">
        <v>295.01653782440701</v>
      </c>
      <c r="G9" s="2">
        <f t="shared" si="0"/>
        <v>12.7023236008403</v>
      </c>
      <c r="H9" s="2">
        <v>10.6056174365527</v>
      </c>
      <c r="I9" s="3">
        <v>5140</v>
      </c>
      <c r="J9" s="2">
        <v>9.0470817120622602</v>
      </c>
      <c r="K9" s="3">
        <v>3102</v>
      </c>
      <c r="L9" s="3">
        <v>617</v>
      </c>
      <c r="O9">
        <v>6</v>
      </c>
      <c r="P9" t="s">
        <v>12</v>
      </c>
      <c r="S9" s="2"/>
      <c r="T9" s="2"/>
      <c r="U9" s="2" t="e">
        <f t="shared" si="1"/>
        <v>#DIV/0!</v>
      </c>
      <c r="V9" s="2"/>
      <c r="W9" s="3"/>
      <c r="X9" s="2"/>
      <c r="Y9" s="3"/>
      <c r="Z9" s="3"/>
    </row>
    <row r="10" spans="1:26" x14ac:dyDescent="0.2">
      <c r="A10">
        <v>7</v>
      </c>
      <c r="B10" t="s">
        <v>12</v>
      </c>
      <c r="C10">
        <v>2415</v>
      </c>
      <c r="D10">
        <v>1837</v>
      </c>
      <c r="E10" s="2">
        <v>3788.7481489264501</v>
      </c>
      <c r="F10" s="2">
        <v>296.023679912901</v>
      </c>
      <c r="G10" s="2">
        <f t="shared" si="0"/>
        <v>12.798800927146141</v>
      </c>
      <c r="H10" s="2">
        <v>10.5668559471232</v>
      </c>
      <c r="I10" s="3">
        <v>4936</v>
      </c>
      <c r="J10" s="2">
        <v>9.4718395461912497</v>
      </c>
      <c r="K10" s="3">
        <v>2918</v>
      </c>
      <c r="L10" s="3">
        <v>574</v>
      </c>
      <c r="O10">
        <v>7</v>
      </c>
      <c r="P10" t="s">
        <v>12</v>
      </c>
      <c r="S10" s="2"/>
      <c r="T10" s="2"/>
      <c r="U10" s="2" t="e">
        <f t="shared" si="1"/>
        <v>#DIV/0!</v>
      </c>
      <c r="V10" s="2"/>
      <c r="W10" s="3"/>
      <c r="X10" s="2"/>
      <c r="Y10" s="3"/>
      <c r="Z10" s="3"/>
    </row>
    <row r="11" spans="1:26" x14ac:dyDescent="0.2">
      <c r="A11">
        <v>8</v>
      </c>
      <c r="B11" t="s">
        <v>12</v>
      </c>
      <c r="C11">
        <v>2424</v>
      </c>
      <c r="D11">
        <v>1800</v>
      </c>
      <c r="E11" s="2">
        <v>3839.6599836078799</v>
      </c>
      <c r="F11" s="2">
        <v>297.17938888899999</v>
      </c>
      <c r="G11" s="2">
        <f t="shared" si="0"/>
        <v>12.92034416640529</v>
      </c>
      <c r="H11" s="2">
        <v>10.972816612706101</v>
      </c>
      <c r="I11" s="3">
        <v>5269</v>
      </c>
      <c r="J11" s="2">
        <v>9.5192636173847003</v>
      </c>
      <c r="K11" s="3">
        <v>3079</v>
      </c>
      <c r="L11" s="3">
        <v>618</v>
      </c>
      <c r="O11">
        <v>8</v>
      </c>
      <c r="P11" t="s">
        <v>12</v>
      </c>
      <c r="S11" s="2"/>
      <c r="T11" s="2"/>
      <c r="U11" s="2" t="e">
        <f t="shared" si="1"/>
        <v>#DIV/0!</v>
      </c>
      <c r="V11" s="2"/>
      <c r="W11" s="3"/>
      <c r="X11" s="2"/>
      <c r="Y11" s="3"/>
      <c r="Z11" s="3"/>
    </row>
    <row r="12" spans="1:26" x14ac:dyDescent="0.2">
      <c r="A12">
        <v>9</v>
      </c>
      <c r="B12" t="s">
        <v>12</v>
      </c>
      <c r="C12">
        <v>2401</v>
      </c>
      <c r="D12">
        <v>1811</v>
      </c>
      <c r="E12" s="2">
        <v>3811.90502405593</v>
      </c>
      <c r="F12" s="2">
        <v>295.50935946990597</v>
      </c>
      <c r="G12" s="2">
        <f t="shared" si="0"/>
        <v>12.899439228909181</v>
      </c>
      <c r="H12" s="2">
        <v>10.344715637491401</v>
      </c>
      <c r="I12" s="3">
        <v>4972</v>
      </c>
      <c r="J12" s="2">
        <v>9.0760257441673406</v>
      </c>
      <c r="K12" s="3">
        <v>2909</v>
      </c>
      <c r="L12" s="3">
        <v>589</v>
      </c>
      <c r="O12">
        <v>9</v>
      </c>
      <c r="P12" t="s">
        <v>12</v>
      </c>
      <c r="S12" s="2"/>
      <c r="T12" s="2"/>
      <c r="U12" s="2" t="e">
        <f t="shared" si="1"/>
        <v>#DIV/0!</v>
      </c>
      <c r="V12" s="2"/>
      <c r="W12" s="3"/>
      <c r="X12" s="2"/>
      <c r="Y12" s="3"/>
      <c r="Z12" s="3"/>
    </row>
    <row r="13" spans="1:26" x14ac:dyDescent="0.2">
      <c r="A13">
        <v>10</v>
      </c>
      <c r="B13" t="s">
        <v>12</v>
      </c>
      <c r="C13">
        <v>2412</v>
      </c>
      <c r="D13">
        <v>1807</v>
      </c>
      <c r="E13" s="2">
        <v>3745.0817024089502</v>
      </c>
      <c r="F13" s="2">
        <v>296.35486995019397</v>
      </c>
      <c r="G13" s="2">
        <f t="shared" si="0"/>
        <v>12.63715255645489</v>
      </c>
      <c r="H13" s="2">
        <v>10.7461598288936</v>
      </c>
      <c r="I13" s="11">
        <v>5024</v>
      </c>
      <c r="J13" s="5">
        <v>9.2364649681528697</v>
      </c>
      <c r="K13" s="3">
        <v>2953</v>
      </c>
      <c r="L13" s="3">
        <v>608</v>
      </c>
      <c r="O13">
        <v>10</v>
      </c>
      <c r="P13" t="s">
        <v>12</v>
      </c>
      <c r="S13" s="2"/>
      <c r="T13" s="2"/>
      <c r="U13" s="2" t="e">
        <f t="shared" si="1"/>
        <v>#DIV/0!</v>
      </c>
      <c r="V13" s="2"/>
      <c r="W13" s="11"/>
      <c r="X13" s="5"/>
      <c r="Y13" s="3"/>
      <c r="Z13" s="3"/>
    </row>
    <row r="14" spans="1:26" x14ac:dyDescent="0.2">
      <c r="A14" s="6" t="s">
        <v>13</v>
      </c>
      <c r="B14" s="6"/>
      <c r="C14" s="7">
        <f t="shared" ref="C14" si="2">AVERAGE(C4:C13)</f>
        <v>2409.9</v>
      </c>
      <c r="D14" s="7">
        <f t="shared" ref="D14:L14" si="3">AVERAGE(D4:D13)</f>
        <v>1810.3</v>
      </c>
      <c r="E14" s="7">
        <f t="shared" si="3"/>
        <v>3771.4300483691941</v>
      </c>
      <c r="F14" s="7">
        <f t="shared" si="3"/>
        <v>295.35081954325534</v>
      </c>
      <c r="G14" s="7">
        <f t="shared" si="3"/>
        <v>12.769625405249766</v>
      </c>
      <c r="H14" s="7">
        <f t="shared" si="3"/>
        <v>10.639400789626769</v>
      </c>
      <c r="I14" s="7">
        <f t="shared" si="3"/>
        <v>5052.1000000000004</v>
      </c>
      <c r="J14" s="7">
        <f t="shared" si="3"/>
        <v>9.4157302549581221</v>
      </c>
      <c r="K14" s="7">
        <f t="shared" si="3"/>
        <v>2993.9</v>
      </c>
      <c r="L14" s="7">
        <f t="shared" si="3"/>
        <v>600.70000000000005</v>
      </c>
      <c r="O14" s="6" t="s">
        <v>13</v>
      </c>
      <c r="P14" s="6"/>
      <c r="Q14" s="7" t="e">
        <f t="shared" ref="Q14:Z14" si="4">AVERAGE(Q4:Q13)</f>
        <v>#DIV/0!</v>
      </c>
      <c r="R14" s="7" t="e">
        <f t="shared" si="4"/>
        <v>#DIV/0!</v>
      </c>
      <c r="S14" s="7" t="e">
        <f t="shared" si="4"/>
        <v>#DIV/0!</v>
      </c>
      <c r="T14" s="7" t="e">
        <f t="shared" si="4"/>
        <v>#DIV/0!</v>
      </c>
      <c r="U14" s="7" t="e">
        <f t="shared" si="4"/>
        <v>#DIV/0!</v>
      </c>
      <c r="V14" s="7" t="e">
        <f t="shared" si="4"/>
        <v>#DIV/0!</v>
      </c>
      <c r="W14" s="7" t="e">
        <f t="shared" si="4"/>
        <v>#DIV/0!</v>
      </c>
      <c r="X14" s="7" t="e">
        <f t="shared" si="4"/>
        <v>#DIV/0!</v>
      </c>
      <c r="Y14" s="7" t="e">
        <f t="shared" si="4"/>
        <v>#DIV/0!</v>
      </c>
      <c r="Z14" s="7" t="e">
        <f t="shared" si="4"/>
        <v>#DIV/0!</v>
      </c>
    </row>
    <row r="15" spans="1:26" x14ac:dyDescent="0.2">
      <c r="A15" t="s">
        <v>14</v>
      </c>
      <c r="C15" s="2">
        <f t="shared" ref="C15" si="5">_xlfn.STDEV.P(C4:C13)</f>
        <v>8.2030482139263334</v>
      </c>
      <c r="D15" s="2">
        <f t="shared" ref="D15:L15" si="6">_xlfn.STDEV.P(D4:D13)</f>
        <v>11.925183436744275</v>
      </c>
      <c r="E15" s="2">
        <f t="shared" si="6"/>
        <v>38.019631480797941</v>
      </c>
      <c r="F15" s="2">
        <f t="shared" si="6"/>
        <v>2.7333882058938102</v>
      </c>
      <c r="G15" s="2">
        <f t="shared" si="6"/>
        <v>0.10136644274312469</v>
      </c>
      <c r="H15" s="2">
        <f t="shared" si="6"/>
        <v>0.20236135989615284</v>
      </c>
      <c r="I15" s="2">
        <f t="shared" si="6"/>
        <v>137.40629534340849</v>
      </c>
      <c r="J15" s="2">
        <f t="shared" si="6"/>
        <v>0.28181822654560257</v>
      </c>
      <c r="K15" s="2">
        <f t="shared" si="6"/>
        <v>87.499085709508989</v>
      </c>
      <c r="L15" s="2">
        <f t="shared" si="6"/>
        <v>18.226628870967886</v>
      </c>
      <c r="O15" t="s">
        <v>14</v>
      </c>
      <c r="Q15" s="2" t="e">
        <f t="shared" ref="Q15:Z15" si="7">_xlfn.STDEV.P(Q4:Q13)</f>
        <v>#DIV/0!</v>
      </c>
      <c r="R15" s="2" t="e">
        <f t="shared" si="7"/>
        <v>#DIV/0!</v>
      </c>
      <c r="S15" s="2" t="e">
        <f t="shared" si="7"/>
        <v>#DIV/0!</v>
      </c>
      <c r="T15" s="2" t="e">
        <f t="shared" si="7"/>
        <v>#DIV/0!</v>
      </c>
      <c r="U15" s="2" t="e">
        <f t="shared" si="7"/>
        <v>#DIV/0!</v>
      </c>
      <c r="V15" s="2" t="e">
        <f t="shared" si="7"/>
        <v>#DIV/0!</v>
      </c>
      <c r="W15" s="2" t="e">
        <f t="shared" si="7"/>
        <v>#DIV/0!</v>
      </c>
      <c r="X15" s="2" t="e">
        <f t="shared" si="7"/>
        <v>#DIV/0!</v>
      </c>
      <c r="Y15" s="2" t="e">
        <f t="shared" si="7"/>
        <v>#DIV/0!</v>
      </c>
      <c r="Z15" s="2" t="e">
        <f t="shared" si="7"/>
        <v>#DIV/0!</v>
      </c>
    </row>
    <row r="16" spans="1:26" x14ac:dyDescent="0.2">
      <c r="A16" t="s">
        <v>20</v>
      </c>
      <c r="C16" s="2">
        <f>_xlfn.CONFIDENCE.NORM(0.05, C15, 10)</f>
        <v>5.084208532746346</v>
      </c>
      <c r="D16" s="2">
        <f t="shared" ref="D16:L16" si="8">_xlfn.CONFIDENCE.NORM(0.05, D15, 10)</f>
        <v>7.3911694534147383</v>
      </c>
      <c r="E16" s="2">
        <f t="shared" si="8"/>
        <v>23.56437872184868</v>
      </c>
      <c r="F16" s="2">
        <f t="shared" si="8"/>
        <v>1.6941404313728612</v>
      </c>
      <c r="G16" s="2">
        <f t="shared" si="8"/>
        <v>6.2826417654573447E-2</v>
      </c>
      <c r="H16" s="2">
        <f t="shared" si="8"/>
        <v>0.125422565594031</v>
      </c>
      <c r="I16" s="2">
        <f t="shared" si="8"/>
        <v>85.16373926121797</v>
      </c>
      <c r="J16" s="2">
        <f t="shared" si="8"/>
        <v>0.17466953682584596</v>
      </c>
      <c r="K16" s="2">
        <f t="shared" si="8"/>
        <v>54.231498653944712</v>
      </c>
      <c r="L16" s="2">
        <f t="shared" si="8"/>
        <v>11.296774029884791</v>
      </c>
      <c r="O16" t="s">
        <v>20</v>
      </c>
      <c r="Q16" s="2" t="e">
        <f>_xlfn.CONFIDENCE.NORM(0.05, Q15, 10)</f>
        <v>#DIV/0!</v>
      </c>
      <c r="R16" s="2" t="e">
        <f t="shared" ref="R16" si="9">_xlfn.CONFIDENCE.NORM(0.05, R15, 10)</f>
        <v>#DIV/0!</v>
      </c>
      <c r="S16" s="2" t="e">
        <f t="shared" ref="S16" si="10">_xlfn.CONFIDENCE.NORM(0.05, S15, 10)</f>
        <v>#DIV/0!</v>
      </c>
      <c r="T16" s="2" t="e">
        <f t="shared" ref="T16" si="11">_xlfn.CONFIDENCE.NORM(0.05, T15, 10)</f>
        <v>#DIV/0!</v>
      </c>
      <c r="U16" s="2" t="e">
        <f t="shared" ref="U16" si="12">_xlfn.CONFIDENCE.NORM(0.05, U15, 10)</f>
        <v>#DIV/0!</v>
      </c>
      <c r="V16" s="2" t="e">
        <f t="shared" ref="V16" si="13">_xlfn.CONFIDENCE.NORM(0.05, V15, 10)</f>
        <v>#DIV/0!</v>
      </c>
      <c r="W16" s="2" t="e">
        <f t="shared" ref="W16" si="14">_xlfn.CONFIDENCE.NORM(0.05, W15, 10)</f>
        <v>#DIV/0!</v>
      </c>
      <c r="X16" s="2" t="e">
        <f t="shared" ref="X16" si="15">_xlfn.CONFIDENCE.NORM(0.05, X15, 10)</f>
        <v>#DIV/0!</v>
      </c>
      <c r="Y16" s="2" t="e">
        <f t="shared" ref="Y16" si="16">_xlfn.CONFIDENCE.NORM(0.05, Y15, 10)</f>
        <v>#DIV/0!</v>
      </c>
      <c r="Z16" s="2" t="e">
        <f t="shared" ref="Z16" si="17">_xlfn.CONFIDENCE.NORM(0.05, Z15, 10)</f>
        <v>#DIV/0!</v>
      </c>
    </row>
    <row r="18" spans="1:26" x14ac:dyDescent="0.2">
      <c r="A18" t="s">
        <v>0</v>
      </c>
      <c r="B18" t="s">
        <v>1</v>
      </c>
      <c r="C18" s="8" t="s">
        <v>2</v>
      </c>
      <c r="D18" s="1" t="s">
        <v>3</v>
      </c>
      <c r="E18" s="1" t="s">
        <v>4</v>
      </c>
      <c r="F18" s="1" t="s">
        <v>5</v>
      </c>
      <c r="G18" s="1" t="s">
        <v>6</v>
      </c>
      <c r="H18" s="1" t="s">
        <v>7</v>
      </c>
      <c r="I18" s="1" t="s">
        <v>8</v>
      </c>
      <c r="J18" s="1" t="s">
        <v>9</v>
      </c>
      <c r="K18" s="1" t="s">
        <v>10</v>
      </c>
      <c r="L18" s="1" t="s">
        <v>11</v>
      </c>
      <c r="O18" t="s">
        <v>0</v>
      </c>
      <c r="P18" t="s">
        <v>1</v>
      </c>
      <c r="Q18" s="8" t="s">
        <v>2</v>
      </c>
      <c r="R18" s="1" t="s">
        <v>3</v>
      </c>
      <c r="S18" s="1" t="s">
        <v>4</v>
      </c>
      <c r="T18" s="1" t="s">
        <v>5</v>
      </c>
      <c r="U18" s="1" t="s">
        <v>6</v>
      </c>
      <c r="V18" s="1" t="s">
        <v>7</v>
      </c>
      <c r="W18" s="1" t="s">
        <v>8</v>
      </c>
      <c r="X18" s="1" t="s">
        <v>9</v>
      </c>
      <c r="Y18" s="1" t="s">
        <v>10</v>
      </c>
      <c r="Z18" s="1" t="s">
        <v>11</v>
      </c>
    </row>
    <row r="19" spans="1:26" x14ac:dyDescent="0.2">
      <c r="A19">
        <v>1</v>
      </c>
      <c r="B19" t="s">
        <v>15</v>
      </c>
      <c r="E19" s="2"/>
      <c r="F19" s="2"/>
      <c r="G19" t="e">
        <f t="shared" ref="G19:G28" si="18">E19/F19</f>
        <v>#DIV/0!</v>
      </c>
      <c r="H19" s="2"/>
      <c r="J19" s="2"/>
      <c r="O19">
        <v>1</v>
      </c>
      <c r="P19" t="s">
        <v>15</v>
      </c>
      <c r="S19" s="2"/>
      <c r="T19" s="2"/>
      <c r="U19" t="e">
        <f t="shared" ref="U19:U28" si="19">S19/T19</f>
        <v>#DIV/0!</v>
      </c>
      <c r="V19" s="2"/>
      <c r="X19" s="2"/>
    </row>
    <row r="20" spans="1:26" x14ac:dyDescent="0.2">
      <c r="A20">
        <v>2</v>
      </c>
      <c r="B20" s="9" t="s">
        <v>15</v>
      </c>
      <c r="C20" s="9"/>
      <c r="E20" s="2"/>
      <c r="F20" s="2"/>
      <c r="G20" t="e">
        <f t="shared" si="18"/>
        <v>#DIV/0!</v>
      </c>
      <c r="H20" s="2"/>
      <c r="J20" s="2"/>
      <c r="O20">
        <v>2</v>
      </c>
      <c r="P20" s="9" t="s">
        <v>15</v>
      </c>
      <c r="Q20" s="9"/>
      <c r="S20" s="2"/>
      <c r="T20" s="2"/>
      <c r="U20" t="e">
        <f t="shared" si="19"/>
        <v>#DIV/0!</v>
      </c>
      <c r="V20" s="2"/>
      <c r="X20" s="2"/>
    </row>
    <row r="21" spans="1:26" x14ac:dyDescent="0.2">
      <c r="A21">
        <v>3</v>
      </c>
      <c r="B21" s="9" t="s">
        <v>15</v>
      </c>
      <c r="C21" s="9"/>
      <c r="E21" s="2"/>
      <c r="F21" s="2"/>
      <c r="G21" t="e">
        <f t="shared" si="18"/>
        <v>#DIV/0!</v>
      </c>
      <c r="H21" s="2"/>
      <c r="J21" s="2"/>
      <c r="O21">
        <v>3</v>
      </c>
      <c r="P21" s="9" t="s">
        <v>15</v>
      </c>
      <c r="Q21" s="9"/>
      <c r="S21" s="2"/>
      <c r="T21" s="2"/>
      <c r="U21" t="e">
        <f t="shared" si="19"/>
        <v>#DIV/0!</v>
      </c>
      <c r="V21" s="2"/>
      <c r="X21" s="2"/>
    </row>
    <row r="22" spans="1:26" x14ac:dyDescent="0.2">
      <c r="A22">
        <v>4</v>
      </c>
      <c r="B22" s="9" t="s">
        <v>15</v>
      </c>
      <c r="C22" s="9"/>
      <c r="E22" s="2"/>
      <c r="F22" s="2"/>
      <c r="G22" t="e">
        <f t="shared" si="18"/>
        <v>#DIV/0!</v>
      </c>
      <c r="H22" s="2"/>
      <c r="J22" s="2"/>
      <c r="O22">
        <v>4</v>
      </c>
      <c r="P22" s="9" t="s">
        <v>15</v>
      </c>
      <c r="Q22" s="9"/>
      <c r="S22" s="2"/>
      <c r="T22" s="2"/>
      <c r="U22" t="e">
        <f t="shared" si="19"/>
        <v>#DIV/0!</v>
      </c>
      <c r="V22" s="2"/>
      <c r="X22" s="2"/>
    </row>
    <row r="23" spans="1:26" x14ac:dyDescent="0.2">
      <c r="A23">
        <v>5</v>
      </c>
      <c r="B23" s="9" t="s">
        <v>15</v>
      </c>
      <c r="C23" s="9"/>
      <c r="E23" s="2"/>
      <c r="F23" s="2"/>
      <c r="G23" t="e">
        <f t="shared" si="18"/>
        <v>#DIV/0!</v>
      </c>
      <c r="H23" s="2"/>
      <c r="J23" s="2"/>
      <c r="O23">
        <v>5</v>
      </c>
      <c r="P23" s="9" t="s">
        <v>15</v>
      </c>
      <c r="Q23" s="9"/>
      <c r="S23" s="2"/>
      <c r="T23" s="2"/>
      <c r="U23" t="e">
        <f t="shared" si="19"/>
        <v>#DIV/0!</v>
      </c>
      <c r="V23" s="2"/>
      <c r="X23" s="2"/>
    </row>
    <row r="24" spans="1:26" x14ac:dyDescent="0.2">
      <c r="A24">
        <v>6</v>
      </c>
      <c r="B24" s="9" t="s">
        <v>15</v>
      </c>
      <c r="C24" s="9"/>
      <c r="E24" s="2"/>
      <c r="F24" s="2"/>
      <c r="G24" t="e">
        <f t="shared" si="18"/>
        <v>#DIV/0!</v>
      </c>
      <c r="H24" s="2"/>
      <c r="J24" s="2"/>
      <c r="O24">
        <v>6</v>
      </c>
      <c r="P24" s="9" t="s">
        <v>15</v>
      </c>
      <c r="Q24" s="9"/>
      <c r="S24" s="2"/>
      <c r="T24" s="2"/>
      <c r="U24" t="e">
        <f t="shared" si="19"/>
        <v>#DIV/0!</v>
      </c>
      <c r="V24" s="2"/>
      <c r="X24" s="2"/>
    </row>
    <row r="25" spans="1:26" x14ac:dyDescent="0.2">
      <c r="A25">
        <v>7</v>
      </c>
      <c r="B25" s="9" t="s">
        <v>15</v>
      </c>
      <c r="C25" s="9"/>
      <c r="E25" s="2"/>
      <c r="F25" s="2"/>
      <c r="G25" t="e">
        <f t="shared" si="18"/>
        <v>#DIV/0!</v>
      </c>
      <c r="H25" s="2"/>
      <c r="J25" s="2"/>
      <c r="O25">
        <v>7</v>
      </c>
      <c r="P25" s="9" t="s">
        <v>15</v>
      </c>
      <c r="Q25" s="9"/>
      <c r="S25" s="2"/>
      <c r="T25" s="2"/>
      <c r="U25" t="e">
        <f t="shared" si="19"/>
        <v>#DIV/0!</v>
      </c>
      <c r="V25" s="2"/>
      <c r="X25" s="2"/>
    </row>
    <row r="26" spans="1:26" x14ac:dyDescent="0.2">
      <c r="A26">
        <v>8</v>
      </c>
      <c r="B26" s="9" t="s">
        <v>15</v>
      </c>
      <c r="C26" s="9"/>
      <c r="E26" s="2"/>
      <c r="F26" s="2"/>
      <c r="G26" t="e">
        <f t="shared" si="18"/>
        <v>#DIV/0!</v>
      </c>
      <c r="H26" s="2"/>
      <c r="J26" s="2"/>
      <c r="O26">
        <v>8</v>
      </c>
      <c r="P26" s="9" t="s">
        <v>15</v>
      </c>
      <c r="Q26" s="9"/>
      <c r="S26" s="2"/>
      <c r="T26" s="2"/>
      <c r="U26" t="e">
        <f t="shared" si="19"/>
        <v>#DIV/0!</v>
      </c>
      <c r="V26" s="2"/>
      <c r="X26" s="2"/>
    </row>
    <row r="27" spans="1:26" x14ac:dyDescent="0.2">
      <c r="A27">
        <v>9</v>
      </c>
      <c r="B27" s="9" t="s">
        <v>15</v>
      </c>
      <c r="C27" s="9"/>
      <c r="E27" s="2"/>
      <c r="F27" s="2"/>
      <c r="G27" t="e">
        <f t="shared" si="18"/>
        <v>#DIV/0!</v>
      </c>
      <c r="H27" s="2"/>
      <c r="J27" s="2"/>
      <c r="O27">
        <v>9</v>
      </c>
      <c r="P27" s="9" t="s">
        <v>15</v>
      </c>
      <c r="Q27" s="9"/>
      <c r="S27" s="2"/>
      <c r="T27" s="2"/>
      <c r="U27" t="e">
        <f t="shared" si="19"/>
        <v>#DIV/0!</v>
      </c>
      <c r="V27" s="2"/>
      <c r="X27" s="2"/>
    </row>
    <row r="28" spans="1:26" x14ac:dyDescent="0.2">
      <c r="A28">
        <v>10</v>
      </c>
      <c r="B28" s="9" t="s">
        <v>15</v>
      </c>
      <c r="C28" s="9"/>
      <c r="E28" s="2"/>
      <c r="F28" s="2"/>
      <c r="G28" t="e">
        <f t="shared" si="18"/>
        <v>#DIV/0!</v>
      </c>
      <c r="H28" s="2"/>
      <c r="J28" s="2"/>
      <c r="O28">
        <v>10</v>
      </c>
      <c r="P28" s="9" t="s">
        <v>15</v>
      </c>
      <c r="Q28" s="9"/>
      <c r="S28" s="2"/>
      <c r="T28" s="2"/>
      <c r="U28" t="e">
        <f t="shared" si="19"/>
        <v>#DIV/0!</v>
      </c>
      <c r="V28" s="2"/>
      <c r="X28" s="2"/>
    </row>
    <row r="29" spans="1:26" x14ac:dyDescent="0.2">
      <c r="A29" s="6" t="s">
        <v>13</v>
      </c>
      <c r="B29" s="6"/>
      <c r="C29" s="6"/>
      <c r="D29" s="7" t="e">
        <f>AVERAGE(D19:D28)</f>
        <v>#DIV/0!</v>
      </c>
      <c r="E29" s="7" t="e">
        <f>AVERAGE(E19:E28)</f>
        <v>#DIV/0!</v>
      </c>
      <c r="F29" s="7" t="e">
        <f>AVERAGE(F19:F28)</f>
        <v>#DIV/0!</v>
      </c>
      <c r="G29" s="7" t="e">
        <f>AVERAGE(G19:G28)</f>
        <v>#DIV/0!</v>
      </c>
      <c r="H29" s="7" t="e">
        <f>AVERAGE(H19:H28)</f>
        <v>#DIV/0!</v>
      </c>
      <c r="I29" s="7" t="e">
        <f>AVERAGE(I19:I28)</f>
        <v>#DIV/0!</v>
      </c>
      <c r="J29" s="7" t="e">
        <f>AVERAGE(J19:J28)</f>
        <v>#DIV/0!</v>
      </c>
      <c r="K29" s="7" t="e">
        <f>AVERAGE(K19:K28)</f>
        <v>#DIV/0!</v>
      </c>
      <c r="L29" s="7" t="e">
        <f>AVERAGE(L19:L28)</f>
        <v>#DIV/0!</v>
      </c>
      <c r="O29" s="6" t="s">
        <v>13</v>
      </c>
      <c r="P29" s="6"/>
      <c r="Q29" s="6"/>
      <c r="R29" s="7" t="e">
        <f>AVERAGE(R19:R28)</f>
        <v>#DIV/0!</v>
      </c>
      <c r="S29" s="7" t="e">
        <f>AVERAGE(S19:S28)</f>
        <v>#DIV/0!</v>
      </c>
      <c r="T29" s="7" t="e">
        <f>AVERAGE(T19:T28)</f>
        <v>#DIV/0!</v>
      </c>
      <c r="U29" s="7" t="e">
        <f>AVERAGE(U19:U28)</f>
        <v>#DIV/0!</v>
      </c>
      <c r="V29" s="7" t="e">
        <f>AVERAGE(V19:V28)</f>
        <v>#DIV/0!</v>
      </c>
      <c r="W29" s="7" t="e">
        <f>AVERAGE(W19:W28)</f>
        <v>#DIV/0!</v>
      </c>
      <c r="X29" s="7" t="e">
        <f>AVERAGE(X19:X28)</f>
        <v>#DIV/0!</v>
      </c>
      <c r="Y29" s="7" t="e">
        <f>AVERAGE(Y19:Y28)</f>
        <v>#DIV/0!</v>
      </c>
      <c r="Z29" s="7" t="e">
        <f>AVERAGE(Z19:Z28)</f>
        <v>#DIV/0!</v>
      </c>
    </row>
    <row r="30" spans="1:26" x14ac:dyDescent="0.2">
      <c r="A30" t="s">
        <v>14</v>
      </c>
      <c r="D30" t="e">
        <f>_xlfn.STDEV.P(D19:D28)</f>
        <v>#DIV/0!</v>
      </c>
      <c r="E30" t="e">
        <f>_xlfn.STDEV.P(E19:E28)</f>
        <v>#DIV/0!</v>
      </c>
      <c r="F30" t="e">
        <f>_xlfn.STDEV.P(F19:F28)</f>
        <v>#DIV/0!</v>
      </c>
      <c r="G30" t="e">
        <f>_xlfn.STDEV.P(G19:G28)</f>
        <v>#DIV/0!</v>
      </c>
      <c r="H30" s="2" t="e">
        <f>_xlfn.STDEV.P(H19:H28)</f>
        <v>#DIV/0!</v>
      </c>
      <c r="I30" t="e">
        <f>_xlfn.STDEV.P(I19:I28)</f>
        <v>#DIV/0!</v>
      </c>
      <c r="J30" t="e">
        <f>_xlfn.STDEV.P(J19:J28)</f>
        <v>#DIV/0!</v>
      </c>
      <c r="K30" t="e">
        <f>_xlfn.STDEV.P(K19:K28)</f>
        <v>#DIV/0!</v>
      </c>
      <c r="L30" t="e">
        <f>_xlfn.STDEV.P(L19:L28)</f>
        <v>#DIV/0!</v>
      </c>
      <c r="O30" t="s">
        <v>14</v>
      </c>
      <c r="R30" t="e">
        <f>_xlfn.STDEV.P(R19:R28)</f>
        <v>#DIV/0!</v>
      </c>
      <c r="S30" t="e">
        <f>_xlfn.STDEV.P(S19:S28)</f>
        <v>#DIV/0!</v>
      </c>
      <c r="T30" t="e">
        <f>_xlfn.STDEV.P(T19:T28)</f>
        <v>#DIV/0!</v>
      </c>
      <c r="U30" t="e">
        <f>_xlfn.STDEV.P(U19:U28)</f>
        <v>#DIV/0!</v>
      </c>
      <c r="V30" s="2" t="e">
        <f>_xlfn.STDEV.P(V19:V28)</f>
        <v>#DIV/0!</v>
      </c>
      <c r="W30" t="e">
        <f>_xlfn.STDEV.P(W19:W28)</f>
        <v>#DIV/0!</v>
      </c>
      <c r="X30" t="e">
        <f>_xlfn.STDEV.P(X19:X28)</f>
        <v>#DIV/0!</v>
      </c>
      <c r="Y30" t="e">
        <f>_xlfn.STDEV.P(Y19:Y28)</f>
        <v>#DIV/0!</v>
      </c>
      <c r="Z30" t="e">
        <f>_xlfn.STDEV.P(Z19:Z28)</f>
        <v>#DIV/0!</v>
      </c>
    </row>
    <row r="31" spans="1:26" x14ac:dyDescent="0.2">
      <c r="A31" t="s">
        <v>20</v>
      </c>
      <c r="C31" s="2" t="e">
        <f>_xlfn.CONFIDENCE.NORM(0.05, C30, 10)</f>
        <v>#NUM!</v>
      </c>
      <c r="D31" s="2" t="e">
        <f t="shared" ref="D31:L31" si="20">_xlfn.CONFIDENCE.NORM(0.05, D30, 10)</f>
        <v>#DIV/0!</v>
      </c>
      <c r="E31" s="2" t="e">
        <f t="shared" si="20"/>
        <v>#DIV/0!</v>
      </c>
      <c r="F31" s="2" t="e">
        <f t="shared" si="20"/>
        <v>#DIV/0!</v>
      </c>
      <c r="G31" s="2" t="e">
        <f t="shared" si="20"/>
        <v>#DIV/0!</v>
      </c>
      <c r="H31" s="2" t="e">
        <f t="shared" si="20"/>
        <v>#DIV/0!</v>
      </c>
      <c r="I31" s="2" t="e">
        <f t="shared" si="20"/>
        <v>#DIV/0!</v>
      </c>
      <c r="J31" s="2" t="e">
        <f t="shared" si="20"/>
        <v>#DIV/0!</v>
      </c>
      <c r="K31" s="2" t="e">
        <f t="shared" si="20"/>
        <v>#DIV/0!</v>
      </c>
      <c r="L31" s="2" t="e">
        <f t="shared" si="20"/>
        <v>#DIV/0!</v>
      </c>
      <c r="O31" t="s">
        <v>20</v>
      </c>
      <c r="Q31" s="2" t="e">
        <f>_xlfn.CONFIDENCE.NORM(0.05, Q30, 10)</f>
        <v>#NUM!</v>
      </c>
      <c r="R31" s="2" t="e">
        <f t="shared" ref="R31" si="21">_xlfn.CONFIDENCE.NORM(0.05, R30, 10)</f>
        <v>#DIV/0!</v>
      </c>
      <c r="S31" s="2" t="e">
        <f t="shared" ref="S31" si="22">_xlfn.CONFIDENCE.NORM(0.05, S30, 10)</f>
        <v>#DIV/0!</v>
      </c>
      <c r="T31" s="2" t="e">
        <f t="shared" ref="T31" si="23">_xlfn.CONFIDENCE.NORM(0.05, T30, 10)</f>
        <v>#DIV/0!</v>
      </c>
      <c r="U31" s="2" t="e">
        <f t="shared" ref="U31" si="24">_xlfn.CONFIDENCE.NORM(0.05, U30, 10)</f>
        <v>#DIV/0!</v>
      </c>
      <c r="V31" s="2" t="e">
        <f t="shared" ref="V31" si="25">_xlfn.CONFIDENCE.NORM(0.05, V30, 10)</f>
        <v>#DIV/0!</v>
      </c>
      <c r="W31" s="2" t="e">
        <f t="shared" ref="W31" si="26">_xlfn.CONFIDENCE.NORM(0.05, W30, 10)</f>
        <v>#DIV/0!</v>
      </c>
      <c r="X31" s="2" t="e">
        <f t="shared" ref="X31" si="27">_xlfn.CONFIDENCE.NORM(0.05, X30, 10)</f>
        <v>#DIV/0!</v>
      </c>
      <c r="Y31" s="2" t="e">
        <f t="shared" ref="Y31" si="28">_xlfn.CONFIDENCE.NORM(0.05, Y30, 10)</f>
        <v>#DIV/0!</v>
      </c>
      <c r="Z31" s="2" t="e">
        <f t="shared" ref="Z31" si="29">_xlfn.CONFIDENCE.NORM(0.05, Z30, 10)</f>
        <v>#DIV/0!</v>
      </c>
    </row>
    <row r="33" spans="8:8" x14ac:dyDescent="0.2">
      <c r="H33" t="s">
        <v>16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429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Low traffic densit</vt:lpstr>
      <vt:lpstr>Medium traffic density</vt:lpstr>
      <vt:lpstr>High traffic density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Joakim Rydberg</cp:lastModifiedBy>
  <cp:revision>32</cp:revision>
  <dcterms:created xsi:type="dcterms:W3CDTF">2022-10-06T08:47:49Z</dcterms:created>
  <dcterms:modified xsi:type="dcterms:W3CDTF">2022-11-14T15:45:56Z</dcterms:modified>
  <dc:language>nb-NO</dc:language>
</cp:coreProperties>
</file>