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szednik/Projects/GCIS/gcis-ontology/scripts/human-health-vocab/"/>
    </mc:Choice>
  </mc:AlternateContent>
  <bookViews>
    <workbookView xWindow="0" yWindow="460" windowWidth="28800" windowHeight="16460" tabRatio="500" activeTab="2"/>
  </bookViews>
  <sheets>
    <sheet name="Relationship_cmap" sheetId="1" r:id="rId1"/>
    <sheet name="SubPredObj" sheetId="2" r:id="rId2"/>
    <sheet name="Term" sheetId="3" r:id="rId3"/>
    <sheet name="Term_map"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17" i="4" l="1"/>
  <c r="D314" i="4"/>
  <c r="D293" i="4"/>
  <c r="D272" i="4"/>
  <c r="D265" i="4"/>
  <c r="D263" i="4"/>
  <c r="D241" i="4"/>
  <c r="D239" i="4"/>
  <c r="D229" i="4"/>
  <c r="D130" i="4"/>
  <c r="D128" i="4"/>
  <c r="D126" i="4"/>
  <c r="D124" i="4"/>
  <c r="D117" i="4"/>
  <c r="D115" i="4"/>
  <c r="D101" i="4"/>
  <c r="D100" i="4"/>
  <c r="D99" i="4"/>
  <c r="D95" i="4"/>
  <c r="D94" i="4"/>
  <c r="D91" i="4"/>
  <c r="D89" i="4"/>
  <c r="D86" i="4"/>
  <c r="D84" i="4"/>
  <c r="D80" i="4"/>
  <c r="D79" i="4"/>
  <c r="D78" i="4"/>
  <c r="D77" i="4"/>
  <c r="D76" i="4"/>
  <c r="D72" i="4"/>
  <c r="D71" i="4"/>
  <c r="D70" i="4"/>
  <c r="D69" i="4"/>
  <c r="D65" i="4"/>
  <c r="D64" i="4"/>
  <c r="D63" i="4"/>
  <c r="D62" i="4"/>
  <c r="D58" i="4"/>
  <c r="D57" i="4"/>
  <c r="D56" i="4"/>
  <c r="D55" i="4"/>
  <c r="D54" i="4"/>
  <c r="D47" i="4"/>
  <c r="D46" i="4"/>
  <c r="D45" i="4"/>
  <c r="D44" i="4"/>
  <c r="D43" i="4"/>
  <c r="D42" i="4"/>
  <c r="D41" i="4"/>
  <c r="D40" i="4"/>
  <c r="D39" i="4"/>
  <c r="D38" i="4"/>
  <c r="D37" i="4"/>
  <c r="D25" i="4"/>
  <c r="D24" i="4"/>
  <c r="D23" i="4"/>
  <c r="D22" i="4"/>
  <c r="D21" i="4"/>
  <c r="F78" i="3"/>
  <c r="F76" i="3"/>
  <c r="F74" i="3"/>
  <c r="F73" i="3"/>
  <c r="F72" i="3"/>
  <c r="F69" i="3"/>
  <c r="F65" i="3"/>
  <c r="F39" i="3"/>
  <c r="F37" i="3"/>
  <c r="F36" i="3"/>
  <c r="F33" i="3"/>
  <c r="F20" i="3"/>
  <c r="F11" i="3"/>
  <c r="F2" i="3"/>
</calcChain>
</file>

<file path=xl/sharedStrings.xml><?xml version="1.0" encoding="utf-8"?>
<sst xmlns="http://schemas.openxmlformats.org/spreadsheetml/2006/main" count="1429" uniqueCount="384">
  <si>
    <t>Term</t>
  </si>
  <si>
    <t>Relationship</t>
  </si>
  <si>
    <t>JG comments</t>
  </si>
  <si>
    <t>Health</t>
  </si>
  <si>
    <t>isBroaderThan</t>
  </si>
  <si>
    <t>Vector Borne Disease</t>
  </si>
  <si>
    <t>I think we can use a "skos" term here: see https://www.w3.org/TR/2009/REC-skos-reference-20090818/#L1437</t>
  </si>
  <si>
    <t>isInfluencedBy</t>
  </si>
  <si>
    <t>Response</t>
  </si>
  <si>
    <t>isComponentOf</t>
  </si>
  <si>
    <t xml:space="preserve">Planning </t>
  </si>
  <si>
    <t>Planning</t>
  </si>
  <si>
    <t>For</t>
  </si>
  <si>
    <t>New pathogen</t>
  </si>
  <si>
    <t>Something like "inAnticipationOf" or "inPreparationfor?"</t>
  </si>
  <si>
    <t>Global travel</t>
  </si>
  <si>
    <t>Global trade</t>
  </si>
  <si>
    <t>Urban growth</t>
  </si>
  <si>
    <t>Mitigation</t>
  </si>
  <si>
    <t xml:space="preserve">Mitigation </t>
  </si>
  <si>
    <t>anActivityOf</t>
  </si>
  <si>
    <t>Water management practices</t>
  </si>
  <si>
    <t>I think some may confuse "activity" with prov:Activity.  Maybe use "isActionOf? or "isComponentOf?"</t>
  </si>
  <si>
    <t>Control Methods (pesticides)</t>
  </si>
  <si>
    <t>Vector surveillance</t>
  </si>
  <si>
    <t>Land use practices</t>
  </si>
  <si>
    <t>Notification</t>
  </si>
  <si>
    <t>I'd actually reverse this.</t>
  </si>
  <si>
    <t>Human Vulnerability</t>
  </si>
  <si>
    <t>isDeterminedBy</t>
  </si>
  <si>
    <t>Health Risks</t>
  </si>
  <si>
    <t>?</t>
  </si>
  <si>
    <t>includes</t>
  </si>
  <si>
    <t>Outdoor activity</t>
  </si>
  <si>
    <t>Maybe "hasComponent?"</t>
  </si>
  <si>
    <t>Outdoor employment</t>
  </si>
  <si>
    <t>This would sound better if inverted.  Maybe use an inverse property.</t>
  </si>
  <si>
    <t>Population at risk</t>
  </si>
  <si>
    <t>Minorities</t>
  </si>
  <si>
    <t>Sex/Gender</t>
  </si>
  <si>
    <t>Wouldn't this include everyone though?  Maybe reverse course and say "sex/gender isRiskFactorOf?</t>
  </si>
  <si>
    <t>Elderly</t>
  </si>
  <si>
    <t>Children</t>
  </si>
  <si>
    <t>Socio-economic risk factors</t>
  </si>
  <si>
    <t>Housing</t>
  </si>
  <si>
    <t>Poverty</t>
  </si>
  <si>
    <t>Education</t>
  </si>
  <si>
    <t>Biological Variables</t>
  </si>
  <si>
    <t>Population size</t>
  </si>
  <si>
    <t>Again, I'd go with "hasComponent."  Maybe use dbpedia "conceptOf" (dbc)?</t>
  </si>
  <si>
    <t>Population density</t>
  </si>
  <si>
    <t>Survival rates</t>
  </si>
  <si>
    <t>Host Abundance</t>
  </si>
  <si>
    <t>Pathogen Reproduction rate</t>
  </si>
  <si>
    <t>Zoonotic carriers</t>
  </si>
  <si>
    <t>Habitat availability</t>
  </si>
  <si>
    <t>Host Reproduction Rates</t>
  </si>
  <si>
    <t>Habitat Range</t>
  </si>
  <si>
    <t>Migration patterns</t>
  </si>
  <si>
    <t>Infrastructure</t>
  </si>
  <si>
    <t>What about VBD: the spread of, the prevalence of,?</t>
  </si>
  <si>
    <t>Hospital</t>
  </si>
  <si>
    <t>Actually, some of these are GCMD terms as well.  dbpedia could be helpful.</t>
  </si>
  <si>
    <t>Dams and Reservoirs</t>
  </si>
  <si>
    <t xml:space="preserve">Irrigation </t>
  </si>
  <si>
    <t>Airports</t>
  </si>
  <si>
    <t>Exposure</t>
  </si>
  <si>
    <t>fyi, "isInfluencedBy" has a distinct meaning in PROV.</t>
  </si>
  <si>
    <t>Pathway</t>
  </si>
  <si>
    <t>Ticks</t>
  </si>
  <si>
    <t>See preceeding comments about "includes."  Maybe "ticks isPathwayOf" VBD?  "Mosquitos isPathwayOf VBD?"</t>
  </si>
  <si>
    <t>Mosquitos</t>
  </si>
  <si>
    <t>Fleas</t>
  </si>
  <si>
    <t>Source</t>
  </si>
  <si>
    <t>Do we need this?  We could just say "birds isSourceOf..."  We don't need to map each term to every other one.</t>
  </si>
  <si>
    <t>Birds</t>
  </si>
  <si>
    <t>Rodents</t>
  </si>
  <si>
    <t>I'm sorry that I don't understand lines 62-65.</t>
  </si>
  <si>
    <t>Location</t>
  </si>
  <si>
    <t>canOccur</t>
  </si>
  <si>
    <t>Geographic Distribution</t>
  </si>
  <si>
    <t>Proximity to water</t>
  </si>
  <si>
    <t>Urban</t>
  </si>
  <si>
    <t>Time</t>
  </si>
  <si>
    <t>Vector Seasonal Activity</t>
  </si>
  <si>
    <t>Contaminants</t>
  </si>
  <si>
    <t>CanBe</t>
  </si>
  <si>
    <t>Pathogens</t>
  </si>
  <si>
    <t>Suggest "isFormOf" or "isTypeOf"  dbpedia:Concept (see e.g. http://dbpedia.org/page/Pneumonic_plague)</t>
  </si>
  <si>
    <t>Bubonic Plague</t>
  </si>
  <si>
    <t>Septisemic Plague</t>
  </si>
  <si>
    <t>Pneumonic Plague</t>
  </si>
  <si>
    <t>Lyme disease</t>
  </si>
  <si>
    <t>Spotted Fever Rickettsia</t>
  </si>
  <si>
    <t>Babesiosis</t>
  </si>
  <si>
    <t>Anaplasmosis/Ehrlichiosis</t>
  </si>
  <si>
    <t>Tularemia</t>
  </si>
  <si>
    <t>St. Louis encephalitis</t>
  </si>
  <si>
    <t>California Serogroup Viruses</t>
  </si>
  <si>
    <t>Dengue</t>
  </si>
  <si>
    <t>Malaria</t>
  </si>
  <si>
    <t>West Nile Virus</t>
  </si>
  <si>
    <t>Powassan</t>
  </si>
  <si>
    <t>Eastern Equine Encephalitis</t>
  </si>
  <si>
    <t>Murine Typhus</t>
  </si>
  <si>
    <t>Natural Hazard</t>
  </si>
  <si>
    <t>Flooding</t>
  </si>
  <si>
    <t>isClassOf?</t>
  </si>
  <si>
    <t>Drought</t>
  </si>
  <si>
    <t>Hurricane</t>
  </si>
  <si>
    <t>Climate Indicators</t>
  </si>
  <si>
    <t>Temperature</t>
  </si>
  <si>
    <t>Precipitation</t>
  </si>
  <si>
    <t>include</t>
  </si>
  <si>
    <t>Humidity</t>
  </si>
  <si>
    <t>Subject</t>
  </si>
  <si>
    <t>Predicate</t>
  </si>
  <si>
    <t>Object</t>
  </si>
  <si>
    <t>Comments</t>
  </si>
  <si>
    <t>skos:narrower</t>
  </si>
  <si>
    <t>isDoneFor</t>
  </si>
  <si>
    <t>isResultOf</t>
  </si>
  <si>
    <t>In English: West Nile Virus is a type of Pathogen which is a type of Contaminant</t>
  </si>
  <si>
    <t>* termid (UUID)</t>
  </si>
  <si>
    <t>* contextid-&gt;context.id</t>
  </si>
  <si>
    <t>Definition</t>
  </si>
  <si>
    <t>is root of</t>
  </si>
  <si>
    <t>extURI</t>
  </si>
  <si>
    <t>Health is a state of complete physical, mental and social well-being and not merely the absence of disease or infirmity.</t>
  </si>
  <si>
    <t xml:space="preserve">Illnesses that are transmitted by vectors. “Vector-borne diseases are illnesses caused by pathogens and parasites in human populations….Vector-borne diseases account for over 17% of all infectious diseases. Distribution of these diseases is determined by a complex dynamic of environmental and social factors.” </t>
  </si>
  <si>
    <t>http://www.who.int/mediacentre/factsheets/fs387/en/</t>
  </si>
  <si>
    <t>Responds to vector-borne diseases include: providing the best evidence for controlling vectors and protecting people against infection; providing technical support and guidance to countries so that they can effectively manage cases and outbreaks; supporting countries to improve their reporting systems and capture the true burden of the disease; providing training on clinical management, diagnosis and vector control with some of its collaborating centres throughout the world; and developing new tools to combat the vectors and deal with the disease, for example insecticide products and spraying technologies.</t>
  </si>
  <si>
    <t>Planning  is the process of thinking about and organizing the activities required to achieve a desired goal.</t>
  </si>
  <si>
    <t>https://en.wikipedia.org/wiki/Planning</t>
  </si>
  <si>
    <t>A biological agent that causes disease or illness to its host.</t>
  </si>
  <si>
    <t>Unban growth</t>
  </si>
  <si>
    <t>The elimination or reduction of the frequency, magnitude, or severity of exposure to risks, or minimization of the potential impact of a threat or warning.</t>
  </si>
  <si>
    <t>Something that gives official information to someone : the act of notifying someone</t>
  </si>
  <si>
    <t>http://www.merriam-webster.com/dictionary/notification</t>
  </si>
  <si>
    <t>The degree to which a socio-economic system is either susceptible or resilient to the impact of natural hazards and related technological and environmental disasters. The degree of vulnerability is determined by a combination of several factors including hazard awareness, the condition of human settlements and infrastructure, public policy and administration, and organized abilities in all fields of disaster management. Poverty is also one of the main causes of vulnerability in most parts of the world.</t>
  </si>
  <si>
    <t>Degree of likelihood that one or more exposures to a hazardous substance may have damaged or will damage the health of the exposed person(s).</t>
  </si>
  <si>
    <t>Specific group or subgroup that is more likely to be exposed, or is more sensitive to a certain substance than the general
population.</t>
  </si>
  <si>
    <t>http://www.businessdictionary.com/definition/population-at-risk.html</t>
  </si>
  <si>
    <t>A minority is anyone who is not single-race white and not Hispanic.</t>
  </si>
  <si>
    <t>https://www.census.gov/newsroom/releases/archives/population/cb12-90.html</t>
  </si>
  <si>
    <t xml:space="preserve">Gender is the relations between men and women, both perceptual and material. </t>
  </si>
  <si>
    <t>http://www.fao.org/docrep/007/y5608e/y5608e01.htm</t>
  </si>
  <si>
    <t>The chronological age of 60 years or older.</t>
  </si>
  <si>
    <t>http://www.who.int/healthinfo/survey/ageingdefnolder/en/</t>
  </si>
  <si>
    <t xml:space="preserve"> A 'child' is a person below the age of 18, unless the laws of a particular country set the legal age for adulthood younger.</t>
  </si>
  <si>
    <t>http://www.unicef.org/crc/files/Guiding_Principles.pdf</t>
  </si>
  <si>
    <t>Risks determined by socioeconomic status, which is commonly conceptualized as the social standing or class of an individualor group. It is often measured as a combination of education, income and occupation.</t>
  </si>
  <si>
    <t>http://www.apa.org/topics/socioeconomic-status/</t>
  </si>
  <si>
    <t>A housing unit is a house, apartment, group of rooms, or single room occupied or intended for occupancy as separate living quarters.</t>
  </si>
  <si>
    <t>https://www.census.gov/housing/ahs/files/Appendix%20A.pdf</t>
  </si>
  <si>
    <t>Condition where people's basic needs for food, clothing, and shelter are not being met.</t>
  </si>
  <si>
    <t>http://www.businessdictionary.com/definition/poverty.html#ixzz3r6n5d6qZ</t>
  </si>
  <si>
    <t>The wealth of knowledge acquired by an individual after studying particular subject matters or experiencing life lessons that provide an understanding of something.</t>
  </si>
  <si>
    <t>Factors that describe an organism such as: species type and reproduction rate.</t>
  </si>
  <si>
    <t xml:space="preserve">Population size is the number of individuals in a population. </t>
  </si>
  <si>
    <t xml:space="preserve">Population density is the average number of individuals in a population per unit of area or volume. </t>
  </si>
  <si>
    <t>The average probability of survival and reproduction of the organisms of each generation of a species (population). The survival rate is measured by the ratio of the number of adults that reproduce to the number born in each generation (or the number of eggs de-posited, spawn laid, seeds ripened, and so forth).</t>
  </si>
  <si>
    <t>http://encyclopedia2.thefreedictionary.com/Survival+Rate</t>
  </si>
  <si>
    <t>Abundance is the number of organisms in a population, combining “intensity“ (density within inhabited areas) and “prevalence“ (number and size of inhabited areas)</t>
  </si>
  <si>
    <t>The average number of persons infected by a single disease source; the number of expected secondary infections resulting from a single infectious case. This rate is affected by the duration of infectivity, infectiousness of the organism, and number of susceptible people with whom the infected person comes in contact.</t>
  </si>
  <si>
    <t>http://practice.sph.umich.edu/micphp/epicentral/basic_reproduc_rate.php</t>
  </si>
  <si>
    <t xml:space="preserve">A zoonotic disease is a disease that can be passed between animals and humans. Zoonotic diseases can be caused by viruses, bacteria, parasites, and fungi. </t>
  </si>
  <si>
    <t xml:space="preserve">Habitat availability is the accessibility and procurability of physical and biological components of a habitat by animals. </t>
  </si>
  <si>
    <t>http://www.webpages.uidaho.edu/range456/readings/krausman.pdf</t>
  </si>
  <si>
    <t>Range is frequently used as the geographic extent of occurrence of an organism, without regard to fragmentation, or unlivable spaces within the total range extent; thus the term range is a purely a geometric or spatial concept.</t>
  </si>
  <si>
    <t>http://www.eoearth.org/view/article/153222/</t>
  </si>
  <si>
    <t>Basic physical and organizational structures and facilities needed for the operation of society and enterprise.  Examples include buildings, roads and power supplies.</t>
  </si>
  <si>
    <t>A hospital is a health care institution providing patient treatment with specialized staff and equipment.</t>
  </si>
  <si>
    <t>https://en.wikipedia.org/wiki/Hospital</t>
  </si>
  <si>
    <t>In hydrologic terms, dam is any artificial barrier which impounds or diverts water and reservoir is a manmade facility for the storage, regulation and controlled release of water.</t>
  </si>
  <si>
    <t>http://w1.weather.gov/glossary/</t>
  </si>
  <si>
    <t>In hydrologic terms, the controlled application of water to arable lands to supply water requirements not satisfied by rainfall.</t>
  </si>
  <si>
    <t>http://w1.weather.gov/glossary/index.php?letter=i</t>
  </si>
  <si>
    <t>A place from which aircraft operate that usually has paved runways and maintenance facilities and often serves as a terminal</t>
  </si>
  <si>
    <t>http://www.merriam-webster.com/dictionary/airport</t>
  </si>
  <si>
    <t>The fact or condition of being affected by something or experiencing something : the condition of being exposed to something.</t>
  </si>
  <si>
    <t>http://www.merriam-webster.com/dictionary/exposure</t>
  </si>
  <si>
    <t>The way a person can come into contact with a hazardous substance such as: inhalation, ingestion, or direct contact.</t>
  </si>
  <si>
    <t>Serves as a disease vector.</t>
  </si>
  <si>
    <t>Mosquito</t>
  </si>
  <si>
    <t>Any of a family (Culicidae) of dipteran flies with females that have a set of slender organs in the proboscis adapted to puncture the skin of animals and to suck their blood and that are in some cases vectors of serious diseases.</t>
  </si>
  <si>
    <t>http://www.merriam-webster.com/dictionary/mosquito</t>
  </si>
  <si>
    <t>Any of an order (Siphonaptera) of small wingless bloodsucking insects that have a hard laterally compressed body and legs adapted to leaping and that feed on warm-blooded animals</t>
  </si>
  <si>
    <t>http://www.merriam-webster.com/dictionary/flea</t>
  </si>
  <si>
    <t>Any thing or place from which something comes, arises,or is obtained; origin</t>
  </si>
  <si>
    <t>http://dictionary.reference.com/browse/source</t>
  </si>
  <si>
    <t>Geography of where exposure occurs.</t>
  </si>
  <si>
    <t>The measured or measurable period during which an action, process, or condition exists or continues</t>
  </si>
  <si>
    <t xml:space="preserve">Biological, chemical, physical, or radiological substance
(normally absent in the environment) which, in sufficient concentration, can adversely affect living organisms through air, water, soil, and/or food. </t>
  </si>
  <si>
    <t>A biological agent that causes disease or illness to its host.</t>
  </si>
  <si>
    <t xml:space="preserve">Lyme disease is caused by the bacterium Borrelia burgdorferi and is transmitted to humans through the bite of infected blacklegged ticks. </t>
  </si>
  <si>
    <t>http://www.cdc.gov/lyme/</t>
  </si>
  <si>
    <t xml:space="preserve">Tickborne infections caused from several species of Rickettsia, the agent of spotted fever. Travelers should be aware of the risks. </t>
  </si>
  <si>
    <t>A disease caused from microscopic parasites that infect red blood cells that are transmitted by ticks. Babesiosis mainly occurs in parts of the Northeast and upper Midwest U.S. peaking during warm months. Many people do not experience symptoms, however some symptoms include fever, chills, sweats, headache, body aches, loss of appetite, nausea, or fatigue. Babesiosi can be a life-threatening disease in people who don’t have a spleen, have a weakened immune system, serious health conditions, or are elderly.</t>
  </si>
  <si>
    <t xml:space="preserve">A disease caused by the Anaplasma phagocytophilium bacterium that is transmitted to humans by the bite of an infected ticks.   The black-legged tick (Ixodes scapularis) is the vector of A. phagocytophilum in the northeast and upper midwestern United States and the western black-legged tick (Ixodes pacificus) in Northern California. Symptoms begin within 1-2 weeks after the infected tick bite and include fever, headache, muscle pain, chills, malaise, cough, confusion, rash, and nausea/abdominal pain. Anaplasmosis is fatal if not treated correctly. </t>
  </si>
  <si>
    <t>Tularemia, also known as “rabbit fever,” is a disease caused by the bacterium Francisella tularensis. Tularemia is typically found in animals, especially rodents, rabbits, and hares. Tularemia is usually a rural disease and has been reported in all U.S. states except Hawaii.</t>
  </si>
  <si>
    <t xml:space="preserve"> Virus transmitted to humans by infected mosquitoes occurring mostly in the eastern and central United States. Initial symptoms include fever, headache, nausea, vomiting, and tiredness.   Severe neuroinvasive disease (often involving encephalitis, an inflammation of the brain) occurs more commonly in older adults, and in rare cases, long-term disability or death can result.</t>
  </si>
  <si>
    <t>http://www.cdc.gov/sle/</t>
  </si>
  <si>
    <t xml:space="preserve">A group of mosquito-borne arboviral infections including California encephalitis, Keystone, La Crosse, Jamestown Canyon, snowshoe hare, and trivittatus. </t>
  </si>
  <si>
    <t>A disease transmitted by infected mosquitoes that is the leading cause of illness and death in the tropics and subtropics.  Symptoms include high fever, severe headaches, severe pain behind the eyes, joint pain, muscle and bone pain, rash, and mild bleeding. Early recognition and treatment can substantially lower risk of medical complication and death</t>
  </si>
  <si>
    <t>http://www.cdc.gov/Dengue/</t>
  </si>
  <si>
    <t>Illness caused by the parasite called Plasmodium, which is transmitted by infected mosquitoes. The parasite multiplies in the liver, moving on to infect red blood cells in the human body. Symptoms include fever, headache, and vomiting which appear between 10-15 days after exposure.</t>
  </si>
  <si>
    <t>A zoonotic arbovirus belonging to the genus Flavivirus in the family Flaviviridae.</t>
  </si>
  <si>
    <t>https://en.wikipedia.org/wiki/West_Nile_virus</t>
  </si>
  <si>
    <t>A virus transmitted to humans by infected ticks, with most U.S. cases occurring in the Northeast and Great Lakes Region.  Symptoms include fever, headache, vomiting, weakness, confusion, seizures, and memory  loss. There is no specific treatment, however severe cases often require hospitalization.</t>
  </si>
  <si>
    <t>http://www.cdc.gov/powassan/</t>
  </si>
  <si>
    <t>A rare illness transmitted to humans by  the bite of an infected mosquitos, with only a few cases reported each year in the United States; most cases occur in Atlantic and Gulf Coast states.  Most persons infected with this virus have no apparent illness, however severe cases begin with sudden  onset of  headache, high fever, chills, and vomiting, which may then progress into disorientation, seizures, or coma. EEE is one of the most severe mosquito-transmitted diseases in the United States with approximately 33% mortality and significant brain damage in most survivors. There is no specific treatment for EEE; care is based on symptoms.</t>
  </si>
  <si>
    <t>http://www.cdc.gov/EasternEquineEncephalitis/</t>
  </si>
  <si>
    <t xml:space="preserve"> Murine typhus, also known as "endemic typhus," "Mexican typhus," and "flea-borne typhus," is a flea-borne infection of humans worldwide. Symptoms are similar to those of epidemic typhus fever (transmitted by the human body louse), but typically much less severe. If untreated, patients with murine typhus can require hospitalization, but the case fatality rate is only about 2% in the U.S. However, travelers to Asia and African should note that the case fatality rate is thought to approach 70% in certain areas in which murine typhus occurs.  </t>
  </si>
  <si>
    <t>http://extension.entm.purdue.edu/publichealth/diseases/flea/typhus.html</t>
  </si>
  <si>
    <t xml:space="preserve">Plague is a bacterial disease, caused by Yersinia pestis, which primarily affects wild rodents.Bubonic plague is the most common form of plague and is caused by the bite of an infected flea. Plague bacillus, Y. pestis, enters at the bite and travels through the lymphatic system to the nearest lymph node where it replicates itself. The lymph node then becomes inflamed, tense and painful, and is called a "bubo". At advanced stages of the infection the inflamed lymph nodes can turn into suppurating open sores. </t>
  </si>
  <si>
    <t>http://www.who.int/mediacentre/factsheets/fs267/en/</t>
  </si>
  <si>
    <t>Septicaemic Plague</t>
  </si>
  <si>
    <t>Septicaemic plague occurs when infection spreads directly through the bloodstream without forming a “bubo". Septicaemic plague may result from flea bites and from direct contact with infective materials through cracks in the skin. Advanced stages of the bubonic form of plague will also lead to direct spread of Y. pestis in the blood.</t>
  </si>
  <si>
    <t xml:space="preserve">Pneumonic plague-or lung-based plague- is the most virulent and least common form of plague. Typically, the pneumonic form is caused by spread to the lungs from advanced bubonic plague. However, a person with secondary pneumonic plague may form aerosolized infective droplets and transmit plague via droplets to other humans. Untreated pneumonic plague has a very high case-fatality ratio. </t>
  </si>
  <si>
    <t>Natural hazards are severe and extreme weather and climate events that occur naturally in all parts of the world, although some regions are more vulnerable to certain hazards than others. Natural hazards become natural disasters when people’s lives and livelihoods are destroyed.</t>
  </si>
  <si>
    <t>https://www.wmo.int/pages/themes/hazards/index_en.html</t>
  </si>
  <si>
    <t>Any high flow, overflow, or inundation by water which causes or threatens damage.</t>
  </si>
  <si>
    <t>http://w1.weather.gov/glossary/index.php?letter=f</t>
  </si>
  <si>
    <t>Drought is a deficiency of moisture that results in adverse impacts on people, animals, or vegetation over a sizeable area.</t>
  </si>
  <si>
    <t>http://w1.weather.gov/glossary/index.php?letter=d</t>
  </si>
  <si>
    <t>A tropical cyclone in the Atlantic, Caribbean Sea, Gulf of Mexico, or eastern Pacific, which the maximum 1-minute sustained surface wind is 64 knots (74 mph) or greater.</t>
  </si>
  <si>
    <t>http://w1.weather.gov/glossary/index.php?letter=h</t>
  </si>
  <si>
    <t xml:space="preserve">Observations or calculations that can be used to track conditions and trends that communicates key aspects of the changing environment, point out vulnerabilities, and inform decisions about policy, planning, and resource management. Terms encompass factors that describe the land surface, atmosphere, and oceans. </t>
  </si>
  <si>
    <t xml:space="preserve">The measure of  internal energy a substance contains. </t>
  </si>
  <si>
    <t>http://w1.weather.gov/glossary/index.php?letter=t</t>
  </si>
  <si>
    <t>The process where water vapor condenses in the atmosphere to form water droplets that fall to the Earth as rain, sleet, snow, hail, etc.</t>
  </si>
  <si>
    <t>http://w1.weather.gov/glossary/index.php?letter=p</t>
  </si>
  <si>
    <t>General measure of the water vapor content if the air, and is popularly used synonymously with relative humidity.</t>
  </si>
  <si>
    <t>Datasets</t>
  </si>
  <si>
    <t>https://catalog.data.gov/dataset?vocab_category_all=Human+Health&amp;groups=climate5434#topic=humanhealth_navigation</t>
  </si>
  <si>
    <t>Statistical Abstract of the United States</t>
  </si>
  <si>
    <t>http://catalog.data.gov/dataset/statistical-abstract-of-the-united-states</t>
  </si>
  <si>
    <t>National Weather Service County Warning Area Boundaries</t>
  </si>
  <si>
    <t>http://catalog.data.gov/dataset/national-weather-service-county-warning-area-boundaries</t>
  </si>
  <si>
    <t>CDC National Environmental Public Health Tracking Network (Tracking Network)</t>
  </si>
  <si>
    <t>http://catalog.data.gov/dataset/cdc-national-environmental-public-health-tracking-network-tracking-network</t>
  </si>
  <si>
    <t xml:space="preserve">CDC WONDER: Cancer Statistics </t>
  </si>
  <si>
    <t>CDC WONDER: Mortality - Infant Deaths</t>
  </si>
  <si>
    <t>CDC WONDER: Mortality - Multiple Cause of Death</t>
  </si>
  <si>
    <t>CDC WONDER: Mortality - Underlying Cause of Death</t>
  </si>
  <si>
    <t>Demographic Trends (1970-2010) for Coastal Geographies</t>
  </si>
  <si>
    <t>Gridded Population of the World- Version 2 (GPWv2)</t>
  </si>
  <si>
    <t>http://catalog.data.gov/dataset/gridded-population-of-the-world-version-2-gpwv2-74527</t>
  </si>
  <si>
    <t>HCUPnet</t>
  </si>
  <si>
    <t>http://catalog.data.gov/dataset/hcupnet</t>
  </si>
  <si>
    <t>Health Data Interactive (HDI)</t>
  </si>
  <si>
    <t>http://catalog.data.gov/dataset/health-data-interactive-hdi</t>
  </si>
  <si>
    <t>Social Vulnerability Index (SoVI) for the U.S. Coastal States based on the 2010 Census Tracts</t>
  </si>
  <si>
    <t>http://catalog.data.gov/dataset/social-vulnerability-index-sovi-for-the-u-s-coastal-states-based-on-the-2010-census-tracts</t>
  </si>
  <si>
    <t>https://catalog.data.gov/dataset/cdc-national-environmental-public-health-tracking-network-tracking-network</t>
  </si>
  <si>
    <t>FluView National Flu Activity Map</t>
  </si>
  <si>
    <t>https://catalog.data.gov/dataset/fluview-national-flu-activity-map</t>
  </si>
  <si>
    <t>CDC WONDER: Compressed Mortality - Underlying Cause of Death</t>
  </si>
  <si>
    <t>CDC WONDER: Detailed Mortality - Underlying Cause of Death</t>
  </si>
  <si>
    <t>CDC WONDER: Population - Bridged-Race July 1st Estimates</t>
  </si>
  <si>
    <t>CMS Statistics</t>
  </si>
  <si>
    <t>Emergency Shelter Grantee (ESG) Areas</t>
  </si>
  <si>
    <t>FEMA HAZUS Critical Facilities for Coastal Geographies</t>
  </si>
  <si>
    <t>Mental Health Treatement Facilities Locator</t>
  </si>
  <si>
    <t>http://catalog.data.gov/dataset/mental-health-treatement-facilities-locator</t>
  </si>
  <si>
    <t>National Death Index</t>
  </si>
  <si>
    <t>http://catalog.data.gov/dataset/national-death-index</t>
  </si>
  <si>
    <t>National Flood Hazard Layer (NFHL)</t>
  </si>
  <si>
    <t>http://catalog.data.gov/dataset/national-flood-hazard-layer-nfhl</t>
  </si>
  <si>
    <t>Supplemental Nutrition Assistance Program (SNAP) Data System</t>
  </si>
  <si>
    <t>http://catalog.data.gov/dataset/supplemental-nutrition-assistance-program-snap-data-system-a2b49</t>
  </si>
  <si>
    <t>Food Environment Atlas</t>
  </si>
  <si>
    <t>NOAA Digital Coast Sea Level Rise and Coastal Flooding Impacts Viewer</t>
  </si>
  <si>
    <t>Food Access Research Atlas</t>
  </si>
  <si>
    <t>National Ambulatory Medical Care Survey (NAMCS)</t>
  </si>
  <si>
    <t>https://catalog.data.gov/dataset/national-ambulatory-medical-care-survey-namcs</t>
  </si>
  <si>
    <t>USGS National Structures Dataset (NSD) Downloadable Data Collection - National Geospatial Data Asset (NGDA) USGS National Structures Dataset</t>
  </si>
  <si>
    <t>Designated Health Professional Shortage Areas</t>
  </si>
  <si>
    <t>https://catalog.data.gov/dataset/designated-health-professional-shortage-areas</t>
  </si>
  <si>
    <t>National Ambulatory Medical Care Survey (NAMCS)</t>
  </si>
  <si>
    <t>http://catalog.data.gov/dataset/national-ambulatory-medical-care-survey-namcs</t>
  </si>
  <si>
    <t>National Health Expenditures - State (Provider)</t>
  </si>
  <si>
    <t>https://catalog.data.gov/dataset/national-health-expenditures-state-provider</t>
  </si>
  <si>
    <t>State Snapshots</t>
  </si>
  <si>
    <t>http://catalog.data.gov/dataset/state-snapshots</t>
  </si>
  <si>
    <t>TIGER/Line Shapefile- 2014-Series Information for the Current County and Equivalent National Shapefile</t>
  </si>
  <si>
    <t>http://catalog.data.gov/dataset/tiger-line-shapefile-2014series-information-for-the-current-county-and-equivalent-national-shap</t>
  </si>
  <si>
    <t>http://catalog.data.gov/dataset/cdc-wonder-detailed-mortality-underlying-cause-of-death</t>
  </si>
  <si>
    <t>http://catalog.data.gov/dataset/cdc-wonder-mortality-multiple-cause-of-death</t>
  </si>
  <si>
    <t>http://catalog.data.gov/dataset/cdc-wonder-mortality-underlying-cause-of-death</t>
  </si>
  <si>
    <t>http://catalog.data.gov/dataset/fluview-national-flu-activity-map</t>
  </si>
  <si>
    <t>Investigation of bacterial pathogens associated with concentrated animal feeding operations (CAFOs) and their potential impacts on a National Wildlife Refuge in Oklahoma: Final report</t>
  </si>
  <si>
    <t>https://catalog.data.gov/dataset/investigation-of-bacterial-pathogens-associated-with-concentrated-animal-feeding-operation</t>
  </si>
  <si>
    <t>http://catalog.data.gov/dataset/cdc-wonder-compressed-mortality-underlying-cause-of-death</t>
  </si>
  <si>
    <t>http://catalog.data.gov/dataset/cdc-wonder-mortality-infant-deaths</t>
  </si>
  <si>
    <t>Geographical Information System Graphical Database of Tornados 1950-2006</t>
  </si>
  <si>
    <t>http://catalog.data.gov/dataset/geographical-information-system-graphical-database-of-tornados-1950-2006</t>
  </si>
  <si>
    <t>NCDC Storm Events Database</t>
  </si>
  <si>
    <t>https://catalog.data.gov/dataset/ncdc-storm-events-database</t>
  </si>
  <si>
    <t>NOAA Emergency Response Imagery</t>
  </si>
  <si>
    <t>http://catalog.data.gov/dataset/noaa-emergency-response-imagery</t>
  </si>
  <si>
    <t>Coastal Flood Hazard Composite Layer for the Coastal Flood Exposure Mapper</t>
  </si>
  <si>
    <t>https://catalog.data.gov/dataset/coastal-flood-hazard-composite-layer-for-the-coastal-flood-exposure-mapper</t>
  </si>
  <si>
    <t>NCDC Storm Events Database</t>
  </si>
  <si>
    <t>http://catalog.data.gov/dataset/ncdc-storm-events-database</t>
  </si>
  <si>
    <t>http://catalog.data.gov/dataset/noaa-digital-coast-sea-level-rise-and-coastal-flooding-impacts-viewer</t>
  </si>
  <si>
    <t xml:space="preserve">NOAA National Weather Service- Flood Inundation Map Libraries </t>
  </si>
  <si>
    <t>http://catalog.data.gov/dataset/noaa-national-weather-service-flood-inundation-map-libraries</t>
  </si>
  <si>
    <t>WaterWatch -- Current Water Resources Conditions</t>
  </si>
  <si>
    <t>http://catalog.data.gov/dataset/waterwatch-current-water-resources-conditions</t>
  </si>
  <si>
    <t>Climate Reconstructions</t>
  </si>
  <si>
    <t>https://catalog.data.gov/dataset/climate-reconstructions</t>
  </si>
  <si>
    <t>National Integrated Drought Information System</t>
  </si>
  <si>
    <t>https://catalog.data.gov/dataset/national-integrated-drought-information-system</t>
  </si>
  <si>
    <t>Climate Data Online (CDO)</t>
  </si>
  <si>
    <t>https://catalog.data.gov/dataset/climate-data-online-cdo</t>
  </si>
  <si>
    <t>Climate Prediction Center (CPC) Global Land Surface Air Temperature Analysis</t>
  </si>
  <si>
    <t>https://catalog.data.gov/dataset/climate-prediction-center-cpc-global-land-surface-air-temperature-analysis</t>
  </si>
  <si>
    <t>Climate Prediction Center (CPC) Palmer Drought and Crop Moisture Indices</t>
  </si>
  <si>
    <t>https://catalog.data.gov/dataset/climate-prediction-center-cpc-palmer-drought-and-crop-moisture-indices</t>
  </si>
  <si>
    <t>Global Climate Station Summaries</t>
  </si>
  <si>
    <t>https://catalog.data.gov/dataset/global-climate-station-summaries</t>
  </si>
  <si>
    <t>Global Historical Climatology Network - Daily (GHCN-Daily), Version 3</t>
  </si>
  <si>
    <t>https://catalog.data.gov/dataset/global-historical-climatology-network-daily-ghcn-daily-version-3</t>
  </si>
  <si>
    <t>Global Historical Climatology Network - Monthly (GHCN-M), Version 3</t>
  </si>
  <si>
    <t>https://catalog.data.gov/dataset/global-historical-climatology-network-monthly-ghcn-m-version-3</t>
  </si>
  <si>
    <t>Global Surface Summary of the Day - GSOD</t>
  </si>
  <si>
    <t>https://catalog.data.gov/dataset/global-surface-summary-of-the-day-gsod</t>
  </si>
  <si>
    <t>Integrated Surface Global Hourly Data</t>
  </si>
  <si>
    <t>http://catalog.data.gov/dataset/integrated-surface-global-hourly-data</t>
  </si>
  <si>
    <t>NOAA's nowCOAST Web Mapping Portal to Near-Real-Time Coastal Information</t>
  </si>
  <si>
    <t>http://catalog.data.gov/dataset/noaas-nowcoast-web-mapping-portal-to-near-real-time-coastal-information</t>
  </si>
  <si>
    <t>PRISM</t>
  </si>
  <si>
    <t>http://catalog.data.gov/dataset/prism-585c8</t>
  </si>
  <si>
    <t>Quality Controlled Local Climatological Data (QCLCD) Publication</t>
  </si>
  <si>
    <t>http://catalog.data.gov/dataset/quality-controlled-local-climatological-data-qclcd-publication</t>
  </si>
  <si>
    <t>U.S. Annual/Seasonal Climate Normals (1981-2010)</t>
  </si>
  <si>
    <t>http://catalog.data.gov/dataset/u-s-annual-seasonal-climate-normals-1981-2010</t>
  </si>
  <si>
    <t>U.S. Climate Reference Network (USCRN) Daily Products</t>
  </si>
  <si>
    <t>http://catalog.data.gov/dataset/u-s-climate-reference-network-uscrn-daily-products</t>
  </si>
  <si>
    <t>U.S. Climate Reference Network (USCRN) Hourly Products</t>
  </si>
  <si>
    <t>http://catalog.data.gov/dataset/u-s-climate-reference-network-uscrn-hourly-products</t>
  </si>
  <si>
    <t>U.S. Climate Reference Network (USCRN) Monthly Products</t>
  </si>
  <si>
    <t>http://catalog.data.gov/dataset/u-s-climate-reference-network-uscrn-monthly-products</t>
  </si>
  <si>
    <t>U.S. Daily Climate Normals (1981-2010)</t>
  </si>
  <si>
    <t>http://catalog.data.gov/dataset/u-s-daily-climate-normals-1981-2010</t>
  </si>
  <si>
    <t>U.S. Hourly Climate Normals (1981-2010)</t>
  </si>
  <si>
    <t>http://catalog.data.gov/dataset/u-s-hourly-climate-normals-1981-2010</t>
  </si>
  <si>
    <t>U.S. Hourly Precipitation Data</t>
  </si>
  <si>
    <t>U.S. Monthly Climate Normals (1981-2010)</t>
  </si>
  <si>
    <t>http://catalog.data.gov/dataset/u-s-monthly-climate-normals-1981-2010</t>
  </si>
  <si>
    <t>United States Average Annual Precipitation, 1990-2009 - Direct Download</t>
  </si>
  <si>
    <t>CDC WONDER: Daily Air Temperatures and Heat Index</t>
  </si>
  <si>
    <t>https://catalog.data.gov/dataset/cdc-wonder-daily-air-temperatures-and-heat-index</t>
  </si>
  <si>
    <t>Eighth degree-CONUS Statistical Asynchronous Regional Regression Daily Downscaled Climate Projections</t>
  </si>
  <si>
    <t>http://catalog.data.gov/dataset/global-climate-station-summaries</t>
  </si>
  <si>
    <t>Global Historical Climatology Network - Daily (GHCN-Daily)- Version 3</t>
  </si>
  <si>
    <t>http://catalog.data.gov/dataset/global-historical-climatology-network-daily-ghcn-daily-version-3</t>
  </si>
  <si>
    <t>Global Historical Climatology Network - Monthly (GHCN-M)- Version 3</t>
  </si>
  <si>
    <t>http://catalog.data.gov/dataset/global-historical-climatology-network-monthly-ghcn-m-version-3</t>
  </si>
  <si>
    <t>Half degree-Alaska Daily Downscaled Climate Projections by Katharine Hayhoe</t>
  </si>
  <si>
    <t>https://catalog.data.gov/dataset/half-degree-alaska-daily-downscaled-climate-projections-by-katharine-hayhoe</t>
  </si>
  <si>
    <t>National Integrated Drought Information System</t>
  </si>
  <si>
    <t>http://catalog.data.gov/dataset/national-integrated-drought-information-system</t>
  </si>
  <si>
    <t>NOAA Climate Data Record (CDR) of Precipitation Estimation from Remotely Sensed Information using Artificial Neural Networks (PERSIANN-CDR)- Version 1 Revision 1</t>
  </si>
  <si>
    <t>http://catalog.data.gov/dataset/noaa-climate-data-record-cdr-of-precipitation-estimation-from-remotely-sensed-information-using</t>
  </si>
  <si>
    <t>United States Average Annual Precipitation- 1990-2009 - Direct Download</t>
  </si>
  <si>
    <t>http://catalog.data.gov/dataset/united-states-average-annual-precipitation-1990-2009-direct-download</t>
  </si>
  <si>
    <t>U.S. 15 Minute Precipitation Data</t>
  </si>
  <si>
    <t>http://catalog.data.gov/dataset/u-s-15-minute-precipitation-data</t>
  </si>
  <si>
    <t>https://catalog.data.gov/dataset/eighth-degree-conus-daily-downscaled-climate-projections-by-katharine-hayhoe</t>
  </si>
  <si>
    <t>Severe Weather Data Inventory</t>
  </si>
  <si>
    <t>https://catalog.data.gov/dataset/severe-weather-data-inventory</t>
  </si>
  <si>
    <t>U.S. Annual Climatological Summaries</t>
  </si>
  <si>
    <t>https://catalog.data.gov/dataset/u-s-annual-climatological-summaries</t>
  </si>
  <si>
    <t>NOAA Climate Data Record (CDR) of Ocean Near Surface Atmospheric Properties</t>
  </si>
  <si>
    <t>https://catalog.data.gov/dataset/noaa-climate-data-record-cdr-of-ocean-near-surface-atmospheric-properties</t>
  </si>
  <si>
    <t>http://www2.epa.gov/emergency-response/possible-exposure-pathways-during-emergencies</t>
  </si>
  <si>
    <t xml:space="preserve"> http://www.businessdictionary.com/definition/contaminant.html</t>
  </si>
  <si>
    <t>http://www.cdc.gov/onehealth/zoonotic-diseases.html</t>
  </si>
  <si>
    <t>http://www.globalchange.gov/explore/indicators</t>
  </si>
  <si>
    <t>http://www.who.int/hac/about/definitions/en/</t>
  </si>
  <si>
    <t>http://www.cdc.gov/otherspottedfever/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</si>
</sst>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b/>
      <sz val="12"/>
      <color rgb="FF000000"/>
      <name val="Times New Roman"/>
    </font>
    <font>
      <sz val="12"/>
      <color rgb="FF000000"/>
      <name val="Times New Roman"/>
    </font>
    <font>
      <sz val="12"/>
      <color rgb="FF2E75B5"/>
      <name val="Times New Roman"/>
    </font>
    <font>
      <sz val="11"/>
      <name val="Calibri"/>
    </font>
    <font>
      <strike/>
      <sz val="12"/>
      <color rgb="FF000000"/>
      <name val="Times New Roman"/>
    </font>
    <font>
      <sz val="11"/>
      <color rgb="FF000000"/>
      <name val="Arial"/>
    </font>
    <font>
      <b/>
      <i/>
      <sz val="12"/>
      <color rgb="FF000000"/>
      <name val="Times New Roman"/>
    </font>
    <font>
      <i/>
      <sz val="12"/>
      <color rgb="FF000000"/>
      <name val="Times New Roman"/>
    </font>
    <font>
      <sz val="12"/>
      <name val="Times New Roman"/>
    </font>
    <font>
      <u/>
      <sz val="12"/>
      <color rgb="FF0563C1"/>
      <name val="Times New Roman"/>
    </font>
    <font>
      <u/>
      <sz val="11"/>
      <color rgb="FF0563C1"/>
      <name val="Calibri"/>
    </font>
    <font>
      <u/>
      <sz val="12"/>
      <color rgb="FF000000"/>
      <name val="Times New Roman"/>
    </font>
    <font>
      <sz val="12"/>
      <color rgb="FFA8D08D"/>
      <name val="Times New Roman"/>
    </font>
    <font>
      <u/>
      <sz val="12"/>
      <color rgb="FF0000FF"/>
      <name val="Times New Roman"/>
    </font>
    <font>
      <u/>
      <sz val="12"/>
      <name val="Times New Roman"/>
    </font>
    <font>
      <sz val="12"/>
      <color rgb="FF444444"/>
      <name val="Times New Roman"/>
    </font>
    <font>
      <sz val="12"/>
      <color rgb="FFFF0000"/>
      <name val="Times New Roman"/>
    </font>
    <font>
      <sz val="12"/>
      <color rgb="FF0563C1"/>
      <name val="Times New Roman"/>
    </font>
  </fonts>
  <fills count="3">
    <fill>
      <patternFill patternType="none"/>
    </fill>
    <fill>
      <patternFill patternType="gray125"/>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1" fillId="0" borderId="0" xfId="0" applyFont="1"/>
    <xf numFmtId="0" fontId="2" fillId="0" borderId="0" xfId="0" applyFont="1"/>
    <xf numFmtId="0" fontId="2" fillId="0" borderId="0" xfId="0" applyFont="1" applyAlignment="1"/>
    <xf numFmtId="0" fontId="3" fillId="0" borderId="0" xfId="0" applyFont="1"/>
    <xf numFmtId="0" fontId="2" fillId="0" borderId="0" xfId="0" applyFont="1" applyAlignment="1"/>
    <xf numFmtId="0" fontId="2" fillId="0" borderId="0" xfId="0" applyFont="1" applyAlignment="1"/>
    <xf numFmtId="0" fontId="4" fillId="0" borderId="0" xfId="0" applyFont="1" applyAlignment="1"/>
    <xf numFmtId="0" fontId="5"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6" fillId="2" borderId="0" xfId="0" applyFont="1" applyFill="1" applyAlignme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2" fillId="0" borderId="1" xfId="0" applyFont="1" applyBorder="1"/>
    <xf numFmtId="0" fontId="12" fillId="0" borderId="0" xfId="0" applyFont="1"/>
    <xf numFmtId="0" fontId="2" fillId="0" borderId="0" xfId="0" applyFont="1" applyAlignment="1">
      <alignment vertical="center"/>
    </xf>
    <xf numFmtId="0" fontId="13" fillId="0" borderId="0" xfId="0" applyFont="1"/>
    <xf numFmtId="0" fontId="9" fillId="0" borderId="0" xfId="0" applyFont="1" applyAlignment="1">
      <alignment wrapText="1"/>
    </xf>
    <xf numFmtId="0" fontId="14" fillId="0" borderId="0" xfId="0" applyFont="1"/>
    <xf numFmtId="0" fontId="15" fillId="0" borderId="0" xfId="0" applyFont="1"/>
    <xf numFmtId="0" fontId="16" fillId="0" borderId="0" xfId="0" applyFont="1" applyAlignment="1">
      <alignment vertical="center"/>
    </xf>
    <xf numFmtId="0" fontId="0" fillId="0" borderId="0" xfId="0" applyFont="1"/>
    <xf numFmtId="0" fontId="17" fillId="0" borderId="0" xfId="0" applyFont="1"/>
    <xf numFmtId="0" fontId="0" fillId="0" borderId="0" xfId="0"/>
    <xf numFmtId="0" fontId="18" fillId="0" borderId="0" xfId="0" applyFont="1"/>
  </cellXfs>
  <cellStyles count="1">
    <cellStyle name="Normal" xfId="0" builtinId="0"/>
  </cellStyles>
  <dxfs count="1">
    <dxf>
      <fill>
        <patternFill patternType="solid">
          <fgColor rgb="FFFCE8B2"/>
          <bgColor rgb="FFFCE8B2"/>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hyperlink" Target="https://catalog.data.gov/dataset/cdc-wonder-population-bridged-race-july-1st-estimates" TargetMode="External"/><Relationship Id="rId14" Type="http://schemas.openxmlformats.org/officeDocument/2006/relationships/hyperlink" Target="https://catalog.data.gov/dataset/cms-statistics" TargetMode="External"/><Relationship Id="rId15" Type="http://schemas.openxmlformats.org/officeDocument/2006/relationships/hyperlink" Target="https://catalog.data.gov/dataset/esg-grantee-areas" TargetMode="External"/><Relationship Id="rId16" Type="http://schemas.openxmlformats.org/officeDocument/2006/relationships/hyperlink" Target="http://catalog.data.gov/dataset/fema-hazus-critical-facilities-for-coastal-geographies" TargetMode="External"/><Relationship Id="rId17" Type="http://schemas.openxmlformats.org/officeDocument/2006/relationships/hyperlink" Target="https://catalog.data.gov/dataset/cdc-wonder-detailed-mortality-underlying-cause-of-death" TargetMode="External"/><Relationship Id="rId18" Type="http://schemas.openxmlformats.org/officeDocument/2006/relationships/hyperlink" Target="https://catalog.data.gov/dataset/cdc-wonder-mortality-multiple-cause-of-death" TargetMode="External"/><Relationship Id="rId19" Type="http://schemas.openxmlformats.org/officeDocument/2006/relationships/hyperlink" Target="https://catalog.data.gov/dataset/cdc-wonder-mortality-underlying-cause-of-death" TargetMode="External"/><Relationship Id="rId50" Type="http://schemas.openxmlformats.org/officeDocument/2006/relationships/hyperlink" Target="http://catalog.data.gov/dataset/fema-hazus-critical-facilities-for-coastal-geographies" TargetMode="External"/><Relationship Id="rId51" Type="http://schemas.openxmlformats.org/officeDocument/2006/relationships/hyperlink" Target="http://catalog.data.gov/dataset/waterwatch-current-water-resources-conditions" TargetMode="External"/><Relationship Id="rId52" Type="http://schemas.openxmlformats.org/officeDocument/2006/relationships/hyperlink" Target="http://catalog.data.gov/dataset/fema-hazus-critical-facilities-for-coastal-geographies" TargetMode="External"/><Relationship Id="rId53" Type="http://schemas.openxmlformats.org/officeDocument/2006/relationships/hyperlink" Target="https://catalog.data.gov/dataset/u-s-hourly-precipitation-data" TargetMode="External"/><Relationship Id="rId54" Type="http://schemas.openxmlformats.org/officeDocument/2006/relationships/hyperlink" Target="https://catalog.data.gov/dataset/united-states-average-annual-precipitation-1990-2009-direct-download" TargetMode="External"/><Relationship Id="rId55" Type="http://schemas.openxmlformats.org/officeDocument/2006/relationships/hyperlink" Target="https://catalog.data.gov/dataset/eighth-degree-conus-daily-downscaled-climate-projections-by-katharine-hayhoe" TargetMode="External"/><Relationship Id="rId56" Type="http://schemas.openxmlformats.org/officeDocument/2006/relationships/hyperlink" Target="http://catalog.data.gov/dataset/integrated-surface-global-hourly-data" TargetMode="External"/><Relationship Id="rId57" Type="http://schemas.openxmlformats.org/officeDocument/2006/relationships/hyperlink" Target="https://catalog.data.gov/dataset/half-degree-alaska-daily-downscaled-climate-projections-by-katharine-hayhoe" TargetMode="External"/><Relationship Id="rId58" Type="http://schemas.openxmlformats.org/officeDocument/2006/relationships/hyperlink" Target="https://catalog.data.gov/dataset/u-s-hourly-precipitation-data" TargetMode="External"/><Relationship Id="rId40" Type="http://schemas.openxmlformats.org/officeDocument/2006/relationships/hyperlink" Target="https://catalog.data.gov/dataset/food-access-research-atlas" TargetMode="External"/><Relationship Id="rId41" Type="http://schemas.openxmlformats.org/officeDocument/2006/relationships/hyperlink" Target="https://catalog.data.gov/dataset/cdc-wonder-mortality-infant-deaths" TargetMode="External"/><Relationship Id="rId42" Type="http://schemas.openxmlformats.org/officeDocument/2006/relationships/hyperlink" Target="https://catalog.data.gov/dataset/national-death-index" TargetMode="External"/><Relationship Id="rId43" Type="http://schemas.openxmlformats.org/officeDocument/2006/relationships/hyperlink" Target="https://catalog.data.gov/dataset/statistical-abstract-of-the-united-states" TargetMode="External"/><Relationship Id="rId44" Type="http://schemas.openxmlformats.org/officeDocument/2006/relationships/hyperlink" Target="http://catalog.data.gov/dataset/fema-hazus-critical-facilities-for-coastal-geographies" TargetMode="External"/><Relationship Id="rId45" Type="http://schemas.openxmlformats.org/officeDocument/2006/relationships/hyperlink" Target="https://catalog.data.gov/dataset/usgs-national-structures-dataset-nsd-downloadable-data-collection-national-geospatial-data-ass" TargetMode="External"/><Relationship Id="rId46" Type="http://schemas.openxmlformats.org/officeDocument/2006/relationships/hyperlink" Target="https://catalog.data.gov/dataset/usgs-national-structures-dataset-nsd-downloadable-data-collection-national-geospatial-data-ass" TargetMode="External"/><Relationship Id="rId47" Type="http://schemas.openxmlformats.org/officeDocument/2006/relationships/hyperlink" Target="http://catalog.data.gov/dataset/fema-hazus-critical-facilities-for-coastal-geographies" TargetMode="External"/><Relationship Id="rId48" Type="http://schemas.openxmlformats.org/officeDocument/2006/relationships/hyperlink" Target="http://catalog.data.gov/dataset/fema-hazus-critical-facilities-for-coastal-geographies" TargetMode="External"/><Relationship Id="rId49" Type="http://schemas.openxmlformats.org/officeDocument/2006/relationships/hyperlink" Target="https://catalog.data.gov/dataset/fluview-national-flu-activity-map" TargetMode="External"/><Relationship Id="rId1" Type="http://schemas.openxmlformats.org/officeDocument/2006/relationships/hyperlink" Target="https://catalog.data.gov/dataset/cdc-wonder-cancer-statistics" TargetMode="External"/><Relationship Id="rId2" Type="http://schemas.openxmlformats.org/officeDocument/2006/relationships/hyperlink" Target="https://catalog.data.gov/dataset/cdc-wonder-mortality-infant-deaths" TargetMode="External"/><Relationship Id="rId3" Type="http://schemas.openxmlformats.org/officeDocument/2006/relationships/hyperlink" Target="https://catalog.data.gov/dataset/cdc-wonder-mortality-multiple-cause-of-death" TargetMode="External"/><Relationship Id="rId4" Type="http://schemas.openxmlformats.org/officeDocument/2006/relationships/hyperlink" Target="https://catalog.data.gov/dataset/cdc-wonder-mortality-underlying-cause-of-death" TargetMode="External"/><Relationship Id="rId5" Type="http://schemas.openxmlformats.org/officeDocument/2006/relationships/hyperlink" Target="https://catalog.data.gov/dataset/demographic-trends-1970-2010-for-coastal-geographies" TargetMode="External"/><Relationship Id="rId6" Type="http://schemas.openxmlformats.org/officeDocument/2006/relationships/hyperlink" Target="https://catalog.data.gov/dataset/cdc-wonder-cancer-statistics" TargetMode="External"/><Relationship Id="rId7" Type="http://schemas.openxmlformats.org/officeDocument/2006/relationships/hyperlink" Target="http://catalog.data.gov/dataset/cdc-national-environmental-public-health-tracking-network-tracking-network" TargetMode="External"/><Relationship Id="rId8" Type="http://schemas.openxmlformats.org/officeDocument/2006/relationships/hyperlink" Target="https://catalog.data.gov/dataset/cdc-wonder-compressed-mortality-underlying-cause-of-death" TargetMode="External"/><Relationship Id="rId9" Type="http://schemas.openxmlformats.org/officeDocument/2006/relationships/hyperlink" Target="https://catalog.data.gov/dataset/cdc-wonder-detailed-mortality-underlying-cause-of-death" TargetMode="External"/><Relationship Id="rId30" Type="http://schemas.openxmlformats.org/officeDocument/2006/relationships/hyperlink" Target="https://catalog.data.gov/dataset/cdc-wonder-detailed-mortality-underlying-cause-of-death" TargetMode="External"/><Relationship Id="rId31" Type="http://schemas.openxmlformats.org/officeDocument/2006/relationships/hyperlink" Target="https://catalog.data.gov/dataset/cdc-wonder-mortality-infant-deaths" TargetMode="External"/><Relationship Id="rId32" Type="http://schemas.openxmlformats.org/officeDocument/2006/relationships/hyperlink" Target="https://catalog.data.gov/dataset/cdc-wonder-mortality-multiple-cause-of-death" TargetMode="External"/><Relationship Id="rId33" Type="http://schemas.openxmlformats.org/officeDocument/2006/relationships/hyperlink" Target="https://catalog.data.gov/dataset/cdc-wonder-mortality-underlying-cause-of-death" TargetMode="External"/><Relationship Id="rId34" Type="http://schemas.openxmlformats.org/officeDocument/2006/relationships/hyperlink" Target="https://catalog.data.gov/dataset/cdc-wonder-mortality-underlying-cause-of-death" TargetMode="External"/><Relationship Id="rId35" Type="http://schemas.openxmlformats.org/officeDocument/2006/relationships/hyperlink" Target="https://catalog.data.gov/dataset/food-environment-atlas-f4a22" TargetMode="External"/><Relationship Id="rId36" Type="http://schemas.openxmlformats.org/officeDocument/2006/relationships/hyperlink" Target="https://catalog.data.gov/dataset/noaa-digital-coast-sea-level-rise-and-coastal-flooding-impacts-viewer" TargetMode="External"/><Relationship Id="rId37" Type="http://schemas.openxmlformats.org/officeDocument/2006/relationships/hyperlink" Target="https://catalog.data.gov/dataset/supplemental-nutrition-assistance-program-snap-data-system-a2b49" TargetMode="External"/><Relationship Id="rId38" Type="http://schemas.openxmlformats.org/officeDocument/2006/relationships/hyperlink" Target="https://catalog.data.gov/dataset/esg-grantee-areas" TargetMode="External"/><Relationship Id="rId39" Type="http://schemas.openxmlformats.org/officeDocument/2006/relationships/hyperlink" Target="https://catalog.data.gov/dataset/esg-grantee-areas" TargetMode="External"/><Relationship Id="rId20" Type="http://schemas.openxmlformats.org/officeDocument/2006/relationships/hyperlink" Target="https://catalog.data.gov/dataset/cdc-wonder-mortality-underlying-cause-of-death" TargetMode="External"/><Relationship Id="rId21" Type="http://schemas.openxmlformats.org/officeDocument/2006/relationships/hyperlink" Target="https://catalog.data.gov/dataset/cdc-wonder-population-bridged-race-july-1st-estimates" TargetMode="External"/><Relationship Id="rId22" Type="http://schemas.openxmlformats.org/officeDocument/2006/relationships/hyperlink" Target="https://catalog.data.gov/dataset/cdc-wonder-detailed-mortality-underlying-cause-of-death" TargetMode="External"/><Relationship Id="rId23" Type="http://schemas.openxmlformats.org/officeDocument/2006/relationships/hyperlink" Target="https://catalog.data.gov/dataset/cdc-wonder-mortality-multiple-cause-of-death" TargetMode="External"/><Relationship Id="rId24" Type="http://schemas.openxmlformats.org/officeDocument/2006/relationships/hyperlink" Target="https://catalog.data.gov/dataset/cdc-wonder-mortality-underlying-cause-of-death" TargetMode="External"/><Relationship Id="rId25" Type="http://schemas.openxmlformats.org/officeDocument/2006/relationships/hyperlink" Target="https://catalog.data.gov/dataset/cdc-wonder-mortality-underlying-cause-of-death" TargetMode="External"/><Relationship Id="rId26" Type="http://schemas.openxmlformats.org/officeDocument/2006/relationships/hyperlink" Target="https://catalog.data.gov/dataset/cdc-wonder-detailed-mortality-underlying-cause-of-death" TargetMode="External"/><Relationship Id="rId27" Type="http://schemas.openxmlformats.org/officeDocument/2006/relationships/hyperlink" Target="https://catalog.data.gov/dataset/cdc-wonder-mortality-multiple-cause-of-death" TargetMode="External"/><Relationship Id="rId28" Type="http://schemas.openxmlformats.org/officeDocument/2006/relationships/hyperlink" Target="https://catalog.data.gov/dataset/cdc-wonder-mortality-underlying-cause-of-death" TargetMode="External"/><Relationship Id="rId29" Type="http://schemas.openxmlformats.org/officeDocument/2006/relationships/hyperlink" Target="https://catalog.data.gov/dataset/cdc-wonder-mortality-underlying-cause-of-death" TargetMode="External"/><Relationship Id="rId10" Type="http://schemas.openxmlformats.org/officeDocument/2006/relationships/hyperlink" Target="https://catalog.data.gov/dataset/cdc-wonder-mortality-infant-deaths" TargetMode="External"/><Relationship Id="rId11" Type="http://schemas.openxmlformats.org/officeDocument/2006/relationships/hyperlink" Target="https://catalog.data.gov/dataset/cdc-wonder-mortality-multiple-cause-of-death" TargetMode="External"/><Relationship Id="rId12" Type="http://schemas.openxmlformats.org/officeDocument/2006/relationships/hyperlink" Target="https://catalog.data.gov/dataset/cdc-wonder-mortality-underlying-cause-of-dea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22.6640625" customWidth="1"/>
    <col min="2" max="2" width="17" customWidth="1"/>
    <col min="3" max="3" width="23.5" customWidth="1"/>
    <col min="4" max="4" width="7.6640625" customWidth="1"/>
    <col min="5" max="5" width="122.33203125" customWidth="1"/>
    <col min="6" max="10" width="7.6640625" customWidth="1"/>
    <col min="11" max="11" width="9.6640625" customWidth="1"/>
    <col min="12" max="26" width="7.6640625" customWidth="1"/>
  </cols>
  <sheetData>
    <row r="1" spans="1:26" ht="15" customHeight="1" x14ac:dyDescent="0.2">
      <c r="A1" s="1" t="s">
        <v>0</v>
      </c>
      <c r="B1" s="1" t="s">
        <v>1</v>
      </c>
      <c r="C1" s="1" t="s">
        <v>0</v>
      </c>
      <c r="D1" s="2"/>
      <c r="E1" s="1" t="s">
        <v>2</v>
      </c>
      <c r="F1" s="2"/>
      <c r="G1" s="2"/>
      <c r="H1" s="2"/>
      <c r="I1" s="2"/>
      <c r="J1" s="2"/>
      <c r="K1" s="2"/>
      <c r="L1" s="2"/>
      <c r="M1" s="2"/>
      <c r="N1" s="2"/>
      <c r="O1" s="2"/>
      <c r="P1" s="2"/>
      <c r="Q1" s="2"/>
      <c r="R1" s="2"/>
      <c r="S1" s="2"/>
      <c r="T1" s="2"/>
      <c r="U1" s="2"/>
      <c r="V1" s="2"/>
      <c r="W1" s="2"/>
      <c r="X1" s="2"/>
      <c r="Y1" s="2"/>
      <c r="Z1" s="2"/>
    </row>
    <row r="2" spans="1:26" ht="15" customHeight="1" x14ac:dyDescent="0.2">
      <c r="A2" s="3" t="s">
        <v>3</v>
      </c>
      <c r="B2" s="3" t="s">
        <v>4</v>
      </c>
      <c r="C2" s="3" t="s">
        <v>5</v>
      </c>
      <c r="D2" s="3"/>
      <c r="E2" s="4" t="s">
        <v>6</v>
      </c>
      <c r="F2" s="3"/>
      <c r="G2" s="3"/>
      <c r="H2" s="3"/>
      <c r="I2" s="3"/>
      <c r="J2" s="3"/>
      <c r="K2" s="3"/>
      <c r="L2" s="3"/>
      <c r="M2" s="3"/>
      <c r="N2" s="3"/>
      <c r="O2" s="3"/>
      <c r="P2" s="3"/>
      <c r="Q2" s="3"/>
      <c r="R2" s="3"/>
      <c r="S2" s="3"/>
      <c r="T2" s="3"/>
      <c r="U2" s="3"/>
      <c r="V2" s="3"/>
      <c r="W2" s="3"/>
      <c r="X2" s="3"/>
      <c r="Y2" s="3"/>
      <c r="Z2" s="3"/>
    </row>
    <row r="3" spans="1:26" ht="15" customHeight="1" x14ac:dyDescent="0.2">
      <c r="A3" s="5" t="s">
        <v>5</v>
      </c>
      <c r="B3" s="5" t="s">
        <v>7</v>
      </c>
      <c r="C3" s="5" t="s">
        <v>8</v>
      </c>
      <c r="D3" s="3"/>
      <c r="E3" s="3"/>
      <c r="F3" s="3"/>
      <c r="G3" s="3"/>
      <c r="H3" s="3"/>
      <c r="I3" s="3"/>
      <c r="J3" s="3"/>
      <c r="K3" s="3"/>
      <c r="L3" s="3"/>
      <c r="M3" s="3"/>
      <c r="N3" s="3"/>
      <c r="O3" s="3"/>
      <c r="P3" s="3"/>
      <c r="Q3" s="3"/>
      <c r="R3" s="3"/>
      <c r="S3" s="3"/>
      <c r="T3" s="3"/>
      <c r="U3" s="3"/>
      <c r="V3" s="3"/>
      <c r="W3" s="3"/>
      <c r="X3" s="3"/>
      <c r="Y3" s="3"/>
      <c r="Z3" s="3"/>
    </row>
    <row r="4" spans="1:26" ht="15" customHeight="1" x14ac:dyDescent="0.2">
      <c r="A4" s="3" t="s">
        <v>8</v>
      </c>
      <c r="B4" s="3" t="s">
        <v>9</v>
      </c>
      <c r="C4" s="3" t="s">
        <v>10</v>
      </c>
      <c r="D4" s="3"/>
      <c r="E4" s="3"/>
      <c r="F4" s="3"/>
      <c r="G4" s="3"/>
      <c r="H4" s="3"/>
      <c r="I4" s="3"/>
      <c r="J4" s="3"/>
      <c r="K4" s="3"/>
      <c r="L4" s="3"/>
      <c r="M4" s="3"/>
      <c r="N4" s="3"/>
      <c r="O4" s="3"/>
      <c r="P4" s="3"/>
      <c r="Q4" s="3"/>
      <c r="R4" s="3"/>
      <c r="S4" s="3"/>
      <c r="T4" s="3"/>
      <c r="U4" s="3"/>
      <c r="V4" s="3"/>
      <c r="W4" s="3"/>
      <c r="X4" s="3"/>
      <c r="Y4" s="3"/>
      <c r="Z4" s="3"/>
    </row>
    <row r="5" spans="1:26" ht="15" customHeight="1" x14ac:dyDescent="0.2">
      <c r="A5" s="3" t="s">
        <v>11</v>
      </c>
      <c r="B5" s="3" t="s">
        <v>12</v>
      </c>
      <c r="C5" s="3" t="s">
        <v>13</v>
      </c>
      <c r="D5" s="3"/>
      <c r="E5" s="4" t="s">
        <v>14</v>
      </c>
      <c r="F5" s="3"/>
      <c r="G5" s="3"/>
      <c r="H5" s="3"/>
      <c r="I5" s="3"/>
      <c r="J5" s="3"/>
      <c r="K5" s="3"/>
      <c r="L5" s="3"/>
      <c r="M5" s="3"/>
      <c r="N5" s="3"/>
      <c r="O5" s="3"/>
      <c r="P5" s="3"/>
      <c r="Q5" s="3"/>
      <c r="R5" s="3"/>
      <c r="S5" s="3"/>
      <c r="T5" s="3"/>
      <c r="U5" s="3"/>
      <c r="V5" s="3"/>
      <c r="W5" s="3"/>
      <c r="X5" s="3"/>
      <c r="Y5" s="3"/>
      <c r="Z5" s="3"/>
    </row>
    <row r="6" spans="1:26" ht="15" customHeight="1" x14ac:dyDescent="0.2">
      <c r="A6" s="3" t="s">
        <v>10</v>
      </c>
      <c r="B6" s="3" t="s">
        <v>12</v>
      </c>
      <c r="C6" s="3" t="s">
        <v>15</v>
      </c>
      <c r="D6" s="3"/>
      <c r="E6" s="4" t="s">
        <v>14</v>
      </c>
      <c r="F6" s="3"/>
      <c r="G6" s="3"/>
      <c r="H6" s="3"/>
      <c r="I6" s="3"/>
      <c r="J6" s="3"/>
      <c r="K6" s="3"/>
      <c r="L6" s="3"/>
      <c r="M6" s="3"/>
      <c r="N6" s="3"/>
      <c r="O6" s="3"/>
      <c r="P6" s="3"/>
      <c r="Q6" s="3"/>
      <c r="R6" s="3"/>
      <c r="S6" s="3"/>
      <c r="T6" s="3"/>
      <c r="U6" s="3"/>
      <c r="V6" s="3"/>
      <c r="W6" s="3"/>
      <c r="X6" s="3"/>
      <c r="Y6" s="3"/>
      <c r="Z6" s="3"/>
    </row>
    <row r="7" spans="1:26" ht="15" customHeight="1" x14ac:dyDescent="0.2">
      <c r="A7" s="3" t="s">
        <v>10</v>
      </c>
      <c r="B7" s="3" t="s">
        <v>12</v>
      </c>
      <c r="C7" s="3" t="s">
        <v>16</v>
      </c>
      <c r="D7" s="3"/>
      <c r="E7" s="4" t="s">
        <v>14</v>
      </c>
      <c r="F7" s="3"/>
      <c r="G7" s="3"/>
      <c r="H7" s="3"/>
      <c r="I7" s="3"/>
      <c r="J7" s="3"/>
      <c r="K7" s="3"/>
      <c r="L7" s="3"/>
      <c r="M7" s="3"/>
      <c r="N7" s="3"/>
      <c r="O7" s="3"/>
      <c r="P7" s="3"/>
      <c r="Q7" s="3"/>
      <c r="R7" s="3"/>
      <c r="S7" s="3"/>
      <c r="T7" s="3"/>
      <c r="U7" s="3"/>
      <c r="V7" s="3"/>
      <c r="W7" s="3"/>
      <c r="X7" s="3"/>
      <c r="Y7" s="3"/>
      <c r="Z7" s="3"/>
    </row>
    <row r="8" spans="1:26" ht="15" customHeight="1" x14ac:dyDescent="0.2">
      <c r="A8" s="3" t="s">
        <v>10</v>
      </c>
      <c r="B8" s="3" t="s">
        <v>12</v>
      </c>
      <c r="C8" s="3" t="s">
        <v>17</v>
      </c>
      <c r="D8" s="3"/>
      <c r="E8" s="4" t="s">
        <v>14</v>
      </c>
      <c r="F8" s="3"/>
      <c r="G8" s="3"/>
      <c r="H8" s="3"/>
      <c r="I8" s="3"/>
      <c r="J8" s="3"/>
      <c r="K8" s="3"/>
      <c r="L8" s="3"/>
      <c r="M8" s="3"/>
      <c r="N8" s="3"/>
      <c r="O8" s="3"/>
      <c r="P8" s="3"/>
      <c r="Q8" s="3"/>
      <c r="R8" s="3"/>
      <c r="S8" s="3"/>
      <c r="T8" s="3"/>
      <c r="U8" s="3"/>
      <c r="V8" s="3"/>
      <c r="W8" s="3"/>
      <c r="X8" s="3"/>
      <c r="Y8" s="3"/>
      <c r="Z8" s="3"/>
    </row>
    <row r="9" spans="1:26" ht="1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5" customHeight="1" x14ac:dyDescent="0.2">
      <c r="A10" s="3" t="s">
        <v>8</v>
      </c>
      <c r="B10" s="3" t="s">
        <v>9</v>
      </c>
      <c r="C10" s="3" t="s">
        <v>18</v>
      </c>
      <c r="D10" s="3"/>
      <c r="E10" s="3"/>
      <c r="F10" s="3"/>
      <c r="G10" s="3"/>
      <c r="H10" s="3"/>
      <c r="I10" s="3"/>
      <c r="J10" s="3"/>
      <c r="K10" s="3"/>
      <c r="L10" s="3"/>
      <c r="M10" s="3"/>
      <c r="N10" s="3"/>
      <c r="O10" s="3"/>
      <c r="P10" s="3"/>
      <c r="Q10" s="3"/>
      <c r="R10" s="3"/>
      <c r="S10" s="3"/>
      <c r="T10" s="3"/>
      <c r="U10" s="3"/>
      <c r="V10" s="3"/>
      <c r="W10" s="3"/>
      <c r="X10" s="3"/>
      <c r="Y10" s="3"/>
      <c r="Z10" s="3"/>
    </row>
    <row r="11" spans="1:26" ht="15" customHeight="1" x14ac:dyDescent="0.2">
      <c r="A11" s="3" t="s">
        <v>19</v>
      </c>
      <c r="B11" s="3" t="s">
        <v>20</v>
      </c>
      <c r="C11" s="3" t="s">
        <v>21</v>
      </c>
      <c r="D11" s="3"/>
      <c r="E11" s="4" t="s">
        <v>22</v>
      </c>
      <c r="F11" s="3"/>
      <c r="G11" s="3"/>
      <c r="H11" s="3"/>
      <c r="I11" s="3"/>
      <c r="J11" s="3"/>
      <c r="K11" s="3"/>
      <c r="L11" s="3"/>
      <c r="M11" s="3"/>
      <c r="N11" s="3"/>
      <c r="O11" s="3"/>
      <c r="P11" s="3"/>
      <c r="Q11" s="3"/>
      <c r="R11" s="3"/>
      <c r="S11" s="3"/>
      <c r="T11" s="3"/>
      <c r="U11" s="3"/>
      <c r="V11" s="3"/>
      <c r="W11" s="3"/>
      <c r="X11" s="3"/>
      <c r="Y11" s="3"/>
      <c r="Z11" s="3"/>
    </row>
    <row r="12" spans="1:26" ht="15" customHeight="1" x14ac:dyDescent="0.2">
      <c r="A12" s="3" t="s">
        <v>19</v>
      </c>
      <c r="B12" s="3" t="s">
        <v>20</v>
      </c>
      <c r="C12" s="3" t="s">
        <v>23</v>
      </c>
      <c r="D12" s="3"/>
      <c r="E12" s="4" t="s">
        <v>22</v>
      </c>
      <c r="F12" s="3"/>
      <c r="G12" s="3"/>
      <c r="H12" s="3"/>
      <c r="I12" s="3"/>
      <c r="J12" s="3"/>
      <c r="K12" s="3"/>
      <c r="L12" s="3"/>
      <c r="M12" s="3"/>
      <c r="N12" s="3"/>
      <c r="O12" s="3"/>
      <c r="P12" s="3"/>
      <c r="Q12" s="3"/>
      <c r="R12" s="3"/>
      <c r="S12" s="3"/>
      <c r="T12" s="3"/>
      <c r="U12" s="3"/>
      <c r="V12" s="3"/>
      <c r="W12" s="3"/>
      <c r="X12" s="3"/>
      <c r="Y12" s="3"/>
      <c r="Z12" s="3"/>
    </row>
    <row r="13" spans="1:26" ht="15" customHeight="1" x14ac:dyDescent="0.2">
      <c r="A13" s="3" t="s">
        <v>19</v>
      </c>
      <c r="B13" s="3" t="s">
        <v>20</v>
      </c>
      <c r="C13" s="3" t="s">
        <v>24</v>
      </c>
      <c r="D13" s="3"/>
      <c r="E13" s="4" t="s">
        <v>22</v>
      </c>
      <c r="F13" s="3"/>
      <c r="G13" s="3"/>
      <c r="H13" s="3"/>
      <c r="I13" s="3"/>
      <c r="J13" s="3"/>
      <c r="K13" s="3"/>
      <c r="L13" s="3"/>
      <c r="M13" s="3"/>
      <c r="N13" s="3"/>
      <c r="O13" s="3"/>
      <c r="P13" s="3"/>
      <c r="Q13" s="3"/>
      <c r="R13" s="3"/>
      <c r="S13" s="3"/>
      <c r="T13" s="3"/>
      <c r="U13" s="3"/>
      <c r="V13" s="3"/>
      <c r="W13" s="3"/>
      <c r="X13" s="3"/>
      <c r="Y13" s="3"/>
      <c r="Z13" s="3"/>
    </row>
    <row r="14" spans="1:26" ht="15" customHeight="1" x14ac:dyDescent="0.2">
      <c r="A14" s="3" t="s">
        <v>19</v>
      </c>
      <c r="B14" s="3" t="s">
        <v>20</v>
      </c>
      <c r="C14" s="3" t="s">
        <v>25</v>
      </c>
      <c r="D14" s="3"/>
      <c r="E14" s="4" t="s">
        <v>22</v>
      </c>
      <c r="F14" s="3"/>
      <c r="G14" s="3"/>
      <c r="H14" s="3"/>
      <c r="I14" s="3"/>
      <c r="J14" s="3"/>
      <c r="K14" s="3"/>
      <c r="L14" s="3"/>
      <c r="M14" s="3"/>
      <c r="N14" s="3"/>
      <c r="O14" s="3"/>
      <c r="P14" s="3"/>
      <c r="Q14" s="3"/>
      <c r="R14" s="3"/>
      <c r="S14" s="3"/>
      <c r="T14" s="3"/>
      <c r="U14" s="3"/>
      <c r="V14" s="3"/>
      <c r="W14" s="3"/>
      <c r="X14" s="3"/>
      <c r="Y14" s="3"/>
      <c r="Z14" s="3"/>
    </row>
    <row r="15" spans="1:26" ht="15" customHeight="1" x14ac:dyDescent="0.2">
      <c r="A15" s="3"/>
      <c r="B15" s="3"/>
      <c r="C15" s="3"/>
      <c r="D15" s="3"/>
      <c r="E15" s="4"/>
      <c r="F15" s="3"/>
      <c r="G15" s="3"/>
      <c r="H15" s="3"/>
      <c r="I15" s="3"/>
      <c r="J15" s="3"/>
      <c r="K15" s="3"/>
      <c r="L15" s="3"/>
      <c r="M15" s="3"/>
      <c r="N15" s="3"/>
      <c r="O15" s="3"/>
      <c r="P15" s="3"/>
      <c r="Q15" s="3"/>
      <c r="R15" s="3"/>
      <c r="S15" s="3"/>
      <c r="T15" s="3"/>
      <c r="U15" s="3"/>
      <c r="V15" s="3"/>
      <c r="W15" s="3"/>
      <c r="X15" s="3"/>
      <c r="Y15" s="3"/>
      <c r="Z15" s="3"/>
    </row>
    <row r="16" spans="1:26" ht="15" customHeight="1" x14ac:dyDescent="0.2">
      <c r="A16" s="3" t="s">
        <v>8</v>
      </c>
      <c r="B16" s="3" t="s">
        <v>9</v>
      </c>
      <c r="C16" s="3" t="s">
        <v>26</v>
      </c>
      <c r="D16" s="3"/>
      <c r="E16" s="4" t="s">
        <v>27</v>
      </c>
      <c r="F16" s="3"/>
      <c r="G16" s="3"/>
      <c r="H16" s="3"/>
      <c r="I16" s="3"/>
      <c r="J16" s="3"/>
      <c r="K16" s="3"/>
      <c r="L16" s="3"/>
      <c r="M16" s="3"/>
      <c r="N16" s="3"/>
      <c r="O16" s="3"/>
      <c r="P16" s="3"/>
      <c r="Q16" s="3"/>
      <c r="R16" s="3"/>
      <c r="S16" s="3"/>
      <c r="T16" s="3"/>
      <c r="U16" s="3"/>
      <c r="V16" s="3"/>
      <c r="W16" s="3"/>
      <c r="X16" s="3"/>
      <c r="Y16" s="3"/>
      <c r="Z16" s="3"/>
    </row>
    <row r="17" spans="1:26" ht="1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 customHeight="1" x14ac:dyDescent="0.2">
      <c r="A18" s="5" t="s">
        <v>5</v>
      </c>
      <c r="B18" s="5" t="s">
        <v>7</v>
      </c>
      <c r="C18" s="5" t="s">
        <v>28</v>
      </c>
      <c r="D18" s="3"/>
      <c r="E18" s="3"/>
      <c r="F18" s="3"/>
      <c r="G18" s="3"/>
      <c r="H18" s="3"/>
      <c r="I18" s="3"/>
      <c r="J18" s="3"/>
      <c r="K18" s="3"/>
      <c r="L18" s="3"/>
      <c r="M18" s="3"/>
      <c r="N18" s="3"/>
      <c r="O18" s="3"/>
      <c r="P18" s="3"/>
      <c r="Q18" s="3"/>
      <c r="R18" s="3"/>
      <c r="S18" s="3"/>
      <c r="T18" s="3"/>
      <c r="U18" s="3"/>
      <c r="V18" s="3"/>
      <c r="W18" s="3"/>
      <c r="X18" s="3"/>
      <c r="Y18" s="3"/>
      <c r="Z18" s="3"/>
    </row>
    <row r="19" spans="1:26" ht="15" customHeight="1" x14ac:dyDescent="0.2">
      <c r="A19" s="3" t="s">
        <v>28</v>
      </c>
      <c r="B19" s="3" t="s">
        <v>29</v>
      </c>
      <c r="C19" s="3" t="s">
        <v>30</v>
      </c>
      <c r="D19" s="3"/>
      <c r="E19" s="4" t="s">
        <v>31</v>
      </c>
      <c r="F19" s="3"/>
      <c r="G19" s="3"/>
      <c r="H19" s="3"/>
      <c r="I19" s="3"/>
      <c r="J19" s="3"/>
      <c r="K19" s="3"/>
      <c r="L19" s="3"/>
      <c r="M19" s="3"/>
      <c r="N19" s="3"/>
      <c r="O19" s="3"/>
      <c r="P19" s="3"/>
      <c r="Q19" s="3"/>
      <c r="R19" s="3"/>
      <c r="S19" s="3"/>
      <c r="T19" s="3"/>
      <c r="U19" s="3"/>
      <c r="V19" s="3"/>
      <c r="W19" s="3"/>
      <c r="X19" s="3"/>
      <c r="Y19" s="3"/>
      <c r="Z19" s="3"/>
    </row>
    <row r="20" spans="1:26" ht="15" customHeight="1" x14ac:dyDescent="0.2">
      <c r="A20" s="3" t="s">
        <v>30</v>
      </c>
      <c r="B20" s="3" t="s">
        <v>32</v>
      </c>
      <c r="C20" s="3" t="s">
        <v>33</v>
      </c>
      <c r="D20" s="3"/>
      <c r="E20" s="4" t="s">
        <v>34</v>
      </c>
      <c r="F20" s="3"/>
      <c r="G20" s="3"/>
      <c r="H20" s="3"/>
      <c r="I20" s="3"/>
      <c r="J20" s="3"/>
      <c r="K20" s="3"/>
      <c r="L20" s="3"/>
      <c r="M20" s="3"/>
      <c r="N20" s="3"/>
      <c r="O20" s="3"/>
      <c r="P20" s="3"/>
      <c r="Q20" s="3"/>
      <c r="R20" s="3"/>
      <c r="S20" s="3"/>
      <c r="T20" s="3"/>
      <c r="U20" s="3"/>
      <c r="V20" s="3"/>
      <c r="W20" s="3"/>
      <c r="X20" s="3"/>
      <c r="Y20" s="3"/>
      <c r="Z20" s="3"/>
    </row>
    <row r="21" spans="1:26" ht="15" customHeight="1" x14ac:dyDescent="0.2">
      <c r="A21" s="3" t="s">
        <v>30</v>
      </c>
      <c r="B21" s="3" t="s">
        <v>32</v>
      </c>
      <c r="C21" s="3" t="s">
        <v>35</v>
      </c>
      <c r="D21" s="3"/>
      <c r="E21" s="4" t="s">
        <v>36</v>
      </c>
      <c r="F21" s="3"/>
      <c r="G21" s="3"/>
      <c r="H21" s="3"/>
      <c r="I21" s="3"/>
      <c r="J21" s="3"/>
      <c r="K21" s="3"/>
      <c r="L21" s="3"/>
      <c r="M21" s="3"/>
      <c r="N21" s="3"/>
      <c r="O21" s="3"/>
      <c r="P21" s="3"/>
      <c r="Q21" s="3"/>
      <c r="R21" s="3"/>
      <c r="S21" s="3"/>
      <c r="T21" s="3"/>
      <c r="U21" s="3"/>
      <c r="V21" s="3"/>
      <c r="W21" s="3"/>
      <c r="X21" s="3"/>
      <c r="Y21" s="3"/>
      <c r="Z21" s="3"/>
    </row>
    <row r="22" spans="1:26" ht="1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 customHeight="1" x14ac:dyDescent="0.2">
      <c r="A23" s="3" t="s">
        <v>28</v>
      </c>
      <c r="B23" s="3" t="s">
        <v>29</v>
      </c>
      <c r="C23" s="3" t="s">
        <v>37</v>
      </c>
      <c r="D23" s="3"/>
      <c r="E23" s="3"/>
      <c r="F23" s="3"/>
      <c r="G23" s="3"/>
      <c r="H23" s="3"/>
      <c r="I23" s="3"/>
      <c r="J23" s="3"/>
      <c r="K23" s="3"/>
      <c r="L23" s="3"/>
      <c r="M23" s="3"/>
      <c r="N23" s="3"/>
      <c r="O23" s="3"/>
      <c r="P23" s="3"/>
      <c r="Q23" s="3"/>
      <c r="R23" s="3"/>
      <c r="S23" s="3"/>
      <c r="T23" s="3"/>
      <c r="U23" s="3"/>
      <c r="V23" s="3"/>
      <c r="W23" s="3"/>
      <c r="X23" s="3"/>
      <c r="Y23" s="3"/>
      <c r="Z23" s="3"/>
    </row>
    <row r="24" spans="1:26" ht="15" customHeight="1" x14ac:dyDescent="0.2">
      <c r="A24" s="3" t="s">
        <v>37</v>
      </c>
      <c r="B24" s="3" t="s">
        <v>32</v>
      </c>
      <c r="C24" s="3" t="s">
        <v>38</v>
      </c>
      <c r="D24" s="3"/>
      <c r="E24" s="3"/>
      <c r="F24" s="3"/>
      <c r="G24" s="3"/>
      <c r="H24" s="3"/>
      <c r="I24" s="3"/>
      <c r="J24" s="3"/>
      <c r="K24" s="3"/>
      <c r="L24" s="3"/>
      <c r="M24" s="3"/>
      <c r="N24" s="3"/>
      <c r="O24" s="3"/>
      <c r="P24" s="3"/>
      <c r="Q24" s="3"/>
      <c r="R24" s="3"/>
      <c r="S24" s="3"/>
      <c r="T24" s="3"/>
      <c r="U24" s="3"/>
      <c r="V24" s="3"/>
      <c r="W24" s="3"/>
      <c r="X24" s="3"/>
      <c r="Y24" s="3"/>
      <c r="Z24" s="3"/>
    </row>
    <row r="25" spans="1:26" ht="15" customHeight="1" x14ac:dyDescent="0.2">
      <c r="A25" s="3" t="s">
        <v>37</v>
      </c>
      <c r="B25" s="3" t="s">
        <v>32</v>
      </c>
      <c r="C25" s="3" t="s">
        <v>39</v>
      </c>
      <c r="D25" s="3"/>
      <c r="E25" s="4" t="s">
        <v>40</v>
      </c>
      <c r="F25" s="3"/>
      <c r="G25" s="3"/>
      <c r="H25" s="3"/>
      <c r="I25" s="3"/>
      <c r="J25" s="3"/>
      <c r="K25" s="3"/>
      <c r="L25" s="3"/>
      <c r="M25" s="3"/>
      <c r="N25" s="3"/>
      <c r="O25" s="3"/>
      <c r="P25" s="3"/>
      <c r="Q25" s="3"/>
      <c r="R25" s="3"/>
      <c r="S25" s="3"/>
      <c r="T25" s="3"/>
      <c r="U25" s="3"/>
      <c r="V25" s="3"/>
      <c r="W25" s="3"/>
      <c r="X25" s="3"/>
      <c r="Y25" s="3"/>
      <c r="Z25" s="3"/>
    </row>
    <row r="26" spans="1:26" ht="15" customHeight="1" x14ac:dyDescent="0.2">
      <c r="A26" s="3" t="s">
        <v>37</v>
      </c>
      <c r="B26" s="3" t="s">
        <v>32</v>
      </c>
      <c r="C26" s="3" t="s">
        <v>41</v>
      </c>
      <c r="D26" s="3"/>
      <c r="E26" s="3"/>
      <c r="F26" s="3"/>
      <c r="G26" s="3"/>
      <c r="H26" s="3"/>
      <c r="I26" s="3"/>
      <c r="J26" s="3"/>
      <c r="K26" s="3"/>
      <c r="L26" s="3"/>
      <c r="M26" s="3"/>
      <c r="N26" s="3"/>
      <c r="O26" s="3"/>
      <c r="P26" s="3"/>
      <c r="Q26" s="3"/>
      <c r="R26" s="3"/>
      <c r="S26" s="3"/>
      <c r="T26" s="3"/>
      <c r="U26" s="3"/>
      <c r="V26" s="3"/>
      <c r="W26" s="3"/>
      <c r="X26" s="3"/>
      <c r="Y26" s="3"/>
      <c r="Z26" s="3"/>
    </row>
    <row r="27" spans="1:26" ht="15" customHeight="1" x14ac:dyDescent="0.2">
      <c r="A27" s="3" t="s">
        <v>37</v>
      </c>
      <c r="B27" s="3" t="s">
        <v>32</v>
      </c>
      <c r="C27" s="3" t="s">
        <v>42</v>
      </c>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 customHeight="1" x14ac:dyDescent="0.2">
      <c r="A29" s="3" t="s">
        <v>28</v>
      </c>
      <c r="B29" s="3" t="s">
        <v>29</v>
      </c>
      <c r="C29" s="3" t="s">
        <v>43</v>
      </c>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2">
      <c r="A30" s="3" t="s">
        <v>43</v>
      </c>
      <c r="B30" s="3" t="s">
        <v>32</v>
      </c>
      <c r="C30" s="3" t="s">
        <v>44</v>
      </c>
      <c r="D30" s="3"/>
      <c r="E30" s="3"/>
      <c r="F30" s="3"/>
      <c r="G30" s="3"/>
      <c r="H30" s="3"/>
      <c r="I30" s="3"/>
      <c r="J30" s="3"/>
      <c r="K30" s="3"/>
      <c r="L30" s="3"/>
      <c r="M30" s="3"/>
      <c r="N30" s="3"/>
      <c r="O30" s="3"/>
      <c r="P30" s="3"/>
      <c r="Q30" s="3"/>
      <c r="R30" s="3"/>
      <c r="S30" s="3"/>
      <c r="T30" s="3"/>
      <c r="U30" s="3"/>
      <c r="V30" s="3"/>
      <c r="W30" s="3"/>
      <c r="X30" s="3"/>
      <c r="Y30" s="3"/>
      <c r="Z30" s="3"/>
    </row>
    <row r="31" spans="1:26" ht="15" customHeight="1" x14ac:dyDescent="0.2">
      <c r="A31" s="3" t="s">
        <v>43</v>
      </c>
      <c r="B31" s="3" t="s">
        <v>32</v>
      </c>
      <c r="C31" s="3" t="s">
        <v>45</v>
      </c>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2">
      <c r="A32" s="3" t="s">
        <v>43</v>
      </c>
      <c r="B32" s="3" t="s">
        <v>32</v>
      </c>
      <c r="C32" s="3" t="s">
        <v>46</v>
      </c>
      <c r="D32" s="3"/>
      <c r="E32" s="3"/>
      <c r="F32" s="3"/>
      <c r="G32" s="3"/>
      <c r="H32" s="3"/>
      <c r="I32" s="3"/>
      <c r="J32" s="3"/>
      <c r="K32" s="3"/>
      <c r="L32" s="3"/>
      <c r="M32" s="3"/>
      <c r="N32" s="3"/>
      <c r="O32" s="3"/>
      <c r="P32" s="3"/>
      <c r="Q32" s="3"/>
      <c r="R32" s="3"/>
      <c r="S32" s="3"/>
      <c r="T32" s="3"/>
      <c r="U32" s="3"/>
      <c r="V32" s="3"/>
      <c r="W32" s="3"/>
      <c r="X32" s="3"/>
      <c r="Y32" s="3"/>
      <c r="Z32" s="3"/>
    </row>
    <row r="33" spans="1:26" ht="1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2">
      <c r="A34" s="5" t="s">
        <v>5</v>
      </c>
      <c r="B34" s="5" t="s">
        <v>7</v>
      </c>
      <c r="C34" s="5" t="s">
        <v>47</v>
      </c>
      <c r="D34" s="3"/>
      <c r="E34" s="3"/>
      <c r="F34" s="3"/>
      <c r="G34" s="3"/>
      <c r="H34" s="3"/>
      <c r="I34" s="3"/>
      <c r="J34" s="3"/>
      <c r="K34" s="3"/>
      <c r="L34" s="3"/>
      <c r="M34" s="3"/>
      <c r="N34" s="3"/>
      <c r="O34" s="3"/>
      <c r="P34" s="3"/>
      <c r="Q34" s="3"/>
      <c r="R34" s="3"/>
      <c r="S34" s="3"/>
      <c r="T34" s="3"/>
      <c r="U34" s="3"/>
      <c r="V34" s="3"/>
      <c r="W34" s="3"/>
      <c r="X34" s="3"/>
      <c r="Y34" s="3"/>
      <c r="Z34" s="3"/>
    </row>
    <row r="35" spans="1:26" ht="15" customHeight="1" x14ac:dyDescent="0.2">
      <c r="A35" s="3" t="s">
        <v>47</v>
      </c>
      <c r="B35" s="3" t="s">
        <v>32</v>
      </c>
      <c r="C35" s="3" t="s">
        <v>48</v>
      </c>
      <c r="E35" s="6" t="s">
        <v>49</v>
      </c>
      <c r="F35" s="3"/>
      <c r="G35" s="3"/>
      <c r="H35" s="3"/>
      <c r="I35" s="3"/>
      <c r="J35" s="3"/>
      <c r="K35" s="3"/>
      <c r="L35" s="3"/>
      <c r="M35" s="3"/>
      <c r="N35" s="3"/>
      <c r="O35" s="3"/>
      <c r="P35" s="3"/>
      <c r="Q35" s="3"/>
      <c r="R35" s="3"/>
      <c r="S35" s="3"/>
      <c r="T35" s="3"/>
      <c r="U35" s="3"/>
      <c r="V35" s="3"/>
      <c r="W35" s="3"/>
      <c r="X35" s="3"/>
      <c r="Y35" s="3"/>
      <c r="Z35" s="3"/>
    </row>
    <row r="36" spans="1:26" ht="15" customHeight="1" x14ac:dyDescent="0.2">
      <c r="A36" s="3" t="s">
        <v>47</v>
      </c>
      <c r="B36" s="3" t="s">
        <v>32</v>
      </c>
      <c r="C36" s="3" t="s">
        <v>50</v>
      </c>
      <c r="E36" s="6" t="s">
        <v>49</v>
      </c>
      <c r="F36" s="3"/>
      <c r="G36" s="3"/>
      <c r="H36" s="3"/>
      <c r="I36" s="3"/>
      <c r="J36" s="3"/>
      <c r="K36" s="3"/>
      <c r="L36" s="3"/>
      <c r="M36" s="3"/>
      <c r="N36" s="3"/>
      <c r="O36" s="3"/>
      <c r="P36" s="3"/>
      <c r="Q36" s="3"/>
      <c r="R36" s="3"/>
      <c r="S36" s="3"/>
      <c r="T36" s="3"/>
      <c r="U36" s="3"/>
      <c r="V36" s="3"/>
      <c r="W36" s="3"/>
      <c r="X36" s="3"/>
      <c r="Y36" s="3"/>
      <c r="Z36" s="3"/>
    </row>
    <row r="37" spans="1:26" ht="15" customHeight="1" x14ac:dyDescent="0.2">
      <c r="A37" s="3" t="s">
        <v>47</v>
      </c>
      <c r="B37" s="3" t="s">
        <v>32</v>
      </c>
      <c r="C37" s="3" t="s">
        <v>51</v>
      </c>
      <c r="E37" s="6" t="s">
        <v>49</v>
      </c>
      <c r="F37" s="3"/>
      <c r="G37" s="3"/>
      <c r="H37" s="3"/>
      <c r="I37" s="3"/>
      <c r="J37" s="3"/>
      <c r="K37" s="3"/>
      <c r="L37" s="3"/>
      <c r="M37" s="3"/>
      <c r="N37" s="3"/>
      <c r="O37" s="3"/>
      <c r="P37" s="3"/>
      <c r="Q37" s="3"/>
      <c r="R37" s="3"/>
      <c r="S37" s="3"/>
      <c r="T37" s="3"/>
      <c r="U37" s="3"/>
      <c r="V37" s="3"/>
      <c r="W37" s="3"/>
      <c r="X37" s="3"/>
      <c r="Y37" s="3"/>
      <c r="Z37" s="3"/>
    </row>
    <row r="38" spans="1:26" ht="15" customHeight="1" x14ac:dyDescent="0.2">
      <c r="A38" s="3" t="s">
        <v>47</v>
      </c>
      <c r="B38" s="3" t="s">
        <v>32</v>
      </c>
      <c r="C38" s="3" t="s">
        <v>52</v>
      </c>
      <c r="E38" s="6" t="s">
        <v>49</v>
      </c>
      <c r="F38" s="3"/>
      <c r="G38" s="3"/>
      <c r="H38" s="3"/>
      <c r="I38" s="3"/>
      <c r="J38" s="3"/>
      <c r="K38" s="3"/>
      <c r="L38" s="3"/>
      <c r="M38" s="3"/>
      <c r="N38" s="3"/>
      <c r="O38" s="3"/>
      <c r="P38" s="3"/>
      <c r="Q38" s="3"/>
      <c r="R38" s="3"/>
      <c r="S38" s="3"/>
      <c r="T38" s="3"/>
      <c r="U38" s="3"/>
      <c r="V38" s="3"/>
      <c r="W38" s="3"/>
      <c r="X38" s="3"/>
      <c r="Y38" s="3"/>
      <c r="Z38" s="3"/>
    </row>
    <row r="39" spans="1:26" ht="15" customHeight="1" x14ac:dyDescent="0.2">
      <c r="A39" s="3" t="s">
        <v>47</v>
      </c>
      <c r="B39" s="3" t="s">
        <v>32</v>
      </c>
      <c r="C39" s="3" t="s">
        <v>53</v>
      </c>
      <c r="E39" s="6" t="s">
        <v>49</v>
      </c>
      <c r="F39" s="3"/>
      <c r="G39" s="3"/>
      <c r="H39" s="3"/>
      <c r="I39" s="3"/>
      <c r="J39" s="3"/>
      <c r="K39" s="3"/>
      <c r="L39" s="3"/>
      <c r="M39" s="3"/>
      <c r="N39" s="3"/>
      <c r="O39" s="3"/>
      <c r="P39" s="3"/>
      <c r="Q39" s="3"/>
      <c r="R39" s="3"/>
      <c r="S39" s="3"/>
      <c r="T39" s="3"/>
      <c r="U39" s="3"/>
      <c r="V39" s="3"/>
      <c r="W39" s="3"/>
      <c r="X39" s="3"/>
      <c r="Y39" s="3"/>
      <c r="Z39" s="3"/>
    </row>
    <row r="40" spans="1:26" ht="15" customHeight="1" x14ac:dyDescent="0.2">
      <c r="A40" s="3" t="s">
        <v>47</v>
      </c>
      <c r="B40" s="3" t="s">
        <v>32</v>
      </c>
      <c r="C40" s="3" t="s">
        <v>54</v>
      </c>
      <c r="E40" s="6" t="s">
        <v>49</v>
      </c>
      <c r="F40" s="3"/>
      <c r="G40" s="3"/>
      <c r="H40" s="3"/>
      <c r="I40" s="3"/>
      <c r="J40" s="3"/>
      <c r="K40" s="3"/>
      <c r="L40" s="3"/>
      <c r="M40" s="3"/>
      <c r="N40" s="3"/>
      <c r="O40" s="3"/>
      <c r="P40" s="3"/>
      <c r="Q40" s="3"/>
      <c r="R40" s="3"/>
      <c r="S40" s="3"/>
      <c r="T40" s="3"/>
      <c r="U40" s="3"/>
      <c r="V40" s="3"/>
      <c r="W40" s="3"/>
      <c r="X40" s="3"/>
      <c r="Y40" s="3"/>
      <c r="Z40" s="3"/>
    </row>
    <row r="41" spans="1:26" ht="15" customHeight="1" x14ac:dyDescent="0.2">
      <c r="A41" s="3" t="s">
        <v>47</v>
      </c>
      <c r="B41" s="3" t="s">
        <v>32</v>
      </c>
      <c r="C41" s="3" t="s">
        <v>55</v>
      </c>
      <c r="E41" s="6" t="s">
        <v>49</v>
      </c>
      <c r="F41" s="3"/>
      <c r="G41" s="3"/>
      <c r="H41" s="3"/>
      <c r="I41" s="3"/>
      <c r="J41" s="3"/>
      <c r="K41" s="3"/>
      <c r="L41" s="3"/>
      <c r="M41" s="3"/>
      <c r="N41" s="3"/>
      <c r="O41" s="3"/>
      <c r="P41" s="3"/>
      <c r="Q41" s="3"/>
      <c r="R41" s="3"/>
      <c r="S41" s="3"/>
      <c r="T41" s="3"/>
      <c r="U41" s="3"/>
      <c r="V41" s="3"/>
      <c r="W41" s="3"/>
      <c r="X41" s="3"/>
      <c r="Y41" s="3"/>
      <c r="Z41" s="3"/>
    </row>
    <row r="42" spans="1:26" ht="15" customHeight="1" x14ac:dyDescent="0.2">
      <c r="A42" s="3" t="s">
        <v>47</v>
      </c>
      <c r="B42" s="3" t="s">
        <v>32</v>
      </c>
      <c r="C42" s="3" t="s">
        <v>56</v>
      </c>
      <c r="E42" s="6" t="s">
        <v>49</v>
      </c>
      <c r="F42" s="3"/>
      <c r="G42" s="3"/>
      <c r="H42" s="3"/>
      <c r="I42" s="3"/>
      <c r="J42" s="3"/>
      <c r="K42" s="3"/>
      <c r="L42" s="3"/>
      <c r="M42" s="3"/>
      <c r="N42" s="3"/>
      <c r="O42" s="3"/>
      <c r="P42" s="3"/>
      <c r="Q42" s="3"/>
      <c r="R42" s="3"/>
      <c r="S42" s="3"/>
      <c r="T42" s="3"/>
      <c r="U42" s="3"/>
      <c r="V42" s="3"/>
      <c r="W42" s="3"/>
      <c r="X42" s="3"/>
      <c r="Y42" s="3"/>
      <c r="Z42" s="3"/>
    </row>
    <row r="43" spans="1:26" ht="15" customHeight="1" x14ac:dyDescent="0.2">
      <c r="A43" s="3" t="s">
        <v>47</v>
      </c>
      <c r="B43" s="3" t="s">
        <v>32</v>
      </c>
      <c r="C43" s="3" t="s">
        <v>57</v>
      </c>
      <c r="E43" s="6" t="s">
        <v>49</v>
      </c>
      <c r="F43" s="3"/>
      <c r="G43" s="3"/>
      <c r="H43" s="3"/>
      <c r="I43" s="3"/>
      <c r="J43" s="3"/>
      <c r="K43" s="3"/>
      <c r="L43" s="3"/>
      <c r="M43" s="3"/>
      <c r="N43" s="3"/>
      <c r="O43" s="3"/>
      <c r="P43" s="3"/>
      <c r="Q43" s="3"/>
      <c r="R43" s="3"/>
      <c r="S43" s="3"/>
      <c r="T43" s="3"/>
      <c r="U43" s="3"/>
      <c r="V43" s="3"/>
      <c r="W43" s="3"/>
      <c r="X43" s="3"/>
      <c r="Y43" s="3"/>
      <c r="Z43" s="3"/>
    </row>
    <row r="44" spans="1:26" ht="15" customHeight="1" x14ac:dyDescent="0.2">
      <c r="A44" s="3" t="s">
        <v>47</v>
      </c>
      <c r="B44" s="3" t="s">
        <v>32</v>
      </c>
      <c r="C44" s="3" t="s">
        <v>58</v>
      </c>
      <c r="E44" s="6" t="s">
        <v>49</v>
      </c>
      <c r="F44" s="3"/>
      <c r="G44" s="3"/>
      <c r="H44" s="3"/>
      <c r="I44" s="3"/>
      <c r="J44" s="3"/>
      <c r="K44" s="3"/>
      <c r="L44" s="3"/>
      <c r="M44" s="3"/>
      <c r="N44" s="3"/>
      <c r="O44" s="3"/>
      <c r="P44" s="3"/>
      <c r="Q44" s="3"/>
      <c r="R44" s="3"/>
      <c r="S44" s="3"/>
      <c r="T44" s="3"/>
      <c r="U44" s="3"/>
      <c r="V44" s="3"/>
      <c r="W44" s="3"/>
      <c r="X44" s="3"/>
      <c r="Y44" s="3"/>
      <c r="Z44" s="3"/>
    </row>
    <row r="45" spans="1:26" ht="15" customHeight="1" x14ac:dyDescent="0.2">
      <c r="A45" s="3"/>
      <c r="B45" s="3"/>
      <c r="C45" s="3"/>
      <c r="E45" s="3"/>
      <c r="F45" s="3"/>
      <c r="G45" s="3"/>
      <c r="H45" s="3"/>
      <c r="I45" s="3"/>
      <c r="J45" s="3"/>
      <c r="K45" s="3"/>
      <c r="L45" s="3"/>
      <c r="M45" s="3"/>
      <c r="N45" s="3"/>
      <c r="O45" s="3"/>
      <c r="P45" s="3"/>
      <c r="Q45" s="3"/>
      <c r="R45" s="3"/>
      <c r="S45" s="3"/>
      <c r="T45" s="3"/>
      <c r="U45" s="3"/>
      <c r="V45" s="3"/>
      <c r="W45" s="3"/>
      <c r="X45" s="3"/>
      <c r="Y45" s="3"/>
      <c r="Z45" s="3"/>
    </row>
    <row r="46" spans="1:26" ht="15" customHeight="1" x14ac:dyDescent="0.2">
      <c r="A46" s="5" t="s">
        <v>5</v>
      </c>
      <c r="B46" s="5" t="s">
        <v>7</v>
      </c>
      <c r="C46" s="5" t="s">
        <v>59</v>
      </c>
      <c r="E46" s="4" t="s">
        <v>60</v>
      </c>
      <c r="F46" s="3"/>
      <c r="G46" s="3"/>
      <c r="H46" s="3"/>
      <c r="I46" s="3"/>
      <c r="J46" s="3"/>
      <c r="K46" s="3"/>
      <c r="L46" s="3"/>
      <c r="M46" s="3"/>
      <c r="N46" s="3"/>
      <c r="O46" s="3"/>
      <c r="P46" s="3"/>
      <c r="Q46" s="3"/>
      <c r="R46" s="3"/>
      <c r="S46" s="3"/>
      <c r="T46" s="3"/>
      <c r="U46" s="3"/>
      <c r="V46" s="3"/>
      <c r="W46" s="3"/>
      <c r="X46" s="3"/>
      <c r="Y46" s="3"/>
      <c r="Z46" s="3"/>
    </row>
    <row r="47" spans="1:26" ht="15" customHeight="1" x14ac:dyDescent="0.2">
      <c r="A47" s="3" t="s">
        <v>59</v>
      </c>
      <c r="B47" s="3" t="s">
        <v>32</v>
      </c>
      <c r="C47" s="3" t="s">
        <v>61</v>
      </c>
      <c r="E47" s="4" t="s">
        <v>62</v>
      </c>
      <c r="F47" s="3"/>
      <c r="G47" s="3"/>
      <c r="H47" s="3"/>
      <c r="I47" s="3"/>
      <c r="J47" s="3"/>
      <c r="K47" s="3"/>
      <c r="L47" s="3"/>
      <c r="M47" s="3"/>
      <c r="N47" s="3"/>
      <c r="O47" s="3"/>
      <c r="P47" s="3"/>
      <c r="Q47" s="3"/>
      <c r="R47" s="3"/>
      <c r="S47" s="3"/>
      <c r="T47" s="3"/>
      <c r="U47" s="3"/>
      <c r="V47" s="3"/>
      <c r="W47" s="3"/>
      <c r="X47" s="3"/>
      <c r="Y47" s="3"/>
      <c r="Z47" s="3"/>
    </row>
    <row r="48" spans="1:26" ht="15" customHeight="1" x14ac:dyDescent="0.2">
      <c r="A48" s="3" t="s">
        <v>59</v>
      </c>
      <c r="B48" s="3" t="s">
        <v>32</v>
      </c>
      <c r="C48" s="3" t="s">
        <v>63</v>
      </c>
      <c r="E48" s="4" t="s">
        <v>62</v>
      </c>
      <c r="F48" s="3"/>
      <c r="G48" s="3"/>
      <c r="H48" s="3"/>
      <c r="I48" s="3"/>
      <c r="J48" s="3"/>
      <c r="K48" s="3"/>
      <c r="L48" s="3"/>
      <c r="M48" s="3"/>
      <c r="N48" s="3"/>
      <c r="O48" s="3"/>
      <c r="P48" s="3"/>
      <c r="Q48" s="3"/>
      <c r="R48" s="3"/>
      <c r="S48" s="3"/>
      <c r="T48" s="3"/>
      <c r="U48" s="3"/>
      <c r="V48" s="3"/>
      <c r="W48" s="3"/>
      <c r="X48" s="3"/>
      <c r="Y48" s="3"/>
      <c r="Z48" s="3"/>
    </row>
    <row r="49" spans="1:26" ht="15" customHeight="1" x14ac:dyDescent="0.2">
      <c r="A49" s="3" t="s">
        <v>59</v>
      </c>
      <c r="B49" s="3" t="s">
        <v>32</v>
      </c>
      <c r="C49" s="3" t="s">
        <v>64</v>
      </c>
      <c r="E49" s="4" t="s">
        <v>62</v>
      </c>
      <c r="F49" s="3"/>
      <c r="G49" s="3"/>
      <c r="H49" s="3"/>
      <c r="I49" s="3"/>
      <c r="J49" s="3"/>
      <c r="K49" s="3"/>
      <c r="L49" s="3"/>
      <c r="M49" s="3"/>
      <c r="N49" s="3"/>
      <c r="O49" s="3"/>
      <c r="P49" s="3"/>
      <c r="Q49" s="3"/>
      <c r="R49" s="3"/>
      <c r="S49" s="3"/>
      <c r="T49" s="3"/>
      <c r="U49" s="3"/>
      <c r="V49" s="3"/>
      <c r="W49" s="3"/>
      <c r="X49" s="3"/>
      <c r="Y49" s="3"/>
      <c r="Z49" s="3"/>
    </row>
    <row r="50" spans="1:26" ht="15" customHeight="1" x14ac:dyDescent="0.2">
      <c r="A50" s="3" t="s">
        <v>59</v>
      </c>
      <c r="B50" s="3" t="s">
        <v>32</v>
      </c>
      <c r="C50" s="3" t="s">
        <v>65</v>
      </c>
      <c r="E50" s="4" t="s">
        <v>62</v>
      </c>
      <c r="F50" s="3"/>
      <c r="G50" s="3"/>
      <c r="H50" s="3"/>
      <c r="I50" s="3"/>
      <c r="J50" s="3"/>
      <c r="K50" s="3"/>
      <c r="L50" s="3"/>
      <c r="M50" s="3"/>
      <c r="N50" s="3"/>
      <c r="O50" s="3"/>
      <c r="P50" s="3"/>
      <c r="Q50" s="3"/>
      <c r="R50" s="3"/>
      <c r="S50" s="3"/>
      <c r="T50" s="3"/>
      <c r="U50" s="3"/>
      <c r="V50" s="3"/>
      <c r="W50" s="3"/>
      <c r="X50" s="3"/>
      <c r="Y50" s="3"/>
      <c r="Z50" s="3"/>
    </row>
    <row r="51" spans="1:26" ht="1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 customHeight="1" x14ac:dyDescent="0.2">
      <c r="A52" s="5" t="s">
        <v>5</v>
      </c>
      <c r="B52" s="5" t="s">
        <v>7</v>
      </c>
      <c r="C52" s="5" t="s">
        <v>66</v>
      </c>
      <c r="E52" s="4" t="s">
        <v>67</v>
      </c>
      <c r="F52" s="3"/>
      <c r="G52" s="3"/>
      <c r="H52" s="3"/>
      <c r="I52" s="3"/>
      <c r="J52" s="3"/>
      <c r="K52" s="3"/>
      <c r="L52" s="3"/>
      <c r="M52" s="3"/>
      <c r="N52" s="3"/>
      <c r="O52" s="3"/>
      <c r="P52" s="3"/>
      <c r="Q52" s="3"/>
      <c r="R52" s="3"/>
      <c r="S52" s="3"/>
      <c r="T52" s="3"/>
      <c r="U52" s="3"/>
      <c r="V52" s="3"/>
      <c r="W52" s="3"/>
      <c r="X52" s="3"/>
      <c r="Y52" s="3"/>
      <c r="Z52" s="3"/>
    </row>
    <row r="53" spans="1:26" ht="15" customHeight="1" x14ac:dyDescent="0.2">
      <c r="A53" s="3" t="s">
        <v>66</v>
      </c>
      <c r="B53" s="3" t="s">
        <v>29</v>
      </c>
      <c r="C53" s="3" t="s">
        <v>68</v>
      </c>
      <c r="E53" s="3"/>
      <c r="F53" s="3"/>
      <c r="G53" s="3"/>
      <c r="H53" s="3"/>
      <c r="I53" s="3"/>
      <c r="J53" s="3"/>
      <c r="K53" s="3"/>
      <c r="L53" s="3"/>
      <c r="M53" s="3"/>
      <c r="N53" s="3"/>
      <c r="O53" s="3"/>
      <c r="P53" s="3"/>
      <c r="Q53" s="3"/>
      <c r="R53" s="3"/>
      <c r="S53" s="3"/>
      <c r="T53" s="3"/>
      <c r="U53" s="3"/>
      <c r="V53" s="3"/>
      <c r="W53" s="3"/>
      <c r="X53" s="3"/>
      <c r="Y53" s="3"/>
      <c r="Z53" s="3"/>
    </row>
    <row r="54" spans="1:26" ht="15" customHeight="1" x14ac:dyDescent="0.2">
      <c r="A54" s="3" t="s">
        <v>68</v>
      </c>
      <c r="B54" s="3" t="s">
        <v>32</v>
      </c>
      <c r="C54" s="3" t="s">
        <v>69</v>
      </c>
      <c r="E54" s="4" t="s">
        <v>70</v>
      </c>
      <c r="F54" s="3"/>
      <c r="G54" s="3"/>
      <c r="H54" s="3"/>
      <c r="I54" s="3"/>
      <c r="J54" s="3"/>
      <c r="K54" s="3"/>
      <c r="L54" s="3"/>
      <c r="M54" s="3"/>
      <c r="N54" s="3"/>
      <c r="O54" s="3"/>
      <c r="P54" s="3"/>
      <c r="Q54" s="3"/>
      <c r="R54" s="3"/>
      <c r="S54" s="3"/>
      <c r="T54" s="3"/>
      <c r="U54" s="3"/>
      <c r="V54" s="3"/>
      <c r="W54" s="3"/>
      <c r="X54" s="3"/>
      <c r="Y54" s="3"/>
      <c r="Z54" s="3"/>
    </row>
    <row r="55" spans="1:26" ht="15" customHeight="1" x14ac:dyDescent="0.2">
      <c r="A55" s="3" t="s">
        <v>68</v>
      </c>
      <c r="B55" s="3" t="s">
        <v>32</v>
      </c>
      <c r="C55" s="3" t="s">
        <v>71</v>
      </c>
      <c r="E55" s="3"/>
      <c r="F55" s="3"/>
      <c r="G55" s="3"/>
      <c r="H55" s="3"/>
      <c r="I55" s="3"/>
      <c r="J55" s="3"/>
      <c r="K55" s="3"/>
      <c r="L55" s="3"/>
      <c r="M55" s="3"/>
      <c r="N55" s="3"/>
      <c r="O55" s="3"/>
      <c r="P55" s="3"/>
      <c r="Q55" s="3"/>
      <c r="R55" s="3"/>
      <c r="S55" s="3"/>
      <c r="T55" s="3"/>
      <c r="U55" s="3"/>
      <c r="V55" s="3"/>
      <c r="W55" s="3"/>
      <c r="X55" s="3"/>
      <c r="Y55" s="3"/>
      <c r="Z55" s="3"/>
    </row>
    <row r="56" spans="1:26" ht="15" customHeight="1" x14ac:dyDescent="0.2">
      <c r="A56" s="3" t="s">
        <v>68</v>
      </c>
      <c r="B56" s="3" t="s">
        <v>32</v>
      </c>
      <c r="C56" s="3" t="s">
        <v>72</v>
      </c>
      <c r="E56" s="3"/>
      <c r="F56" s="3"/>
      <c r="G56" s="3"/>
      <c r="H56" s="3"/>
      <c r="I56" s="3"/>
      <c r="J56" s="3"/>
      <c r="K56" s="3"/>
      <c r="L56" s="3"/>
      <c r="M56" s="3"/>
      <c r="N56" s="3"/>
      <c r="O56" s="3"/>
      <c r="P56" s="3"/>
      <c r="Q56" s="3"/>
      <c r="R56" s="3"/>
      <c r="S56" s="3"/>
      <c r="T56" s="3"/>
      <c r="U56" s="3"/>
      <c r="V56" s="3"/>
      <c r="W56" s="3"/>
      <c r="X56" s="3"/>
      <c r="Y56" s="3"/>
      <c r="Z56" s="3"/>
    </row>
    <row r="57" spans="1:26" ht="15" customHeight="1" x14ac:dyDescent="0.2">
      <c r="A57" s="3"/>
      <c r="B57" s="3"/>
      <c r="C57" s="3"/>
      <c r="E57" s="3"/>
      <c r="F57" s="3"/>
      <c r="G57" s="3"/>
      <c r="H57" s="3"/>
      <c r="I57" s="3"/>
      <c r="J57" s="3"/>
      <c r="K57" s="3"/>
      <c r="L57" s="3"/>
      <c r="M57" s="3"/>
      <c r="N57" s="3"/>
      <c r="O57" s="3"/>
      <c r="P57" s="3"/>
      <c r="Q57" s="3"/>
      <c r="R57" s="3"/>
      <c r="S57" s="3"/>
      <c r="T57" s="3"/>
      <c r="U57" s="3"/>
      <c r="V57" s="3"/>
      <c r="W57" s="3"/>
      <c r="X57" s="3"/>
      <c r="Y57" s="3"/>
      <c r="Z57" s="3"/>
    </row>
    <row r="58" spans="1:26" ht="15" customHeight="1" x14ac:dyDescent="0.2">
      <c r="A58" s="3" t="s">
        <v>66</v>
      </c>
      <c r="B58" s="3" t="s">
        <v>29</v>
      </c>
      <c r="C58" s="3" t="s">
        <v>73</v>
      </c>
      <c r="E58" s="4" t="s">
        <v>74</v>
      </c>
      <c r="F58" s="3"/>
      <c r="G58" s="3"/>
      <c r="H58" s="3"/>
      <c r="I58" s="3"/>
      <c r="J58" s="3"/>
      <c r="K58" s="3"/>
      <c r="L58" s="3"/>
      <c r="M58" s="3"/>
      <c r="N58" s="3"/>
      <c r="O58" s="3"/>
      <c r="P58" s="3"/>
      <c r="Q58" s="3"/>
      <c r="R58" s="3"/>
      <c r="S58" s="3"/>
      <c r="T58" s="3"/>
      <c r="U58" s="3"/>
      <c r="V58" s="3"/>
      <c r="W58" s="3"/>
      <c r="X58" s="3"/>
      <c r="Y58" s="3"/>
      <c r="Z58" s="3"/>
    </row>
    <row r="59" spans="1:26" ht="15" customHeight="1" x14ac:dyDescent="0.2">
      <c r="A59" s="3" t="s">
        <v>73</v>
      </c>
      <c r="B59" s="3" t="s">
        <v>32</v>
      </c>
      <c r="C59" s="3" t="s">
        <v>75</v>
      </c>
      <c r="E59" s="3"/>
      <c r="F59" s="3"/>
      <c r="G59" s="3"/>
      <c r="H59" s="3"/>
      <c r="I59" s="3"/>
      <c r="J59" s="3"/>
      <c r="K59" s="3"/>
      <c r="L59" s="3"/>
      <c r="M59" s="3"/>
      <c r="N59" s="3"/>
      <c r="O59" s="3"/>
      <c r="P59" s="3"/>
      <c r="Q59" s="3"/>
      <c r="R59" s="3"/>
      <c r="S59" s="3"/>
      <c r="T59" s="3"/>
      <c r="U59" s="3"/>
      <c r="V59" s="3"/>
      <c r="W59" s="3"/>
      <c r="X59" s="3"/>
      <c r="Y59" s="3"/>
      <c r="Z59" s="3"/>
    </row>
    <row r="60" spans="1:26" ht="15" customHeight="1" x14ac:dyDescent="0.2">
      <c r="A60" s="3" t="s">
        <v>73</v>
      </c>
      <c r="B60" s="3" t="s">
        <v>32</v>
      </c>
      <c r="C60" s="3" t="s">
        <v>76</v>
      </c>
      <c r="E60" s="3"/>
      <c r="F60" s="3"/>
      <c r="G60" s="3"/>
      <c r="H60" s="3"/>
      <c r="I60" s="3"/>
      <c r="J60" s="3"/>
      <c r="K60" s="3"/>
      <c r="L60" s="3"/>
      <c r="M60" s="3"/>
      <c r="N60" s="3"/>
      <c r="O60" s="3"/>
      <c r="P60" s="3"/>
      <c r="Q60" s="3"/>
      <c r="R60" s="3"/>
      <c r="S60" s="3"/>
      <c r="T60" s="3"/>
      <c r="U60" s="3"/>
      <c r="V60" s="3"/>
      <c r="W60" s="3"/>
      <c r="X60" s="3"/>
      <c r="Y60" s="3"/>
      <c r="Z60" s="3"/>
    </row>
    <row r="61" spans="1:26" ht="15" customHeight="1" x14ac:dyDescent="0.2">
      <c r="A61" s="3"/>
      <c r="B61" s="3"/>
      <c r="C61" s="3"/>
      <c r="E61" s="4" t="s">
        <v>77</v>
      </c>
      <c r="F61" s="3"/>
      <c r="G61" s="3"/>
      <c r="H61" s="3"/>
      <c r="I61" s="3"/>
      <c r="J61" s="3"/>
      <c r="K61" s="3"/>
      <c r="L61" s="3"/>
      <c r="M61" s="3"/>
      <c r="N61" s="3"/>
      <c r="O61" s="3"/>
      <c r="P61" s="3"/>
      <c r="Q61" s="3"/>
      <c r="R61" s="3"/>
      <c r="S61" s="3"/>
      <c r="T61" s="3"/>
      <c r="U61" s="3"/>
      <c r="V61" s="3"/>
      <c r="W61" s="3"/>
      <c r="X61" s="3"/>
      <c r="Y61" s="3"/>
      <c r="Z61" s="3"/>
    </row>
    <row r="62" spans="1:26" ht="15" customHeight="1" x14ac:dyDescent="0.2">
      <c r="A62" s="3" t="s">
        <v>66</v>
      </c>
      <c r="B62" s="3" t="s">
        <v>29</v>
      </c>
      <c r="C62" s="3" t="s">
        <v>78</v>
      </c>
      <c r="E62" s="3"/>
      <c r="F62" s="3"/>
      <c r="G62" s="3"/>
      <c r="H62" s="3"/>
      <c r="I62" s="3"/>
      <c r="J62" s="3"/>
      <c r="K62" s="3"/>
      <c r="L62" s="3"/>
      <c r="M62" s="3"/>
      <c r="N62" s="3"/>
      <c r="O62" s="3"/>
      <c r="P62" s="3"/>
      <c r="Q62" s="3"/>
      <c r="R62" s="3"/>
      <c r="S62" s="3"/>
      <c r="T62" s="3"/>
      <c r="U62" s="3"/>
      <c r="V62" s="3"/>
      <c r="W62" s="3"/>
      <c r="X62" s="3"/>
      <c r="Y62" s="3"/>
      <c r="Z62" s="3"/>
    </row>
    <row r="63" spans="1:26" ht="15" customHeight="1" x14ac:dyDescent="0.2">
      <c r="A63" s="3" t="s">
        <v>78</v>
      </c>
      <c r="B63" s="3" t="s">
        <v>79</v>
      </c>
      <c r="C63" s="3" t="s">
        <v>80</v>
      </c>
      <c r="E63" s="3"/>
      <c r="F63" s="3"/>
      <c r="G63" s="3"/>
      <c r="H63" s="3"/>
      <c r="I63" s="3"/>
      <c r="J63" s="3"/>
      <c r="K63" s="3"/>
      <c r="L63" s="3"/>
      <c r="M63" s="3"/>
      <c r="N63" s="3"/>
      <c r="O63" s="3"/>
      <c r="P63" s="3"/>
      <c r="Q63" s="3"/>
      <c r="R63" s="3"/>
      <c r="S63" s="3"/>
      <c r="T63" s="3"/>
      <c r="U63" s="3"/>
      <c r="V63" s="3"/>
      <c r="W63" s="3"/>
      <c r="X63" s="3"/>
      <c r="Y63" s="3"/>
      <c r="Z63" s="3"/>
    </row>
    <row r="64" spans="1:26" ht="15" customHeight="1" x14ac:dyDescent="0.2">
      <c r="A64" s="3" t="s">
        <v>78</v>
      </c>
      <c r="B64" s="3" t="s">
        <v>79</v>
      </c>
      <c r="C64" s="3" t="s">
        <v>81</v>
      </c>
      <c r="E64" s="3"/>
      <c r="F64" s="3"/>
      <c r="G64" s="3"/>
      <c r="H64" s="3"/>
      <c r="I64" s="3"/>
      <c r="J64" s="3"/>
      <c r="K64" s="3"/>
      <c r="L64" s="3"/>
      <c r="M64" s="3"/>
      <c r="N64" s="3"/>
      <c r="O64" s="3"/>
      <c r="P64" s="3"/>
      <c r="Q64" s="3"/>
      <c r="R64" s="3"/>
      <c r="S64" s="3"/>
      <c r="T64" s="3"/>
      <c r="U64" s="3"/>
      <c r="V64" s="3"/>
      <c r="W64" s="3"/>
      <c r="X64" s="3"/>
      <c r="Y64" s="3"/>
      <c r="Z64" s="3"/>
    </row>
    <row r="65" spans="1:26" ht="15" customHeight="1" x14ac:dyDescent="0.2">
      <c r="A65" s="3" t="s">
        <v>78</v>
      </c>
      <c r="B65" s="3" t="s">
        <v>79</v>
      </c>
      <c r="C65" s="3" t="s">
        <v>82</v>
      </c>
      <c r="E65" s="3"/>
      <c r="F65" s="3"/>
      <c r="G65" s="3"/>
      <c r="H65" s="3"/>
      <c r="I65" s="3"/>
      <c r="J65" s="3"/>
      <c r="K65" s="3"/>
      <c r="L65" s="3"/>
      <c r="M65" s="3"/>
      <c r="N65" s="3"/>
      <c r="O65" s="3"/>
      <c r="P65" s="3"/>
      <c r="Q65" s="3"/>
      <c r="R65" s="3"/>
      <c r="S65" s="3"/>
      <c r="T65" s="3"/>
      <c r="U65" s="3"/>
      <c r="V65" s="3"/>
      <c r="W65" s="3"/>
      <c r="X65" s="3"/>
      <c r="Y65" s="3"/>
      <c r="Z65" s="3"/>
    </row>
    <row r="66" spans="1:26" ht="15" customHeight="1" x14ac:dyDescent="0.2">
      <c r="A66" s="3"/>
      <c r="B66" s="3"/>
      <c r="C66" s="3"/>
      <c r="E66" s="3"/>
      <c r="F66" s="3"/>
      <c r="G66" s="3"/>
      <c r="H66" s="3"/>
      <c r="I66" s="3"/>
      <c r="J66" s="3"/>
      <c r="K66" s="3"/>
      <c r="L66" s="3"/>
      <c r="M66" s="3"/>
      <c r="N66" s="3"/>
      <c r="O66" s="3"/>
      <c r="P66" s="3"/>
      <c r="Q66" s="3"/>
      <c r="R66" s="3"/>
      <c r="S66" s="3"/>
      <c r="T66" s="3"/>
      <c r="U66" s="3"/>
      <c r="V66" s="3"/>
      <c r="W66" s="3"/>
      <c r="X66" s="3"/>
      <c r="Y66" s="3"/>
      <c r="Z66" s="3"/>
    </row>
    <row r="67" spans="1:26" ht="15" customHeight="1" x14ac:dyDescent="0.2">
      <c r="A67" s="3" t="s">
        <v>66</v>
      </c>
      <c r="B67" s="3" t="s">
        <v>29</v>
      </c>
      <c r="C67" s="3" t="s">
        <v>83</v>
      </c>
      <c r="E67" s="3"/>
      <c r="F67" s="3"/>
      <c r="G67" s="3"/>
      <c r="H67" s="3"/>
      <c r="I67" s="3"/>
      <c r="J67" s="3"/>
      <c r="K67" s="3"/>
      <c r="L67" s="3"/>
      <c r="M67" s="3"/>
      <c r="N67" s="3"/>
      <c r="O67" s="3"/>
      <c r="P67" s="3"/>
      <c r="Q67" s="3"/>
      <c r="R67" s="3"/>
      <c r="S67" s="3"/>
      <c r="T67" s="3"/>
      <c r="U67" s="3"/>
      <c r="V67" s="3"/>
      <c r="W67" s="3"/>
      <c r="X67" s="3"/>
      <c r="Y67" s="3"/>
      <c r="Z67" s="3"/>
    </row>
    <row r="68" spans="1:26" ht="15" customHeight="1" x14ac:dyDescent="0.2">
      <c r="A68" s="3" t="s">
        <v>83</v>
      </c>
      <c r="B68" s="3" t="s">
        <v>32</v>
      </c>
      <c r="C68" s="3" t="s">
        <v>84</v>
      </c>
      <c r="E68" s="3"/>
      <c r="F68" s="3"/>
      <c r="G68" s="3"/>
      <c r="H68" s="3"/>
      <c r="I68" s="3"/>
      <c r="J68" s="3"/>
      <c r="K68" s="3"/>
      <c r="L68" s="3"/>
      <c r="M68" s="3"/>
      <c r="N68" s="3"/>
      <c r="O68" s="3"/>
      <c r="P68" s="3"/>
      <c r="Q68" s="3"/>
      <c r="R68" s="3"/>
      <c r="S68" s="3"/>
      <c r="T68" s="3"/>
      <c r="U68" s="3"/>
      <c r="V68" s="3"/>
      <c r="W68" s="3"/>
      <c r="X68" s="3"/>
      <c r="Y68" s="3"/>
      <c r="Z68" s="3"/>
    </row>
    <row r="69" spans="1:26" ht="15" customHeight="1" x14ac:dyDescent="0.2">
      <c r="A69" s="3"/>
      <c r="B69" s="3"/>
      <c r="C69" s="3"/>
      <c r="E69" s="3"/>
      <c r="F69" s="3"/>
      <c r="G69" s="3"/>
      <c r="H69" s="3"/>
      <c r="I69" s="3"/>
      <c r="J69" s="3"/>
      <c r="K69" s="3"/>
      <c r="L69" s="3"/>
      <c r="M69" s="3"/>
      <c r="N69" s="3"/>
      <c r="O69" s="3"/>
      <c r="P69" s="3"/>
      <c r="Q69" s="3"/>
      <c r="R69" s="3"/>
      <c r="S69" s="3"/>
      <c r="T69" s="3"/>
      <c r="U69" s="3"/>
      <c r="V69" s="3"/>
      <c r="W69" s="3"/>
      <c r="X69" s="3"/>
      <c r="Y69" s="3"/>
      <c r="Z69" s="3"/>
    </row>
    <row r="70" spans="1:26" ht="15" customHeight="1" x14ac:dyDescent="0.2">
      <c r="A70" s="3" t="s">
        <v>66</v>
      </c>
      <c r="B70" s="3" t="s">
        <v>29</v>
      </c>
      <c r="C70" s="3" t="s">
        <v>85</v>
      </c>
      <c r="E70" s="3"/>
      <c r="F70" s="3"/>
      <c r="G70" s="3"/>
      <c r="H70" s="3"/>
      <c r="I70" s="3"/>
      <c r="J70" s="3"/>
      <c r="K70" s="3"/>
      <c r="L70" s="3"/>
      <c r="M70" s="3"/>
      <c r="N70" s="3"/>
      <c r="O70" s="3"/>
      <c r="P70" s="3"/>
      <c r="Q70" s="3"/>
      <c r="R70" s="3"/>
      <c r="S70" s="3"/>
      <c r="T70" s="3"/>
      <c r="U70" s="3"/>
      <c r="V70" s="3"/>
      <c r="W70" s="3"/>
      <c r="X70" s="3"/>
      <c r="Y70" s="3"/>
      <c r="Z70" s="3"/>
    </row>
    <row r="71" spans="1:26" ht="15" customHeight="1" x14ac:dyDescent="0.2">
      <c r="A71" s="3" t="s">
        <v>85</v>
      </c>
      <c r="B71" s="3" t="s">
        <v>86</v>
      </c>
      <c r="C71" s="3" t="s">
        <v>87</v>
      </c>
      <c r="E71" s="4" t="s">
        <v>88</v>
      </c>
      <c r="F71" s="3"/>
      <c r="G71" s="3"/>
      <c r="H71" s="3"/>
      <c r="I71" s="3"/>
      <c r="J71" s="3"/>
      <c r="K71" s="3"/>
      <c r="L71" s="3"/>
      <c r="M71" s="3"/>
      <c r="N71" s="3"/>
      <c r="O71" s="3"/>
      <c r="P71" s="3"/>
      <c r="Q71" s="3"/>
      <c r="R71" s="3"/>
      <c r="S71" s="3"/>
      <c r="T71" s="3"/>
      <c r="U71" s="3"/>
      <c r="V71" s="3"/>
      <c r="W71" s="3"/>
      <c r="X71" s="3"/>
      <c r="Y71" s="3"/>
      <c r="Z71" s="3"/>
    </row>
    <row r="72" spans="1:26" ht="15" customHeight="1" x14ac:dyDescent="0.2">
      <c r="A72" s="3" t="s">
        <v>87</v>
      </c>
      <c r="B72" s="3" t="s">
        <v>32</v>
      </c>
      <c r="C72" s="3" t="s">
        <v>89</v>
      </c>
      <c r="E72" s="4" t="s">
        <v>88</v>
      </c>
      <c r="F72" s="3"/>
      <c r="G72" s="3"/>
      <c r="H72" s="3"/>
      <c r="I72" s="3"/>
      <c r="J72" s="3"/>
      <c r="K72" s="3"/>
      <c r="L72" s="3"/>
      <c r="M72" s="3"/>
      <c r="N72" s="3"/>
      <c r="O72" s="3"/>
      <c r="P72" s="3"/>
      <c r="Q72" s="3"/>
      <c r="R72" s="3"/>
      <c r="S72" s="3"/>
      <c r="T72" s="3"/>
      <c r="U72" s="3"/>
      <c r="V72" s="3"/>
      <c r="W72" s="3"/>
      <c r="X72" s="3"/>
      <c r="Y72" s="3"/>
      <c r="Z72" s="3"/>
    </row>
    <row r="73" spans="1:26" ht="15" customHeight="1" x14ac:dyDescent="0.2">
      <c r="A73" s="3" t="s">
        <v>87</v>
      </c>
      <c r="B73" s="3" t="s">
        <v>32</v>
      </c>
      <c r="C73" s="3" t="s">
        <v>90</v>
      </c>
      <c r="E73" s="4" t="s">
        <v>88</v>
      </c>
      <c r="F73" s="3"/>
      <c r="G73" s="3"/>
      <c r="H73" s="3"/>
      <c r="I73" s="3"/>
      <c r="J73" s="3"/>
      <c r="K73" s="3"/>
      <c r="L73" s="3"/>
      <c r="M73" s="3"/>
      <c r="N73" s="3"/>
      <c r="O73" s="3"/>
      <c r="P73" s="3"/>
      <c r="Q73" s="3"/>
      <c r="R73" s="3"/>
      <c r="S73" s="3"/>
      <c r="T73" s="3"/>
      <c r="U73" s="3"/>
      <c r="V73" s="3"/>
      <c r="W73" s="3"/>
      <c r="X73" s="3"/>
      <c r="Y73" s="3"/>
      <c r="Z73" s="3"/>
    </row>
    <row r="74" spans="1:26" ht="15" customHeight="1" x14ac:dyDescent="0.2">
      <c r="A74" s="3" t="s">
        <v>87</v>
      </c>
      <c r="B74" s="3" t="s">
        <v>32</v>
      </c>
      <c r="C74" s="3" t="s">
        <v>91</v>
      </c>
      <c r="E74" s="4" t="s">
        <v>88</v>
      </c>
      <c r="F74" s="3"/>
      <c r="G74" s="3"/>
      <c r="H74" s="3"/>
      <c r="I74" s="3"/>
      <c r="J74" s="3"/>
      <c r="K74" s="3"/>
      <c r="L74" s="3"/>
      <c r="M74" s="3"/>
      <c r="N74" s="3"/>
      <c r="O74" s="3"/>
      <c r="P74" s="3"/>
      <c r="Q74" s="3"/>
      <c r="R74" s="3"/>
      <c r="S74" s="3"/>
      <c r="T74" s="3"/>
      <c r="U74" s="3"/>
      <c r="V74" s="3"/>
      <c r="W74" s="3"/>
      <c r="X74" s="3"/>
      <c r="Y74" s="3"/>
      <c r="Z74" s="3"/>
    </row>
    <row r="75" spans="1:26" ht="15" customHeight="1" x14ac:dyDescent="0.2">
      <c r="A75" s="3" t="s">
        <v>87</v>
      </c>
      <c r="B75" s="3" t="s">
        <v>32</v>
      </c>
      <c r="C75" s="3" t="s">
        <v>92</v>
      </c>
      <c r="E75" s="4" t="s">
        <v>88</v>
      </c>
      <c r="F75" s="3"/>
      <c r="G75" s="3"/>
      <c r="H75" s="3"/>
      <c r="I75" s="3"/>
      <c r="J75" s="3"/>
      <c r="K75" s="3"/>
      <c r="L75" s="3"/>
      <c r="M75" s="3"/>
      <c r="N75" s="3"/>
      <c r="O75" s="3"/>
      <c r="P75" s="3"/>
      <c r="Q75" s="3"/>
      <c r="R75" s="3"/>
      <c r="S75" s="3"/>
      <c r="T75" s="3"/>
      <c r="U75" s="3"/>
      <c r="V75" s="3"/>
      <c r="W75" s="3"/>
      <c r="X75" s="3"/>
      <c r="Y75" s="3"/>
      <c r="Z75" s="3"/>
    </row>
    <row r="76" spans="1:26" ht="15" customHeight="1" x14ac:dyDescent="0.2">
      <c r="A76" s="3" t="s">
        <v>87</v>
      </c>
      <c r="B76" s="3" t="s">
        <v>32</v>
      </c>
      <c r="C76" s="3" t="s">
        <v>93</v>
      </c>
      <c r="E76" s="4" t="s">
        <v>88</v>
      </c>
      <c r="F76" s="3"/>
      <c r="G76" s="3"/>
      <c r="H76" s="3"/>
      <c r="I76" s="3"/>
      <c r="J76" s="3"/>
      <c r="K76" s="3"/>
      <c r="L76" s="3"/>
      <c r="M76" s="3"/>
      <c r="N76" s="3"/>
      <c r="O76" s="3"/>
      <c r="P76" s="3"/>
      <c r="Q76" s="3"/>
      <c r="R76" s="3"/>
      <c r="S76" s="3"/>
      <c r="T76" s="3"/>
      <c r="U76" s="3"/>
      <c r="V76" s="3"/>
      <c r="W76" s="3"/>
      <c r="X76" s="3"/>
      <c r="Y76" s="3"/>
      <c r="Z76" s="3"/>
    </row>
    <row r="77" spans="1:26" ht="15" customHeight="1" x14ac:dyDescent="0.2">
      <c r="A77" s="3" t="s">
        <v>87</v>
      </c>
      <c r="B77" s="3" t="s">
        <v>32</v>
      </c>
      <c r="C77" s="3" t="s">
        <v>94</v>
      </c>
      <c r="E77" s="4" t="s">
        <v>88</v>
      </c>
      <c r="F77" s="3"/>
      <c r="G77" s="3"/>
      <c r="H77" s="3"/>
      <c r="I77" s="3"/>
      <c r="J77" s="3"/>
      <c r="K77" s="3"/>
      <c r="L77" s="3"/>
      <c r="M77" s="3"/>
      <c r="N77" s="3"/>
      <c r="O77" s="3"/>
      <c r="P77" s="3"/>
      <c r="Q77" s="3"/>
      <c r="R77" s="3"/>
      <c r="S77" s="3"/>
      <c r="T77" s="3"/>
      <c r="U77" s="3"/>
      <c r="V77" s="3"/>
      <c r="W77" s="3"/>
      <c r="X77" s="3"/>
      <c r="Y77" s="3"/>
      <c r="Z77" s="3"/>
    </row>
    <row r="78" spans="1:26" ht="15" customHeight="1" x14ac:dyDescent="0.2">
      <c r="A78" s="3" t="s">
        <v>87</v>
      </c>
      <c r="B78" s="3" t="s">
        <v>32</v>
      </c>
      <c r="C78" s="3" t="s">
        <v>95</v>
      </c>
      <c r="E78" s="4" t="s">
        <v>88</v>
      </c>
      <c r="F78" s="3"/>
      <c r="G78" s="3"/>
      <c r="H78" s="3"/>
      <c r="I78" s="3"/>
      <c r="J78" s="3"/>
      <c r="K78" s="3"/>
      <c r="L78" s="3"/>
      <c r="M78" s="3"/>
      <c r="N78" s="3"/>
      <c r="O78" s="3"/>
      <c r="P78" s="3"/>
      <c r="Q78" s="3"/>
      <c r="R78" s="3"/>
      <c r="S78" s="3"/>
      <c r="T78" s="3"/>
      <c r="U78" s="3"/>
      <c r="V78" s="3"/>
      <c r="W78" s="3"/>
      <c r="X78" s="3"/>
      <c r="Y78" s="3"/>
      <c r="Z78" s="3"/>
    </row>
    <row r="79" spans="1:26" ht="15" customHeight="1" x14ac:dyDescent="0.2">
      <c r="A79" s="3" t="s">
        <v>87</v>
      </c>
      <c r="B79" s="3" t="s">
        <v>32</v>
      </c>
      <c r="C79" s="3" t="s">
        <v>96</v>
      </c>
      <c r="E79" s="4" t="s">
        <v>88</v>
      </c>
      <c r="F79" s="3"/>
      <c r="G79" s="3"/>
      <c r="H79" s="3"/>
      <c r="I79" s="3"/>
      <c r="J79" s="3"/>
      <c r="K79" s="3"/>
      <c r="L79" s="3"/>
      <c r="M79" s="3"/>
      <c r="N79" s="3"/>
      <c r="O79" s="3"/>
      <c r="P79" s="3"/>
      <c r="Q79" s="3"/>
      <c r="R79" s="3"/>
      <c r="S79" s="3"/>
      <c r="T79" s="3"/>
      <c r="U79" s="3"/>
      <c r="V79" s="3"/>
      <c r="W79" s="3"/>
      <c r="X79" s="3"/>
      <c r="Y79" s="3"/>
      <c r="Z79" s="3"/>
    </row>
    <row r="80" spans="1:26" ht="15" customHeight="1" x14ac:dyDescent="0.2">
      <c r="A80" s="3" t="s">
        <v>87</v>
      </c>
      <c r="B80" s="3" t="s">
        <v>32</v>
      </c>
      <c r="C80" s="3" t="s">
        <v>97</v>
      </c>
      <c r="E80" s="4" t="s">
        <v>88</v>
      </c>
      <c r="F80" s="3"/>
      <c r="G80" s="3"/>
      <c r="H80" s="3"/>
      <c r="I80" s="3"/>
      <c r="J80" s="3"/>
      <c r="K80" s="3"/>
      <c r="L80" s="3"/>
      <c r="M80" s="3"/>
      <c r="N80" s="3"/>
      <c r="O80" s="3"/>
      <c r="P80" s="3"/>
      <c r="Q80" s="3"/>
      <c r="R80" s="3"/>
      <c r="S80" s="3"/>
      <c r="T80" s="3"/>
      <c r="U80" s="3"/>
      <c r="V80" s="3"/>
      <c r="W80" s="3"/>
      <c r="X80" s="3"/>
      <c r="Y80" s="3"/>
      <c r="Z80" s="3"/>
    </row>
    <row r="81" spans="1:26" ht="15" customHeight="1" x14ac:dyDescent="0.2">
      <c r="A81" s="3" t="s">
        <v>87</v>
      </c>
      <c r="B81" s="3" t="s">
        <v>32</v>
      </c>
      <c r="C81" s="3" t="s">
        <v>98</v>
      </c>
      <c r="E81" s="4" t="s">
        <v>88</v>
      </c>
      <c r="F81" s="3"/>
      <c r="G81" s="3"/>
      <c r="H81" s="3"/>
      <c r="I81" s="3"/>
      <c r="J81" s="3"/>
      <c r="K81" s="3"/>
      <c r="L81" s="3"/>
      <c r="M81" s="3"/>
      <c r="N81" s="3"/>
      <c r="O81" s="3"/>
      <c r="P81" s="3"/>
      <c r="Q81" s="3"/>
      <c r="R81" s="3"/>
      <c r="S81" s="3"/>
      <c r="T81" s="3"/>
      <c r="U81" s="3"/>
      <c r="V81" s="3"/>
      <c r="W81" s="3"/>
      <c r="X81" s="3"/>
      <c r="Y81" s="3"/>
      <c r="Z81" s="3"/>
    </row>
    <row r="82" spans="1:26" ht="15" customHeight="1" x14ac:dyDescent="0.2">
      <c r="A82" s="3" t="s">
        <v>87</v>
      </c>
      <c r="B82" s="3" t="s">
        <v>32</v>
      </c>
      <c r="C82" s="3" t="s">
        <v>99</v>
      </c>
      <c r="E82" s="4" t="s">
        <v>88</v>
      </c>
      <c r="F82" s="3"/>
      <c r="G82" s="3"/>
      <c r="H82" s="3"/>
      <c r="I82" s="3"/>
      <c r="J82" s="3"/>
      <c r="K82" s="3"/>
      <c r="L82" s="3"/>
      <c r="M82" s="3"/>
      <c r="N82" s="3"/>
      <c r="O82" s="3"/>
      <c r="P82" s="3"/>
      <c r="Q82" s="3"/>
      <c r="R82" s="3"/>
      <c r="S82" s="3"/>
      <c r="T82" s="3"/>
      <c r="U82" s="3"/>
      <c r="V82" s="3"/>
      <c r="W82" s="3"/>
      <c r="X82" s="3"/>
      <c r="Y82" s="3"/>
      <c r="Z82" s="3"/>
    </row>
    <row r="83" spans="1:26" ht="15" customHeight="1" x14ac:dyDescent="0.2">
      <c r="A83" s="3" t="s">
        <v>87</v>
      </c>
      <c r="B83" s="3" t="s">
        <v>32</v>
      </c>
      <c r="C83" s="3" t="s">
        <v>100</v>
      </c>
      <c r="E83" s="4" t="s">
        <v>88</v>
      </c>
      <c r="F83" s="3"/>
      <c r="G83" s="3"/>
      <c r="H83" s="3"/>
      <c r="I83" s="3"/>
      <c r="J83" s="3"/>
      <c r="K83" s="3"/>
      <c r="L83" s="3"/>
      <c r="M83" s="3"/>
      <c r="N83" s="3"/>
      <c r="O83" s="3"/>
      <c r="P83" s="3"/>
      <c r="Q83" s="3"/>
      <c r="R83" s="3"/>
      <c r="S83" s="3"/>
      <c r="T83" s="3"/>
      <c r="U83" s="3"/>
      <c r="V83" s="3"/>
      <c r="W83" s="3"/>
      <c r="X83" s="3"/>
      <c r="Y83" s="3"/>
      <c r="Z83" s="3"/>
    </row>
    <row r="84" spans="1:26" ht="15" customHeight="1" x14ac:dyDescent="0.2">
      <c r="A84" s="3" t="s">
        <v>87</v>
      </c>
      <c r="B84" s="3" t="s">
        <v>32</v>
      </c>
      <c r="C84" s="3" t="s">
        <v>101</v>
      </c>
      <c r="E84" s="4" t="s">
        <v>88</v>
      </c>
      <c r="F84" s="3"/>
      <c r="G84" s="3"/>
      <c r="H84" s="3"/>
      <c r="I84" s="3"/>
      <c r="J84" s="3"/>
      <c r="K84" s="3"/>
      <c r="L84" s="3"/>
      <c r="M84" s="3"/>
      <c r="N84" s="3"/>
      <c r="O84" s="3"/>
      <c r="P84" s="3"/>
      <c r="Q84" s="3"/>
      <c r="R84" s="3"/>
      <c r="S84" s="3"/>
      <c r="T84" s="3"/>
      <c r="U84" s="3"/>
      <c r="V84" s="3"/>
      <c r="W84" s="3"/>
      <c r="X84" s="3"/>
      <c r="Y84" s="3"/>
      <c r="Z84" s="3"/>
    </row>
    <row r="85" spans="1:26" ht="15" customHeight="1" x14ac:dyDescent="0.2">
      <c r="A85" s="3" t="s">
        <v>87</v>
      </c>
      <c r="B85" s="3" t="s">
        <v>32</v>
      </c>
      <c r="C85" s="3" t="s">
        <v>102</v>
      </c>
      <c r="E85" s="4" t="s">
        <v>88</v>
      </c>
      <c r="F85" s="3"/>
      <c r="G85" s="3"/>
      <c r="H85" s="3"/>
      <c r="I85" s="3"/>
      <c r="J85" s="3"/>
      <c r="K85" s="3"/>
      <c r="L85" s="3"/>
      <c r="M85" s="3"/>
      <c r="N85" s="3"/>
      <c r="O85" s="3"/>
      <c r="P85" s="3"/>
      <c r="Q85" s="3"/>
      <c r="R85" s="3"/>
      <c r="S85" s="3"/>
      <c r="T85" s="3"/>
      <c r="U85" s="3"/>
      <c r="V85" s="3"/>
      <c r="W85" s="3"/>
      <c r="X85" s="3"/>
      <c r="Y85" s="3"/>
      <c r="Z85" s="3"/>
    </row>
    <row r="86" spans="1:26" ht="15" customHeight="1" x14ac:dyDescent="0.2">
      <c r="A86" s="3" t="s">
        <v>87</v>
      </c>
      <c r="B86" s="3" t="s">
        <v>32</v>
      </c>
      <c r="C86" s="3" t="s">
        <v>103</v>
      </c>
      <c r="E86" s="4" t="s">
        <v>88</v>
      </c>
      <c r="F86" s="3"/>
      <c r="G86" s="3"/>
      <c r="H86" s="3"/>
      <c r="I86" s="3"/>
      <c r="J86" s="3"/>
      <c r="K86" s="3"/>
      <c r="L86" s="3"/>
      <c r="M86" s="3"/>
      <c r="N86" s="3"/>
      <c r="O86" s="3"/>
      <c r="P86" s="3"/>
      <c r="Q86" s="3"/>
      <c r="R86" s="3"/>
      <c r="S86" s="3"/>
      <c r="T86" s="3"/>
      <c r="U86" s="3"/>
      <c r="V86" s="3"/>
      <c r="W86" s="3"/>
      <c r="X86" s="3"/>
      <c r="Y86" s="3"/>
      <c r="Z86" s="3"/>
    </row>
    <row r="87" spans="1:26" ht="15" customHeight="1" x14ac:dyDescent="0.2">
      <c r="A87" s="3" t="s">
        <v>87</v>
      </c>
      <c r="B87" s="3" t="s">
        <v>32</v>
      </c>
      <c r="C87" s="3" t="s">
        <v>104</v>
      </c>
      <c r="E87" s="4" t="s">
        <v>88</v>
      </c>
      <c r="F87" s="3"/>
      <c r="G87" s="3"/>
      <c r="H87" s="3"/>
      <c r="I87" s="3"/>
      <c r="J87" s="3"/>
      <c r="K87" s="3"/>
      <c r="L87" s="3"/>
      <c r="M87" s="3"/>
      <c r="N87" s="3"/>
      <c r="O87" s="3"/>
      <c r="P87" s="3"/>
      <c r="Q87" s="3"/>
      <c r="R87" s="3"/>
      <c r="S87" s="3"/>
      <c r="T87" s="3"/>
      <c r="U87" s="3"/>
      <c r="V87" s="3"/>
      <c r="W87" s="3"/>
      <c r="X87" s="3"/>
      <c r="Y87" s="3"/>
      <c r="Z87" s="3"/>
    </row>
    <row r="88" spans="1:26" ht="15" customHeight="1" x14ac:dyDescent="0.2">
      <c r="A88" s="3"/>
      <c r="B88" s="3"/>
      <c r="C88" s="3"/>
      <c r="E88" s="3"/>
      <c r="F88" s="3"/>
      <c r="G88" s="3"/>
      <c r="H88" s="3"/>
      <c r="I88" s="3"/>
      <c r="J88" s="3"/>
      <c r="K88" s="3"/>
      <c r="L88" s="3"/>
      <c r="M88" s="3"/>
      <c r="N88" s="3"/>
      <c r="O88" s="3"/>
      <c r="P88" s="3"/>
      <c r="Q88" s="3"/>
      <c r="R88" s="3"/>
      <c r="S88" s="3"/>
      <c r="T88" s="3"/>
      <c r="U88" s="3"/>
      <c r="V88" s="3"/>
      <c r="W88" s="3"/>
      <c r="X88" s="3"/>
      <c r="Y88" s="3"/>
      <c r="Z88" s="3"/>
    </row>
    <row r="89" spans="1:26" ht="15" customHeight="1" x14ac:dyDescent="0.2">
      <c r="A89" s="5" t="s">
        <v>5</v>
      </c>
      <c r="B89" s="5" t="s">
        <v>7</v>
      </c>
      <c r="C89" s="5" t="s">
        <v>105</v>
      </c>
      <c r="E89" s="3"/>
      <c r="F89" s="3"/>
      <c r="G89" s="3"/>
      <c r="H89" s="3"/>
      <c r="I89" s="3"/>
      <c r="J89" s="3"/>
      <c r="K89" s="3"/>
      <c r="L89" s="3"/>
      <c r="M89" s="3"/>
      <c r="N89" s="3"/>
      <c r="O89" s="3"/>
      <c r="P89" s="3"/>
      <c r="Q89" s="3"/>
      <c r="R89" s="3"/>
      <c r="S89" s="3"/>
      <c r="T89" s="3"/>
      <c r="U89" s="3"/>
      <c r="V89" s="3"/>
      <c r="W89" s="3"/>
      <c r="X89" s="3"/>
      <c r="Y89" s="3"/>
      <c r="Z89" s="3"/>
    </row>
    <row r="90" spans="1:26" ht="15" customHeight="1" x14ac:dyDescent="0.2">
      <c r="A90" s="3" t="s">
        <v>105</v>
      </c>
      <c r="B90" s="3" t="s">
        <v>32</v>
      </c>
      <c r="C90" s="3" t="s">
        <v>106</v>
      </c>
      <c r="E90" s="4" t="s">
        <v>107</v>
      </c>
      <c r="F90" s="3"/>
      <c r="G90" s="3"/>
      <c r="H90" s="3"/>
      <c r="I90" s="3"/>
      <c r="J90" s="3"/>
      <c r="K90" s="3"/>
      <c r="L90" s="3"/>
      <c r="M90" s="3"/>
      <c r="N90" s="3"/>
      <c r="O90" s="3"/>
      <c r="P90" s="3"/>
      <c r="Q90" s="3"/>
      <c r="R90" s="3"/>
      <c r="S90" s="3"/>
      <c r="T90" s="3"/>
      <c r="U90" s="3"/>
      <c r="V90" s="3"/>
      <c r="W90" s="3"/>
      <c r="X90" s="3"/>
      <c r="Y90" s="3"/>
      <c r="Z90" s="3"/>
    </row>
    <row r="91" spans="1:26" ht="15" customHeight="1" x14ac:dyDescent="0.2">
      <c r="A91" s="3" t="s">
        <v>105</v>
      </c>
      <c r="B91" s="3" t="s">
        <v>32</v>
      </c>
      <c r="C91" s="3" t="s">
        <v>108</v>
      </c>
      <c r="E91" s="4" t="s">
        <v>107</v>
      </c>
      <c r="F91" s="3"/>
      <c r="G91" s="3"/>
      <c r="H91" s="3"/>
      <c r="I91" s="3"/>
      <c r="J91" s="3"/>
      <c r="K91" s="3"/>
      <c r="L91" s="3"/>
      <c r="M91" s="3"/>
      <c r="N91" s="3"/>
      <c r="O91" s="3"/>
      <c r="P91" s="3"/>
      <c r="Q91" s="3"/>
      <c r="R91" s="3"/>
      <c r="S91" s="3"/>
      <c r="T91" s="3"/>
      <c r="U91" s="3"/>
      <c r="V91" s="3"/>
      <c r="W91" s="3"/>
      <c r="X91" s="3"/>
      <c r="Y91" s="3"/>
      <c r="Z91" s="3"/>
    </row>
    <row r="92" spans="1:26" ht="15" customHeight="1" x14ac:dyDescent="0.2">
      <c r="A92" s="3" t="s">
        <v>105</v>
      </c>
      <c r="B92" s="3" t="s">
        <v>32</v>
      </c>
      <c r="C92" s="3" t="s">
        <v>109</v>
      </c>
      <c r="E92" s="4" t="s">
        <v>107</v>
      </c>
      <c r="F92" s="3"/>
      <c r="G92" s="3"/>
      <c r="H92" s="3"/>
      <c r="I92" s="3"/>
      <c r="J92" s="3"/>
      <c r="K92" s="3"/>
      <c r="L92" s="3"/>
      <c r="M92" s="3"/>
      <c r="N92" s="3"/>
      <c r="O92" s="3"/>
      <c r="P92" s="3"/>
      <c r="Q92" s="3"/>
      <c r="R92" s="3"/>
      <c r="S92" s="3"/>
      <c r="T92" s="3"/>
      <c r="U92" s="3"/>
      <c r="V92" s="3"/>
      <c r="W92" s="3"/>
      <c r="X92" s="3"/>
      <c r="Y92" s="3"/>
      <c r="Z92" s="3"/>
    </row>
    <row r="93" spans="1:26" ht="15" customHeight="1" x14ac:dyDescent="0.2">
      <c r="A93" s="3"/>
      <c r="B93" s="3"/>
      <c r="C93" s="3"/>
      <c r="E93" s="3"/>
      <c r="F93" s="3"/>
      <c r="G93" s="3"/>
      <c r="H93" s="3"/>
      <c r="I93" s="3"/>
      <c r="J93" s="3"/>
      <c r="K93" s="3"/>
      <c r="L93" s="3"/>
      <c r="M93" s="3"/>
      <c r="N93" s="3"/>
      <c r="O93" s="3"/>
      <c r="P93" s="3"/>
      <c r="Q93" s="3"/>
      <c r="R93" s="3"/>
      <c r="S93" s="3"/>
      <c r="T93" s="3"/>
      <c r="U93" s="3"/>
      <c r="V93" s="3"/>
      <c r="W93" s="3"/>
      <c r="X93" s="3"/>
      <c r="Y93" s="3"/>
      <c r="Z93" s="3"/>
    </row>
    <row r="94" spans="1:26" ht="15" customHeight="1" x14ac:dyDescent="0.2">
      <c r="A94" s="5" t="s">
        <v>5</v>
      </c>
      <c r="B94" s="5" t="s">
        <v>7</v>
      </c>
      <c r="C94" s="5" t="s">
        <v>110</v>
      </c>
      <c r="E94" s="3"/>
      <c r="F94" s="3"/>
      <c r="G94" s="3"/>
      <c r="H94" s="3"/>
      <c r="I94" s="3"/>
      <c r="J94" s="3"/>
      <c r="K94" s="3"/>
      <c r="L94" s="3"/>
      <c r="M94" s="3"/>
      <c r="N94" s="3"/>
      <c r="O94" s="3"/>
      <c r="P94" s="3"/>
      <c r="Q94" s="3"/>
      <c r="R94" s="3"/>
      <c r="S94" s="3"/>
      <c r="T94" s="3"/>
      <c r="U94" s="3"/>
      <c r="V94" s="3"/>
      <c r="W94" s="3"/>
      <c r="X94" s="3"/>
      <c r="Y94" s="3"/>
      <c r="Z94" s="3"/>
    </row>
    <row r="95" spans="1:26" ht="15" customHeight="1" x14ac:dyDescent="0.2">
      <c r="A95" s="3" t="s">
        <v>110</v>
      </c>
      <c r="B95" s="3" t="s">
        <v>32</v>
      </c>
      <c r="C95" s="3" t="s">
        <v>111</v>
      </c>
      <c r="E95" s="4" t="s">
        <v>107</v>
      </c>
      <c r="F95" s="3"/>
      <c r="G95" s="3"/>
      <c r="H95" s="3"/>
      <c r="I95" s="3"/>
      <c r="J95" s="3"/>
      <c r="K95" s="3"/>
      <c r="L95" s="3"/>
      <c r="M95" s="3"/>
      <c r="N95" s="3"/>
      <c r="O95" s="3"/>
      <c r="P95" s="3"/>
      <c r="Q95" s="3"/>
      <c r="R95" s="3"/>
      <c r="S95" s="3"/>
      <c r="T95" s="3"/>
      <c r="U95" s="3"/>
      <c r="V95" s="3"/>
      <c r="W95" s="3"/>
      <c r="X95" s="3"/>
      <c r="Y95" s="3"/>
      <c r="Z95" s="3"/>
    </row>
    <row r="96" spans="1:26" ht="15" customHeight="1" x14ac:dyDescent="0.2">
      <c r="A96" s="3" t="s">
        <v>110</v>
      </c>
      <c r="B96" s="3" t="s">
        <v>32</v>
      </c>
      <c r="C96" s="3" t="s">
        <v>112</v>
      </c>
      <c r="E96" s="4" t="s">
        <v>107</v>
      </c>
      <c r="F96" s="3"/>
      <c r="G96" s="3"/>
      <c r="H96" s="3"/>
      <c r="I96" s="3"/>
      <c r="J96" s="3"/>
      <c r="K96" s="3"/>
      <c r="L96" s="3"/>
      <c r="M96" s="3"/>
      <c r="N96" s="3"/>
      <c r="O96" s="3"/>
      <c r="P96" s="3"/>
      <c r="Q96" s="3"/>
      <c r="R96" s="3"/>
      <c r="S96" s="3"/>
      <c r="T96" s="3"/>
      <c r="U96" s="3"/>
      <c r="V96" s="3"/>
      <c r="W96" s="3"/>
      <c r="X96" s="3"/>
      <c r="Y96" s="3"/>
      <c r="Z96" s="3"/>
    </row>
    <row r="97" spans="1:26" ht="15" customHeight="1" x14ac:dyDescent="0.2">
      <c r="A97" s="3" t="s">
        <v>110</v>
      </c>
      <c r="B97" s="3" t="s">
        <v>113</v>
      </c>
      <c r="C97" s="3" t="s">
        <v>114</v>
      </c>
      <c r="E97" s="4" t="s">
        <v>107</v>
      </c>
      <c r="F97" s="3"/>
      <c r="G97" s="3"/>
      <c r="H97" s="3"/>
      <c r="I97" s="3"/>
      <c r="J97" s="3"/>
      <c r="K97" s="3"/>
      <c r="L97" s="3"/>
      <c r="M97" s="3"/>
      <c r="N97" s="3"/>
      <c r="O97" s="3"/>
      <c r="P97" s="3"/>
      <c r="Q97" s="3"/>
      <c r="R97" s="3"/>
      <c r="S97" s="3"/>
      <c r="T97" s="3"/>
      <c r="U97" s="3"/>
      <c r="V97" s="3"/>
      <c r="W97" s="3"/>
      <c r="X97" s="3"/>
      <c r="Y97" s="3"/>
      <c r="Z97" s="3"/>
    </row>
    <row r="98" spans="1:26" ht="1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26.1640625" customWidth="1"/>
    <col min="6" max="6" width="15.6640625" customWidth="1"/>
  </cols>
  <sheetData>
    <row r="1" spans="1:26" x14ac:dyDescent="0.2">
      <c r="A1" s="1" t="s">
        <v>115</v>
      </c>
      <c r="B1" s="1" t="s">
        <v>116</v>
      </c>
      <c r="C1" s="1" t="s">
        <v>1</v>
      </c>
      <c r="D1" s="1" t="s">
        <v>117</v>
      </c>
      <c r="E1" s="1"/>
      <c r="F1" s="1" t="s">
        <v>118</v>
      </c>
      <c r="G1" s="1"/>
      <c r="H1" s="1"/>
      <c r="I1" s="1"/>
      <c r="J1" s="1"/>
      <c r="K1" s="1"/>
      <c r="L1" s="1"/>
      <c r="M1" s="1"/>
      <c r="N1" s="1"/>
      <c r="O1" s="1"/>
      <c r="P1" s="1"/>
      <c r="Q1" s="1"/>
      <c r="R1" s="1"/>
      <c r="S1" s="1"/>
      <c r="T1" s="1"/>
      <c r="U1" s="1"/>
      <c r="V1" s="1"/>
      <c r="W1" s="1"/>
      <c r="X1" s="1"/>
      <c r="Y1" s="1"/>
      <c r="Z1" s="1"/>
    </row>
    <row r="2" spans="1:26" x14ac:dyDescent="0.2">
      <c r="A2" s="3" t="s">
        <v>3</v>
      </c>
      <c r="B2" s="4" t="s">
        <v>119</v>
      </c>
      <c r="C2" s="3" t="s">
        <v>4</v>
      </c>
      <c r="D2" s="7" t="s">
        <v>5</v>
      </c>
      <c r="E2" s="8"/>
      <c r="F2" s="9" t="s">
        <v>6</v>
      </c>
    </row>
    <row r="3" spans="1:26" x14ac:dyDescent="0.2">
      <c r="A3" s="5" t="s">
        <v>5</v>
      </c>
      <c r="B3" s="5" t="s">
        <v>7</v>
      </c>
      <c r="C3" s="5" t="s">
        <v>7</v>
      </c>
      <c r="D3" s="10" t="s">
        <v>8</v>
      </c>
      <c r="E3" s="11"/>
      <c r="F3" s="11"/>
    </row>
    <row r="4" spans="1:26" x14ac:dyDescent="0.2">
      <c r="A4" s="3" t="s">
        <v>8</v>
      </c>
      <c r="B4" s="3" t="s">
        <v>119</v>
      </c>
      <c r="C4" s="3" t="s">
        <v>9</v>
      </c>
      <c r="D4" s="7" t="s">
        <v>10</v>
      </c>
      <c r="E4" s="11"/>
      <c r="F4" s="11"/>
    </row>
    <row r="5" spans="1:26" x14ac:dyDescent="0.2">
      <c r="A5" s="3" t="s">
        <v>11</v>
      </c>
      <c r="B5" s="4" t="s">
        <v>120</v>
      </c>
      <c r="C5" s="3" t="s">
        <v>12</v>
      </c>
      <c r="D5" s="7" t="s">
        <v>13</v>
      </c>
      <c r="E5" s="8"/>
      <c r="F5" s="9" t="s">
        <v>14</v>
      </c>
    </row>
    <row r="6" spans="1:26" x14ac:dyDescent="0.2">
      <c r="A6" s="3" t="s">
        <v>10</v>
      </c>
      <c r="B6" s="4" t="s">
        <v>120</v>
      </c>
      <c r="C6" s="3" t="s">
        <v>12</v>
      </c>
      <c r="D6" s="7" t="s">
        <v>15</v>
      </c>
      <c r="E6" s="8"/>
      <c r="F6" s="9" t="s">
        <v>14</v>
      </c>
    </row>
    <row r="7" spans="1:26" x14ac:dyDescent="0.2">
      <c r="A7" s="3" t="s">
        <v>10</v>
      </c>
      <c r="B7" s="4" t="s">
        <v>120</v>
      </c>
      <c r="C7" s="3" t="s">
        <v>12</v>
      </c>
      <c r="D7" s="7" t="s">
        <v>16</v>
      </c>
      <c r="E7" s="8"/>
      <c r="F7" s="9" t="s">
        <v>14</v>
      </c>
    </row>
    <row r="8" spans="1:26" x14ac:dyDescent="0.2">
      <c r="A8" s="3" t="s">
        <v>10</v>
      </c>
      <c r="B8" s="4" t="s">
        <v>120</v>
      </c>
      <c r="C8" s="3" t="s">
        <v>12</v>
      </c>
      <c r="D8" s="7" t="s">
        <v>17</v>
      </c>
      <c r="E8" s="8"/>
      <c r="F8" s="9" t="s">
        <v>14</v>
      </c>
    </row>
    <row r="9" spans="1:26" x14ac:dyDescent="0.2">
      <c r="A9" s="3"/>
      <c r="B9" s="3"/>
      <c r="C9" s="3"/>
      <c r="D9" s="11"/>
      <c r="E9" s="11"/>
      <c r="F9" s="11"/>
    </row>
    <row r="10" spans="1:26" x14ac:dyDescent="0.2">
      <c r="A10" s="3" t="s">
        <v>8</v>
      </c>
      <c r="B10" s="3" t="s">
        <v>119</v>
      </c>
      <c r="C10" s="3" t="s">
        <v>9</v>
      </c>
      <c r="D10" s="7" t="s">
        <v>18</v>
      </c>
      <c r="E10" s="11"/>
      <c r="F10" s="11"/>
    </row>
    <row r="11" spans="1:26" x14ac:dyDescent="0.2">
      <c r="A11" s="3" t="s">
        <v>19</v>
      </c>
      <c r="B11" s="4" t="s">
        <v>120</v>
      </c>
      <c r="C11" s="3" t="s">
        <v>20</v>
      </c>
      <c r="D11" s="7" t="s">
        <v>21</v>
      </c>
      <c r="E11" s="8"/>
      <c r="F11" s="9" t="s">
        <v>22</v>
      </c>
    </row>
    <row r="12" spans="1:26" x14ac:dyDescent="0.2">
      <c r="A12" s="3" t="s">
        <v>19</v>
      </c>
      <c r="B12" s="4" t="s">
        <v>120</v>
      </c>
      <c r="C12" s="3" t="s">
        <v>20</v>
      </c>
      <c r="D12" s="7" t="s">
        <v>23</v>
      </c>
      <c r="E12" s="8"/>
      <c r="F12" s="9" t="s">
        <v>22</v>
      </c>
    </row>
    <row r="13" spans="1:26" x14ac:dyDescent="0.2">
      <c r="A13" s="3" t="s">
        <v>19</v>
      </c>
      <c r="B13" s="4" t="s">
        <v>120</v>
      </c>
      <c r="C13" s="3" t="s">
        <v>20</v>
      </c>
      <c r="D13" s="7" t="s">
        <v>24</v>
      </c>
      <c r="E13" s="8"/>
      <c r="F13" s="9" t="s">
        <v>22</v>
      </c>
    </row>
    <row r="14" spans="1:26" x14ac:dyDescent="0.2">
      <c r="A14" s="3" t="s">
        <v>19</v>
      </c>
      <c r="B14" s="4" t="s">
        <v>120</v>
      </c>
      <c r="C14" s="3" t="s">
        <v>20</v>
      </c>
      <c r="D14" s="7" t="s">
        <v>25</v>
      </c>
      <c r="E14" s="8"/>
      <c r="F14" s="9" t="s">
        <v>22</v>
      </c>
    </row>
    <row r="15" spans="1:26" x14ac:dyDescent="0.2">
      <c r="A15" s="3"/>
      <c r="B15" s="3"/>
      <c r="C15" s="3"/>
      <c r="D15" s="11"/>
      <c r="E15" s="8"/>
      <c r="F15" s="11"/>
    </row>
    <row r="16" spans="1:26" x14ac:dyDescent="0.2">
      <c r="A16" s="3" t="s">
        <v>8</v>
      </c>
      <c r="B16" s="3" t="s">
        <v>119</v>
      </c>
      <c r="C16" s="3" t="s">
        <v>9</v>
      </c>
      <c r="D16" s="7" t="s">
        <v>26</v>
      </c>
      <c r="E16" s="8"/>
      <c r="F16" s="9" t="s">
        <v>27</v>
      </c>
    </row>
    <row r="17" spans="1:6" x14ac:dyDescent="0.2">
      <c r="A17" s="3"/>
      <c r="B17" s="3"/>
      <c r="C17" s="3"/>
      <c r="D17" s="11"/>
      <c r="E17" s="11"/>
      <c r="F17" s="11"/>
    </row>
    <row r="18" spans="1:6" x14ac:dyDescent="0.2">
      <c r="A18" s="5" t="s">
        <v>5</v>
      </c>
      <c r="B18" s="5" t="s">
        <v>7</v>
      </c>
      <c r="C18" s="5" t="s">
        <v>7</v>
      </c>
      <c r="D18" s="10" t="s">
        <v>28</v>
      </c>
      <c r="E18" s="11"/>
      <c r="F18" s="11"/>
    </row>
    <row r="19" spans="1:6" x14ac:dyDescent="0.2">
      <c r="A19" s="3" t="s">
        <v>28</v>
      </c>
      <c r="B19" s="3" t="s">
        <v>29</v>
      </c>
      <c r="C19" s="3" t="s">
        <v>29</v>
      </c>
      <c r="D19" s="7" t="s">
        <v>30</v>
      </c>
      <c r="E19" s="8"/>
      <c r="F19" s="7" t="s">
        <v>31</v>
      </c>
    </row>
    <row r="20" spans="1:6" x14ac:dyDescent="0.2">
      <c r="A20" s="3" t="s">
        <v>30</v>
      </c>
      <c r="B20" s="3" t="s">
        <v>121</v>
      </c>
      <c r="C20" s="3" t="s">
        <v>32</v>
      </c>
      <c r="D20" s="7" t="s">
        <v>33</v>
      </c>
      <c r="E20" s="8"/>
      <c r="F20" s="9" t="s">
        <v>34</v>
      </c>
    </row>
    <row r="21" spans="1:6" x14ac:dyDescent="0.2">
      <c r="A21" s="3" t="s">
        <v>30</v>
      </c>
      <c r="B21" s="3" t="s">
        <v>121</v>
      </c>
      <c r="C21" s="3" t="s">
        <v>32</v>
      </c>
      <c r="D21" s="7" t="s">
        <v>35</v>
      </c>
      <c r="E21" s="8"/>
      <c r="F21" s="9" t="s">
        <v>36</v>
      </c>
    </row>
    <row r="22" spans="1:6" x14ac:dyDescent="0.2">
      <c r="A22" s="3"/>
      <c r="B22" s="3"/>
      <c r="C22" s="3"/>
      <c r="D22" s="11"/>
      <c r="E22" s="11"/>
      <c r="F22" s="11"/>
    </row>
    <row r="23" spans="1:6" x14ac:dyDescent="0.2">
      <c r="A23" s="3" t="s">
        <v>28</v>
      </c>
      <c r="B23" s="3" t="s">
        <v>29</v>
      </c>
      <c r="C23" s="3" t="s">
        <v>29</v>
      </c>
      <c r="D23" s="7" t="s">
        <v>37</v>
      </c>
      <c r="E23" s="11"/>
      <c r="F23" s="11"/>
    </row>
    <row r="24" spans="1:6" x14ac:dyDescent="0.2">
      <c r="A24" s="3" t="s">
        <v>37</v>
      </c>
      <c r="B24" s="3" t="s">
        <v>121</v>
      </c>
      <c r="C24" s="3" t="s">
        <v>32</v>
      </c>
      <c r="D24" s="7" t="s">
        <v>38</v>
      </c>
      <c r="E24" s="11"/>
      <c r="F24" s="11"/>
    </row>
    <row r="25" spans="1:6" x14ac:dyDescent="0.2">
      <c r="A25" s="3" t="s">
        <v>37</v>
      </c>
      <c r="B25" s="3" t="s">
        <v>121</v>
      </c>
      <c r="C25" s="3" t="s">
        <v>32</v>
      </c>
      <c r="D25" s="7" t="s">
        <v>39</v>
      </c>
      <c r="E25" s="8"/>
      <c r="F25" s="9" t="s">
        <v>40</v>
      </c>
    </row>
    <row r="26" spans="1:6" x14ac:dyDescent="0.2">
      <c r="A26" s="3" t="s">
        <v>37</v>
      </c>
      <c r="B26" s="3" t="s">
        <v>121</v>
      </c>
      <c r="C26" s="3" t="s">
        <v>32</v>
      </c>
      <c r="D26" s="7" t="s">
        <v>41</v>
      </c>
      <c r="E26" s="11"/>
      <c r="F26" s="11"/>
    </row>
    <row r="27" spans="1:6" x14ac:dyDescent="0.2">
      <c r="A27" s="3" t="s">
        <v>37</v>
      </c>
      <c r="B27" s="3" t="s">
        <v>121</v>
      </c>
      <c r="C27" s="3" t="s">
        <v>32</v>
      </c>
      <c r="D27" s="7" t="s">
        <v>42</v>
      </c>
      <c r="E27" s="11"/>
      <c r="F27" s="11"/>
    </row>
    <row r="28" spans="1:6" x14ac:dyDescent="0.2">
      <c r="A28" s="3"/>
      <c r="B28" s="3"/>
      <c r="C28" s="3"/>
      <c r="D28" s="11"/>
      <c r="E28" s="11"/>
      <c r="F28" s="11"/>
    </row>
    <row r="29" spans="1:6" x14ac:dyDescent="0.2">
      <c r="A29" s="3" t="s">
        <v>28</v>
      </c>
      <c r="B29" s="3" t="s">
        <v>29</v>
      </c>
      <c r="C29" s="3" t="s">
        <v>29</v>
      </c>
      <c r="D29" s="7" t="s">
        <v>43</v>
      </c>
      <c r="E29" s="11"/>
      <c r="F29" s="11"/>
    </row>
    <row r="30" spans="1:6" x14ac:dyDescent="0.2">
      <c r="A30" s="3" t="s">
        <v>43</v>
      </c>
      <c r="B30" s="3" t="s">
        <v>121</v>
      </c>
      <c r="C30" s="3" t="s">
        <v>32</v>
      </c>
      <c r="D30" s="7" t="s">
        <v>44</v>
      </c>
      <c r="E30" s="11"/>
      <c r="F30" s="11"/>
    </row>
    <row r="31" spans="1:6" x14ac:dyDescent="0.2">
      <c r="A31" s="3" t="s">
        <v>43</v>
      </c>
      <c r="B31" s="3" t="s">
        <v>121</v>
      </c>
      <c r="C31" s="3" t="s">
        <v>32</v>
      </c>
      <c r="D31" s="7" t="s">
        <v>45</v>
      </c>
      <c r="E31" s="11"/>
      <c r="F31" s="11"/>
    </row>
    <row r="32" spans="1:6" x14ac:dyDescent="0.2">
      <c r="A32" s="3" t="s">
        <v>43</v>
      </c>
      <c r="B32" s="3" t="s">
        <v>121</v>
      </c>
      <c r="C32" s="3" t="s">
        <v>32</v>
      </c>
      <c r="D32" s="7" t="s">
        <v>46</v>
      </c>
      <c r="E32" s="11"/>
      <c r="F32" s="11"/>
    </row>
    <row r="33" spans="1:6" x14ac:dyDescent="0.2">
      <c r="A33" s="3"/>
      <c r="B33" s="3"/>
      <c r="C33" s="3"/>
      <c r="D33" s="11"/>
      <c r="E33" s="11"/>
      <c r="F33" s="11"/>
    </row>
    <row r="34" spans="1:6" x14ac:dyDescent="0.2">
      <c r="A34" s="5" t="s">
        <v>5</v>
      </c>
      <c r="B34" s="5" t="s">
        <v>7</v>
      </c>
      <c r="C34" s="5" t="s">
        <v>7</v>
      </c>
      <c r="D34" s="10" t="s">
        <v>47</v>
      </c>
      <c r="E34" s="11"/>
      <c r="F34" s="11"/>
    </row>
    <row r="35" spans="1:6" x14ac:dyDescent="0.2">
      <c r="A35" s="3" t="s">
        <v>47</v>
      </c>
      <c r="B35" s="3" t="s">
        <v>119</v>
      </c>
      <c r="C35" s="3" t="s">
        <v>32</v>
      </c>
      <c r="D35" s="7" t="s">
        <v>48</v>
      </c>
      <c r="E35" s="8"/>
      <c r="F35" s="9" t="s">
        <v>49</v>
      </c>
    </row>
    <row r="36" spans="1:6" x14ac:dyDescent="0.2">
      <c r="A36" s="3" t="s">
        <v>47</v>
      </c>
      <c r="B36" s="3" t="s">
        <v>119</v>
      </c>
      <c r="C36" s="3" t="s">
        <v>32</v>
      </c>
      <c r="D36" s="7" t="s">
        <v>50</v>
      </c>
      <c r="E36" s="8"/>
      <c r="F36" s="9" t="s">
        <v>49</v>
      </c>
    </row>
    <row r="37" spans="1:6" x14ac:dyDescent="0.2">
      <c r="A37" s="3" t="s">
        <v>47</v>
      </c>
      <c r="B37" s="3" t="s">
        <v>119</v>
      </c>
      <c r="C37" s="3" t="s">
        <v>32</v>
      </c>
      <c r="D37" s="7" t="s">
        <v>51</v>
      </c>
      <c r="E37" s="8"/>
      <c r="F37" s="9" t="s">
        <v>49</v>
      </c>
    </row>
    <row r="38" spans="1:6" x14ac:dyDescent="0.2">
      <c r="A38" s="3" t="s">
        <v>47</v>
      </c>
      <c r="B38" s="3" t="s">
        <v>119</v>
      </c>
      <c r="C38" s="3" t="s">
        <v>32</v>
      </c>
      <c r="D38" s="7" t="s">
        <v>52</v>
      </c>
      <c r="E38" s="8"/>
      <c r="F38" s="9" t="s">
        <v>49</v>
      </c>
    </row>
    <row r="39" spans="1:6" x14ac:dyDescent="0.2">
      <c r="A39" s="3" t="s">
        <v>47</v>
      </c>
      <c r="B39" s="3" t="s">
        <v>119</v>
      </c>
      <c r="C39" s="3" t="s">
        <v>32</v>
      </c>
      <c r="D39" s="7" t="s">
        <v>53</v>
      </c>
      <c r="E39" s="8"/>
      <c r="F39" s="9" t="s">
        <v>49</v>
      </c>
    </row>
    <row r="40" spans="1:6" x14ac:dyDescent="0.2">
      <c r="A40" s="3" t="s">
        <v>47</v>
      </c>
      <c r="B40" s="3" t="s">
        <v>119</v>
      </c>
      <c r="C40" s="3" t="s">
        <v>32</v>
      </c>
      <c r="D40" s="7" t="s">
        <v>54</v>
      </c>
      <c r="E40" s="8"/>
      <c r="F40" s="9" t="s">
        <v>49</v>
      </c>
    </row>
    <row r="41" spans="1:6" x14ac:dyDescent="0.2">
      <c r="A41" s="3" t="s">
        <v>47</v>
      </c>
      <c r="B41" s="3" t="s">
        <v>119</v>
      </c>
      <c r="C41" s="3" t="s">
        <v>32</v>
      </c>
      <c r="D41" s="7" t="s">
        <v>55</v>
      </c>
      <c r="E41" s="8"/>
      <c r="F41" s="9" t="s">
        <v>49</v>
      </c>
    </row>
    <row r="42" spans="1:6" x14ac:dyDescent="0.2">
      <c r="A42" s="3" t="s">
        <v>47</v>
      </c>
      <c r="B42" s="3" t="s">
        <v>119</v>
      </c>
      <c r="C42" s="3" t="s">
        <v>32</v>
      </c>
      <c r="D42" s="7" t="s">
        <v>56</v>
      </c>
      <c r="E42" s="8"/>
      <c r="F42" s="9" t="s">
        <v>49</v>
      </c>
    </row>
    <row r="43" spans="1:6" x14ac:dyDescent="0.2">
      <c r="A43" s="3" t="s">
        <v>47</v>
      </c>
      <c r="B43" s="3" t="s">
        <v>119</v>
      </c>
      <c r="C43" s="3" t="s">
        <v>32</v>
      </c>
      <c r="D43" s="7" t="s">
        <v>57</v>
      </c>
      <c r="E43" s="8"/>
      <c r="F43" s="9" t="s">
        <v>49</v>
      </c>
    </row>
    <row r="44" spans="1:6" x14ac:dyDescent="0.2">
      <c r="A44" s="3" t="s">
        <v>47</v>
      </c>
      <c r="B44" s="3" t="s">
        <v>119</v>
      </c>
      <c r="C44" s="3" t="s">
        <v>32</v>
      </c>
      <c r="D44" s="7" t="s">
        <v>58</v>
      </c>
      <c r="E44" s="8"/>
      <c r="F44" s="9" t="s">
        <v>49</v>
      </c>
    </row>
    <row r="45" spans="1:6" x14ac:dyDescent="0.2">
      <c r="A45" s="3"/>
      <c r="B45" s="3"/>
      <c r="C45" s="3"/>
      <c r="D45" s="11"/>
      <c r="E45" s="11"/>
      <c r="F45" s="11"/>
    </row>
    <row r="46" spans="1:6" x14ac:dyDescent="0.2">
      <c r="A46" s="5" t="s">
        <v>5</v>
      </c>
      <c r="B46" s="5" t="s">
        <v>7</v>
      </c>
      <c r="C46" s="5" t="s">
        <v>7</v>
      </c>
      <c r="D46" s="10" t="s">
        <v>59</v>
      </c>
      <c r="E46" s="8"/>
      <c r="F46" s="9" t="s">
        <v>60</v>
      </c>
    </row>
    <row r="47" spans="1:6" x14ac:dyDescent="0.2">
      <c r="A47" s="3" t="s">
        <v>59</v>
      </c>
      <c r="B47" s="3" t="s">
        <v>119</v>
      </c>
      <c r="C47" s="3" t="s">
        <v>32</v>
      </c>
      <c r="D47" s="7" t="s">
        <v>61</v>
      </c>
      <c r="E47" s="8"/>
      <c r="F47" s="9" t="s">
        <v>62</v>
      </c>
    </row>
    <row r="48" spans="1:6" x14ac:dyDescent="0.2">
      <c r="A48" s="3" t="s">
        <v>59</v>
      </c>
      <c r="B48" s="3" t="s">
        <v>119</v>
      </c>
      <c r="C48" s="3" t="s">
        <v>32</v>
      </c>
      <c r="D48" s="7" t="s">
        <v>63</v>
      </c>
      <c r="E48" s="8"/>
      <c r="F48" s="9" t="s">
        <v>62</v>
      </c>
    </row>
    <row r="49" spans="1:6" x14ac:dyDescent="0.2">
      <c r="A49" s="3" t="s">
        <v>59</v>
      </c>
      <c r="B49" s="3" t="s">
        <v>119</v>
      </c>
      <c r="C49" s="3" t="s">
        <v>32</v>
      </c>
      <c r="D49" s="7" t="s">
        <v>64</v>
      </c>
      <c r="E49" s="8"/>
      <c r="F49" s="9" t="s">
        <v>62</v>
      </c>
    </row>
    <row r="50" spans="1:6" x14ac:dyDescent="0.2">
      <c r="A50" s="3" t="s">
        <v>59</v>
      </c>
      <c r="B50" s="3" t="s">
        <v>119</v>
      </c>
      <c r="C50" s="3" t="s">
        <v>32</v>
      </c>
      <c r="D50" s="7" t="s">
        <v>65</v>
      </c>
      <c r="E50" s="8"/>
      <c r="F50" s="9" t="s">
        <v>62</v>
      </c>
    </row>
    <row r="51" spans="1:6" x14ac:dyDescent="0.2">
      <c r="A51" s="3"/>
      <c r="B51" s="3"/>
      <c r="C51" s="3"/>
      <c r="D51" s="11"/>
      <c r="E51" s="11"/>
      <c r="F51" s="11"/>
    </row>
    <row r="52" spans="1:6" x14ac:dyDescent="0.2">
      <c r="A52" s="5" t="s">
        <v>5</v>
      </c>
      <c r="B52" s="5" t="s">
        <v>7</v>
      </c>
      <c r="C52" s="5" t="s">
        <v>7</v>
      </c>
      <c r="D52" s="10" t="s">
        <v>66</v>
      </c>
      <c r="E52" s="8"/>
      <c r="F52" s="7" t="s">
        <v>67</v>
      </c>
    </row>
    <row r="53" spans="1:6" x14ac:dyDescent="0.2">
      <c r="A53" s="3" t="s">
        <v>66</v>
      </c>
      <c r="B53" s="3" t="s">
        <v>29</v>
      </c>
      <c r="C53" s="3" t="s">
        <v>29</v>
      </c>
      <c r="D53" s="7" t="s">
        <v>68</v>
      </c>
      <c r="E53" s="11"/>
      <c r="F53" s="11"/>
    </row>
    <row r="54" spans="1:6" x14ac:dyDescent="0.2">
      <c r="A54" s="3" t="s">
        <v>68</v>
      </c>
      <c r="B54" s="3" t="s">
        <v>119</v>
      </c>
      <c r="C54" s="3" t="s">
        <v>32</v>
      </c>
      <c r="D54" s="7" t="s">
        <v>69</v>
      </c>
      <c r="E54" s="8"/>
      <c r="F54" s="9" t="s">
        <v>70</v>
      </c>
    </row>
    <row r="55" spans="1:6" x14ac:dyDescent="0.2">
      <c r="A55" s="3" t="s">
        <v>68</v>
      </c>
      <c r="B55" s="3" t="s">
        <v>119</v>
      </c>
      <c r="C55" s="3" t="s">
        <v>32</v>
      </c>
      <c r="D55" s="7" t="s">
        <v>71</v>
      </c>
      <c r="E55" s="11"/>
      <c r="F55" s="9"/>
    </row>
    <row r="56" spans="1:6" x14ac:dyDescent="0.2">
      <c r="A56" s="3" t="s">
        <v>68</v>
      </c>
      <c r="B56" s="3" t="s">
        <v>119</v>
      </c>
      <c r="C56" s="3" t="s">
        <v>32</v>
      </c>
      <c r="D56" s="7" t="s">
        <v>72</v>
      </c>
      <c r="E56" s="11"/>
      <c r="F56" s="9"/>
    </row>
    <row r="57" spans="1:6" x14ac:dyDescent="0.2">
      <c r="A57" s="3"/>
      <c r="B57" s="3"/>
      <c r="C57" s="3"/>
      <c r="D57" s="11"/>
      <c r="E57" s="11"/>
      <c r="F57" s="9"/>
    </row>
    <row r="58" spans="1:6" x14ac:dyDescent="0.2">
      <c r="A58" s="3" t="s">
        <v>66</v>
      </c>
      <c r="B58" s="3" t="s">
        <v>29</v>
      </c>
      <c r="C58" s="3" t="s">
        <v>29</v>
      </c>
      <c r="D58" s="7" t="s">
        <v>73</v>
      </c>
      <c r="E58" s="8"/>
      <c r="F58" s="9" t="s">
        <v>74</v>
      </c>
    </row>
    <row r="59" spans="1:6" x14ac:dyDescent="0.2">
      <c r="A59" s="3" t="s">
        <v>73</v>
      </c>
      <c r="B59" s="3" t="s">
        <v>119</v>
      </c>
      <c r="C59" s="3" t="s">
        <v>32</v>
      </c>
      <c r="D59" s="7" t="s">
        <v>75</v>
      </c>
      <c r="E59" s="11"/>
      <c r="F59" s="11"/>
    </row>
    <row r="60" spans="1:6" x14ac:dyDescent="0.2">
      <c r="A60" s="3" t="s">
        <v>73</v>
      </c>
      <c r="B60" s="3" t="s">
        <v>119</v>
      </c>
      <c r="C60" s="3" t="s">
        <v>32</v>
      </c>
      <c r="D60" s="7" t="s">
        <v>76</v>
      </c>
      <c r="E60" s="11"/>
      <c r="F60" s="11"/>
    </row>
    <row r="61" spans="1:6" x14ac:dyDescent="0.2">
      <c r="A61" s="3"/>
      <c r="B61" s="3"/>
      <c r="C61" s="3"/>
      <c r="D61" s="11"/>
      <c r="E61" s="8"/>
      <c r="F61" s="9" t="s">
        <v>77</v>
      </c>
    </row>
    <row r="62" spans="1:6" x14ac:dyDescent="0.2">
      <c r="A62" s="3" t="s">
        <v>66</v>
      </c>
      <c r="B62" s="3" t="s">
        <v>29</v>
      </c>
      <c r="C62" s="3" t="s">
        <v>29</v>
      </c>
      <c r="D62" s="7" t="s">
        <v>78</v>
      </c>
      <c r="E62" s="11"/>
      <c r="F62" s="11"/>
    </row>
    <row r="63" spans="1:6" x14ac:dyDescent="0.2">
      <c r="A63" s="3" t="s">
        <v>78</v>
      </c>
      <c r="B63" s="3" t="s">
        <v>119</v>
      </c>
      <c r="C63" s="3" t="s">
        <v>79</v>
      </c>
      <c r="D63" s="7" t="s">
        <v>80</v>
      </c>
      <c r="E63" s="11"/>
      <c r="F63" s="11"/>
    </row>
    <row r="64" spans="1:6" x14ac:dyDescent="0.2">
      <c r="A64" s="3" t="s">
        <v>78</v>
      </c>
      <c r="B64" s="3" t="s">
        <v>119</v>
      </c>
      <c r="C64" s="3" t="s">
        <v>79</v>
      </c>
      <c r="D64" s="7" t="s">
        <v>81</v>
      </c>
      <c r="E64" s="11"/>
      <c r="F64" s="11"/>
    </row>
    <row r="65" spans="1:6" x14ac:dyDescent="0.2">
      <c r="A65" s="3" t="s">
        <v>78</v>
      </c>
      <c r="B65" s="3" t="s">
        <v>119</v>
      </c>
      <c r="C65" s="3" t="s">
        <v>79</v>
      </c>
      <c r="D65" s="7" t="s">
        <v>82</v>
      </c>
      <c r="E65" s="11"/>
      <c r="F65" s="11"/>
    </row>
    <row r="66" spans="1:6" x14ac:dyDescent="0.2">
      <c r="A66" s="3"/>
      <c r="B66" s="3"/>
      <c r="C66" s="3"/>
      <c r="D66" s="11"/>
      <c r="E66" s="11"/>
      <c r="F66" s="11"/>
    </row>
    <row r="67" spans="1:6" x14ac:dyDescent="0.2">
      <c r="A67" s="3" t="s">
        <v>66</v>
      </c>
      <c r="B67" s="3" t="s">
        <v>29</v>
      </c>
      <c r="C67" s="3" t="s">
        <v>29</v>
      </c>
      <c r="D67" s="7" t="s">
        <v>83</v>
      </c>
      <c r="E67" s="11"/>
      <c r="F67" s="11"/>
    </row>
    <row r="68" spans="1:6" x14ac:dyDescent="0.2">
      <c r="A68" s="3" t="s">
        <v>83</v>
      </c>
      <c r="B68" s="3" t="s">
        <v>119</v>
      </c>
      <c r="C68" s="3" t="s">
        <v>32</v>
      </c>
      <c r="D68" s="7" t="s">
        <v>84</v>
      </c>
      <c r="E68" s="11"/>
      <c r="F68" s="11"/>
    </row>
    <row r="69" spans="1:6" x14ac:dyDescent="0.2">
      <c r="A69" s="3"/>
      <c r="B69" s="3"/>
      <c r="C69" s="3"/>
      <c r="D69" s="11"/>
      <c r="E69" s="11"/>
      <c r="F69" s="11"/>
    </row>
    <row r="70" spans="1:6" x14ac:dyDescent="0.2">
      <c r="A70" s="3" t="s">
        <v>66</v>
      </c>
      <c r="B70" s="3" t="s">
        <v>29</v>
      </c>
      <c r="C70" s="3" t="s">
        <v>29</v>
      </c>
      <c r="D70" s="7" t="s">
        <v>85</v>
      </c>
      <c r="E70" s="11"/>
      <c r="F70" s="12"/>
    </row>
    <row r="71" spans="1:6" x14ac:dyDescent="0.2">
      <c r="A71" s="3" t="s">
        <v>85</v>
      </c>
      <c r="B71" s="4" t="s">
        <v>119</v>
      </c>
      <c r="C71" s="3" t="s">
        <v>86</v>
      </c>
      <c r="D71" s="7" t="s">
        <v>87</v>
      </c>
      <c r="E71" s="8"/>
      <c r="F71" s="13" t="s">
        <v>122</v>
      </c>
    </row>
    <row r="72" spans="1:6" x14ac:dyDescent="0.2">
      <c r="A72" s="3" t="s">
        <v>87</v>
      </c>
      <c r="B72" s="3" t="s">
        <v>119</v>
      </c>
      <c r="C72" s="3" t="s">
        <v>32</v>
      </c>
      <c r="D72" s="7" t="s">
        <v>89</v>
      </c>
      <c r="E72" s="8"/>
      <c r="F72" s="9" t="s">
        <v>88</v>
      </c>
    </row>
    <row r="73" spans="1:6" x14ac:dyDescent="0.2">
      <c r="A73" s="3" t="s">
        <v>87</v>
      </c>
      <c r="B73" s="3" t="s">
        <v>119</v>
      </c>
      <c r="C73" s="3" t="s">
        <v>32</v>
      </c>
      <c r="D73" s="7" t="s">
        <v>90</v>
      </c>
      <c r="E73" s="8"/>
      <c r="F73" s="9" t="s">
        <v>88</v>
      </c>
    </row>
    <row r="74" spans="1:6" x14ac:dyDescent="0.2">
      <c r="A74" s="3" t="s">
        <v>87</v>
      </c>
      <c r="B74" s="3" t="s">
        <v>119</v>
      </c>
      <c r="C74" s="3" t="s">
        <v>32</v>
      </c>
      <c r="D74" s="7" t="s">
        <v>91</v>
      </c>
      <c r="E74" s="8"/>
      <c r="F74" s="9" t="s">
        <v>88</v>
      </c>
    </row>
    <row r="75" spans="1:6" x14ac:dyDescent="0.2">
      <c r="A75" s="3" t="s">
        <v>87</v>
      </c>
      <c r="B75" s="3" t="s">
        <v>119</v>
      </c>
      <c r="C75" s="3" t="s">
        <v>32</v>
      </c>
      <c r="D75" s="7" t="s">
        <v>92</v>
      </c>
      <c r="E75" s="8"/>
      <c r="F75" s="9" t="s">
        <v>88</v>
      </c>
    </row>
    <row r="76" spans="1:6" x14ac:dyDescent="0.2">
      <c r="A76" s="3" t="s">
        <v>87</v>
      </c>
      <c r="B76" s="3" t="s">
        <v>119</v>
      </c>
      <c r="C76" s="3" t="s">
        <v>32</v>
      </c>
      <c r="D76" s="7" t="s">
        <v>93</v>
      </c>
      <c r="E76" s="8"/>
      <c r="F76" s="9" t="s">
        <v>88</v>
      </c>
    </row>
    <row r="77" spans="1:6" x14ac:dyDescent="0.2">
      <c r="A77" s="3" t="s">
        <v>87</v>
      </c>
      <c r="B77" s="3" t="s">
        <v>119</v>
      </c>
      <c r="C77" s="3" t="s">
        <v>32</v>
      </c>
      <c r="D77" s="7" t="s">
        <v>94</v>
      </c>
      <c r="E77" s="8"/>
      <c r="F77" s="9" t="s">
        <v>88</v>
      </c>
    </row>
    <row r="78" spans="1:6" x14ac:dyDescent="0.2">
      <c r="A78" s="3" t="s">
        <v>87</v>
      </c>
      <c r="B78" s="3" t="s">
        <v>119</v>
      </c>
      <c r="C78" s="3" t="s">
        <v>32</v>
      </c>
      <c r="D78" s="7" t="s">
        <v>95</v>
      </c>
      <c r="E78" s="8"/>
      <c r="F78" s="9" t="s">
        <v>88</v>
      </c>
    </row>
    <row r="79" spans="1:6" x14ac:dyDescent="0.2">
      <c r="A79" s="3" t="s">
        <v>87</v>
      </c>
      <c r="B79" s="3" t="s">
        <v>119</v>
      </c>
      <c r="C79" s="3" t="s">
        <v>32</v>
      </c>
      <c r="D79" s="7" t="s">
        <v>96</v>
      </c>
      <c r="E79" s="8"/>
      <c r="F79" s="9" t="s">
        <v>88</v>
      </c>
    </row>
    <row r="80" spans="1:6" x14ac:dyDescent="0.2">
      <c r="A80" s="3" t="s">
        <v>87</v>
      </c>
      <c r="B80" s="3" t="s">
        <v>119</v>
      </c>
      <c r="C80" s="3" t="s">
        <v>32</v>
      </c>
      <c r="D80" s="7" t="s">
        <v>97</v>
      </c>
      <c r="E80" s="8"/>
      <c r="F80" s="9" t="s">
        <v>88</v>
      </c>
    </row>
    <row r="81" spans="1:6" x14ac:dyDescent="0.2">
      <c r="A81" s="3" t="s">
        <v>87</v>
      </c>
      <c r="B81" s="3" t="s">
        <v>119</v>
      </c>
      <c r="C81" s="3" t="s">
        <v>32</v>
      </c>
      <c r="D81" s="7" t="s">
        <v>98</v>
      </c>
      <c r="E81" s="8"/>
      <c r="F81" s="9" t="s">
        <v>88</v>
      </c>
    </row>
    <row r="82" spans="1:6" x14ac:dyDescent="0.2">
      <c r="A82" s="3" t="s">
        <v>87</v>
      </c>
      <c r="B82" s="3" t="s">
        <v>119</v>
      </c>
      <c r="C82" s="3" t="s">
        <v>32</v>
      </c>
      <c r="D82" s="7" t="s">
        <v>99</v>
      </c>
      <c r="E82" s="8"/>
      <c r="F82" s="9" t="s">
        <v>88</v>
      </c>
    </row>
    <row r="83" spans="1:6" x14ac:dyDescent="0.2">
      <c r="A83" s="3" t="s">
        <v>87</v>
      </c>
      <c r="B83" s="3" t="s">
        <v>119</v>
      </c>
      <c r="C83" s="3" t="s">
        <v>32</v>
      </c>
      <c r="D83" s="7" t="s">
        <v>100</v>
      </c>
      <c r="E83" s="8"/>
      <c r="F83" s="9" t="s">
        <v>88</v>
      </c>
    </row>
    <row r="84" spans="1:6" x14ac:dyDescent="0.2">
      <c r="A84" s="3" t="s">
        <v>87</v>
      </c>
      <c r="B84" s="3" t="s">
        <v>119</v>
      </c>
      <c r="C84" s="3" t="s">
        <v>32</v>
      </c>
      <c r="D84" s="7" t="s">
        <v>101</v>
      </c>
      <c r="E84" s="8"/>
      <c r="F84" s="9" t="s">
        <v>88</v>
      </c>
    </row>
    <row r="85" spans="1:6" x14ac:dyDescent="0.2">
      <c r="A85" s="3" t="s">
        <v>87</v>
      </c>
      <c r="B85" s="3" t="s">
        <v>119</v>
      </c>
      <c r="C85" s="3" t="s">
        <v>32</v>
      </c>
      <c r="D85" s="7" t="s">
        <v>102</v>
      </c>
      <c r="E85" s="8"/>
      <c r="F85" s="9" t="s">
        <v>88</v>
      </c>
    </row>
    <row r="86" spans="1:6" x14ac:dyDescent="0.2">
      <c r="A86" s="3" t="s">
        <v>87</v>
      </c>
      <c r="B86" s="3" t="s">
        <v>119</v>
      </c>
      <c r="C86" s="3" t="s">
        <v>32</v>
      </c>
      <c r="D86" s="7" t="s">
        <v>103</v>
      </c>
      <c r="E86" s="8"/>
      <c r="F86" s="9" t="s">
        <v>88</v>
      </c>
    </row>
    <row r="87" spans="1:6" x14ac:dyDescent="0.2">
      <c r="A87" s="3" t="s">
        <v>87</v>
      </c>
      <c r="B87" s="3" t="s">
        <v>119</v>
      </c>
      <c r="C87" s="3" t="s">
        <v>32</v>
      </c>
      <c r="D87" s="7" t="s">
        <v>104</v>
      </c>
      <c r="E87" s="8"/>
      <c r="F87" s="9" t="s">
        <v>88</v>
      </c>
    </row>
    <row r="88" spans="1:6" x14ac:dyDescent="0.2">
      <c r="A88" s="3"/>
      <c r="B88" s="3"/>
      <c r="C88" s="3"/>
      <c r="D88" s="11"/>
      <c r="E88" s="11"/>
      <c r="F88" s="11"/>
    </row>
    <row r="89" spans="1:6" x14ac:dyDescent="0.2">
      <c r="A89" s="5" t="s">
        <v>5</v>
      </c>
      <c r="B89" s="5" t="s">
        <v>7</v>
      </c>
      <c r="C89" s="5" t="s">
        <v>7</v>
      </c>
      <c r="D89" s="10" t="s">
        <v>105</v>
      </c>
      <c r="E89" s="11"/>
      <c r="F89" s="11"/>
    </row>
    <row r="90" spans="1:6" x14ac:dyDescent="0.2">
      <c r="A90" s="3" t="s">
        <v>105</v>
      </c>
      <c r="B90" s="3" t="s">
        <v>119</v>
      </c>
      <c r="C90" s="3" t="s">
        <v>32</v>
      </c>
      <c r="D90" s="7" t="s">
        <v>106</v>
      </c>
      <c r="E90" s="8"/>
      <c r="F90" s="9" t="s">
        <v>107</v>
      </c>
    </row>
    <row r="91" spans="1:6" x14ac:dyDescent="0.2">
      <c r="A91" s="3" t="s">
        <v>105</v>
      </c>
      <c r="B91" s="3" t="s">
        <v>119</v>
      </c>
      <c r="C91" s="3" t="s">
        <v>32</v>
      </c>
      <c r="D91" s="7" t="s">
        <v>108</v>
      </c>
      <c r="E91" s="8"/>
      <c r="F91" s="9" t="s">
        <v>107</v>
      </c>
    </row>
    <row r="92" spans="1:6" x14ac:dyDescent="0.2">
      <c r="A92" s="3" t="s">
        <v>105</v>
      </c>
      <c r="B92" s="3" t="s">
        <v>119</v>
      </c>
      <c r="C92" s="3" t="s">
        <v>32</v>
      </c>
      <c r="D92" s="7" t="s">
        <v>109</v>
      </c>
      <c r="E92" s="8"/>
      <c r="F92" s="9" t="s">
        <v>107</v>
      </c>
    </row>
    <row r="93" spans="1:6" x14ac:dyDescent="0.2">
      <c r="A93" s="3"/>
      <c r="B93" s="3"/>
      <c r="C93" s="3"/>
      <c r="D93" s="11"/>
      <c r="E93" s="11"/>
      <c r="F93" s="9"/>
    </row>
    <row r="94" spans="1:6" x14ac:dyDescent="0.2">
      <c r="A94" s="5" t="s">
        <v>5</v>
      </c>
      <c r="B94" s="5" t="s">
        <v>7</v>
      </c>
      <c r="C94" s="5" t="s">
        <v>7</v>
      </c>
      <c r="D94" s="10" t="s">
        <v>110</v>
      </c>
      <c r="E94" s="11"/>
      <c r="F94" s="9"/>
    </row>
    <row r="95" spans="1:6" x14ac:dyDescent="0.2">
      <c r="A95" s="3" t="s">
        <v>110</v>
      </c>
      <c r="B95" s="3" t="s">
        <v>119</v>
      </c>
      <c r="C95" s="3" t="s">
        <v>32</v>
      </c>
      <c r="D95" s="7" t="s">
        <v>111</v>
      </c>
      <c r="E95" s="8"/>
      <c r="F95" s="9" t="s">
        <v>107</v>
      </c>
    </row>
    <row r="96" spans="1:6" x14ac:dyDescent="0.2">
      <c r="A96" s="3" t="s">
        <v>110</v>
      </c>
      <c r="B96" s="3" t="s">
        <v>119</v>
      </c>
      <c r="C96" s="3" t="s">
        <v>32</v>
      </c>
      <c r="D96" s="7" t="s">
        <v>112</v>
      </c>
      <c r="E96" s="8"/>
      <c r="F96" s="9" t="s">
        <v>107</v>
      </c>
    </row>
    <row r="97" spans="1:6" x14ac:dyDescent="0.2">
      <c r="A97" s="3" t="s">
        <v>110</v>
      </c>
      <c r="B97" s="3" t="s">
        <v>119</v>
      </c>
      <c r="C97" s="3" t="s">
        <v>113</v>
      </c>
      <c r="D97" s="7" t="s">
        <v>114</v>
      </c>
      <c r="E97" s="8"/>
      <c r="F97" s="9" t="s">
        <v>107</v>
      </c>
    </row>
    <row r="98" spans="1:6" x14ac:dyDescent="0.2">
      <c r="F98" s="9"/>
    </row>
    <row r="99" spans="1:6" x14ac:dyDescent="0.2">
      <c r="F99" s="9"/>
    </row>
    <row r="100" spans="1:6" x14ac:dyDescent="0.2">
      <c r="F100" s="9"/>
    </row>
    <row r="101" spans="1:6" x14ac:dyDescent="0.2">
      <c r="F101" s="9"/>
    </row>
    <row r="102" spans="1:6" x14ac:dyDescent="0.2">
      <c r="F102" s="9"/>
    </row>
    <row r="103" spans="1:6" x14ac:dyDescent="0.2">
      <c r="F103" s="9"/>
    </row>
    <row r="104" spans="1:6" x14ac:dyDescent="0.2">
      <c r="F104" s="9"/>
    </row>
    <row r="105" spans="1:6" x14ac:dyDescent="0.2">
      <c r="F105" s="9"/>
    </row>
    <row r="106" spans="1:6" x14ac:dyDescent="0.2">
      <c r="F106" s="9"/>
    </row>
  </sheetData>
  <conditionalFormatting sqref="C1:C1048576 A1:B1 D1:Z1">
    <cfRule type="notContainsBlanks" dxfId="0" priority="1">
      <formula>LEN(TRIM(C1))&gt;0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51" workbookViewId="0">
      <selection activeCell="F62" sqref="F62"/>
    </sheetView>
  </sheetViews>
  <sheetFormatPr baseColWidth="10" defaultColWidth="15.1640625" defaultRowHeight="15" customHeight="1" x14ac:dyDescent="0.2"/>
  <cols>
    <col min="1" max="1" width="7.6640625" customWidth="1"/>
    <col min="2" max="2" width="20" customWidth="1"/>
    <col min="3" max="3" width="24.83203125" customWidth="1"/>
    <col min="4" max="4" width="78" customWidth="1"/>
    <col min="5" max="5" width="14.6640625" customWidth="1"/>
    <col min="6" max="6" width="20.1640625" customWidth="1"/>
    <col min="7" max="26" width="7.6640625" customWidth="1"/>
  </cols>
  <sheetData>
    <row r="1" spans="1:26" ht="15" customHeight="1" x14ac:dyDescent="0.2">
      <c r="A1" s="3" t="s">
        <v>123</v>
      </c>
      <c r="B1" s="3" t="s">
        <v>124</v>
      </c>
      <c r="C1" s="3" t="s">
        <v>0</v>
      </c>
      <c r="D1" s="3" t="s">
        <v>125</v>
      </c>
      <c r="E1" s="3" t="s">
        <v>126</v>
      </c>
      <c r="F1" s="3" t="s">
        <v>127</v>
      </c>
      <c r="G1" s="3"/>
      <c r="H1" s="3"/>
      <c r="I1" s="3"/>
      <c r="J1" s="3"/>
      <c r="K1" s="3"/>
      <c r="L1" s="3"/>
      <c r="M1" s="3"/>
      <c r="N1" s="3"/>
      <c r="O1" s="3"/>
      <c r="P1" s="3"/>
      <c r="Q1" s="3"/>
      <c r="R1" s="3"/>
      <c r="S1" s="3"/>
      <c r="T1" s="3"/>
      <c r="U1" s="3"/>
      <c r="V1" s="3"/>
      <c r="W1" s="3"/>
      <c r="X1" s="3"/>
      <c r="Y1" s="3"/>
      <c r="Z1" s="3"/>
    </row>
    <row r="2" spans="1:26" ht="15.75" customHeight="1" x14ac:dyDescent="0.2">
      <c r="A2" s="3"/>
      <c r="B2" s="3"/>
      <c r="C2" s="14" t="s">
        <v>3</v>
      </c>
      <c r="D2" s="3" t="s">
        <v>128</v>
      </c>
      <c r="E2" s="3" t="b">
        <v>1</v>
      </c>
      <c r="F2" s="30" t="str">
        <f>HYPERLINK("http://www.who.int/about/definition/en/print.html","http://www.who.int/about/definition/en/print.html")</f>
        <v>http://www.who.int/about/definition/en/print.html</v>
      </c>
      <c r="G2" s="3"/>
      <c r="H2" s="3"/>
      <c r="I2" s="3"/>
      <c r="J2" s="3"/>
      <c r="K2" s="3"/>
      <c r="L2" s="3"/>
      <c r="M2" s="3"/>
      <c r="N2" s="3"/>
      <c r="O2" s="3"/>
      <c r="P2" s="3"/>
      <c r="Q2" s="3"/>
      <c r="R2" s="3"/>
      <c r="S2" s="3"/>
      <c r="T2" s="3"/>
      <c r="U2" s="3"/>
      <c r="V2" s="3"/>
      <c r="W2" s="3"/>
      <c r="X2" s="3"/>
      <c r="Y2" s="3"/>
      <c r="Z2" s="3"/>
    </row>
    <row r="3" spans="1:26" ht="15" customHeight="1" x14ac:dyDescent="0.2">
      <c r="A3" s="3"/>
      <c r="B3" s="3"/>
      <c r="C3" s="2" t="s">
        <v>5</v>
      </c>
      <c r="D3" s="3" t="s">
        <v>129</v>
      </c>
      <c r="E3" s="3" t="b">
        <v>0</v>
      </c>
      <c r="F3" s="3" t="s">
        <v>130</v>
      </c>
      <c r="G3" s="3"/>
      <c r="H3" s="3"/>
      <c r="I3" s="3"/>
      <c r="J3" s="3"/>
      <c r="K3" s="3"/>
      <c r="L3" s="3"/>
      <c r="M3" s="3"/>
      <c r="N3" s="3"/>
      <c r="O3" s="3"/>
      <c r="P3" s="3"/>
      <c r="Q3" s="3"/>
      <c r="R3" s="3"/>
      <c r="S3" s="3"/>
      <c r="T3" s="3"/>
      <c r="U3" s="3"/>
      <c r="V3" s="3"/>
      <c r="W3" s="3"/>
      <c r="X3" s="3"/>
      <c r="Y3" s="3"/>
      <c r="Z3" s="3"/>
    </row>
    <row r="4" spans="1:26" ht="15.75" customHeight="1" x14ac:dyDescent="0.2">
      <c r="A4" s="3"/>
      <c r="B4" s="3"/>
      <c r="C4" s="14" t="s">
        <v>8</v>
      </c>
      <c r="D4" s="3" t="s">
        <v>131</v>
      </c>
      <c r="E4" s="3" t="b">
        <v>0</v>
      </c>
      <c r="F4" s="3" t="s">
        <v>130</v>
      </c>
      <c r="G4" s="3"/>
      <c r="H4" s="3"/>
      <c r="I4" s="3"/>
      <c r="J4" s="3"/>
      <c r="K4" s="3"/>
      <c r="L4" s="3"/>
      <c r="M4" s="3"/>
      <c r="N4" s="3"/>
      <c r="O4" s="3"/>
      <c r="P4" s="3"/>
      <c r="Q4" s="3"/>
      <c r="R4" s="3"/>
      <c r="S4" s="3"/>
      <c r="T4" s="3"/>
      <c r="U4" s="3"/>
      <c r="V4" s="3"/>
      <c r="W4" s="3"/>
      <c r="X4" s="3"/>
      <c r="Y4" s="3"/>
      <c r="Z4" s="3"/>
    </row>
    <row r="5" spans="1:26" ht="15.75" customHeight="1" x14ac:dyDescent="0.2">
      <c r="A5" s="3"/>
      <c r="B5" s="3"/>
      <c r="C5" s="14"/>
      <c r="D5" s="3"/>
      <c r="E5" s="3"/>
      <c r="F5" s="3"/>
      <c r="G5" s="3"/>
      <c r="H5" s="3"/>
      <c r="I5" s="3"/>
      <c r="J5" s="3"/>
      <c r="K5" s="3"/>
      <c r="L5" s="3"/>
      <c r="M5" s="3"/>
      <c r="N5" s="3"/>
      <c r="O5" s="3"/>
      <c r="P5" s="3"/>
      <c r="Q5" s="3"/>
      <c r="R5" s="3"/>
      <c r="S5" s="3"/>
      <c r="T5" s="3"/>
      <c r="U5" s="3"/>
      <c r="V5" s="3"/>
      <c r="W5" s="3"/>
      <c r="X5" s="3"/>
      <c r="Y5" s="3"/>
      <c r="Z5" s="3"/>
    </row>
    <row r="6" spans="1:26" ht="15" customHeight="1" x14ac:dyDescent="0.2">
      <c r="A6" s="3"/>
      <c r="B6" s="3"/>
      <c r="C6" s="2" t="s">
        <v>11</v>
      </c>
      <c r="D6" s="3" t="s">
        <v>132</v>
      </c>
      <c r="E6" s="3" t="b">
        <v>0</v>
      </c>
      <c r="F6" s="3" t="s">
        <v>133</v>
      </c>
      <c r="G6" s="3"/>
      <c r="H6" s="3"/>
      <c r="I6" s="3"/>
      <c r="J6" s="3"/>
      <c r="K6" s="3"/>
      <c r="L6" s="3"/>
      <c r="M6" s="3"/>
      <c r="N6" s="3"/>
      <c r="O6" s="3"/>
      <c r="P6" s="3"/>
      <c r="Q6" s="3"/>
      <c r="R6" s="3"/>
      <c r="S6" s="3"/>
      <c r="T6" s="3"/>
      <c r="U6" s="3"/>
      <c r="V6" s="3"/>
      <c r="W6" s="3"/>
      <c r="X6" s="3"/>
      <c r="Y6" s="3"/>
      <c r="Z6" s="3"/>
    </row>
    <row r="7" spans="1:26" ht="15" customHeight="1" x14ac:dyDescent="0.2">
      <c r="A7" s="3"/>
      <c r="B7" s="3"/>
      <c r="C7" s="15" t="s">
        <v>13</v>
      </c>
      <c r="D7" s="3" t="s">
        <v>134</v>
      </c>
      <c r="E7" s="3" t="b">
        <v>0</v>
      </c>
      <c r="F7" s="3"/>
      <c r="G7" s="3"/>
      <c r="H7" s="3"/>
      <c r="I7" s="3"/>
      <c r="J7" s="3"/>
      <c r="K7" s="3"/>
      <c r="L7" s="3"/>
      <c r="M7" s="3"/>
      <c r="N7" s="3"/>
      <c r="O7" s="3"/>
      <c r="P7" s="3"/>
      <c r="Q7" s="3"/>
      <c r="R7" s="3"/>
      <c r="S7" s="3"/>
      <c r="T7" s="3"/>
      <c r="U7" s="3"/>
      <c r="V7" s="3"/>
      <c r="W7" s="3"/>
      <c r="X7" s="3"/>
      <c r="Y7" s="3"/>
      <c r="Z7" s="3"/>
    </row>
    <row r="8" spans="1:26" ht="15" customHeight="1" x14ac:dyDescent="0.2">
      <c r="A8" s="3"/>
      <c r="B8" s="3"/>
      <c r="C8" s="15" t="s">
        <v>15</v>
      </c>
      <c r="D8" s="3"/>
      <c r="E8" s="3" t="b">
        <v>0</v>
      </c>
      <c r="F8" s="3"/>
      <c r="G8" s="3"/>
      <c r="H8" s="3"/>
      <c r="I8" s="3"/>
      <c r="J8" s="3"/>
      <c r="K8" s="3"/>
      <c r="L8" s="3"/>
      <c r="M8" s="3"/>
      <c r="N8" s="3"/>
      <c r="O8" s="3"/>
      <c r="P8" s="3"/>
      <c r="Q8" s="3"/>
      <c r="R8" s="3"/>
      <c r="S8" s="3"/>
      <c r="T8" s="3"/>
      <c r="U8" s="3"/>
      <c r="V8" s="3"/>
      <c r="W8" s="3"/>
      <c r="X8" s="3"/>
      <c r="Y8" s="3"/>
      <c r="Z8" s="3"/>
    </row>
    <row r="9" spans="1:26" ht="15" customHeight="1" x14ac:dyDescent="0.2">
      <c r="A9" s="3"/>
      <c r="B9" s="3"/>
      <c r="C9" s="15" t="s">
        <v>16</v>
      </c>
      <c r="D9" s="3"/>
      <c r="E9" s="3" t="b">
        <v>0</v>
      </c>
      <c r="F9" s="3"/>
      <c r="G9" s="3"/>
      <c r="H9" s="3"/>
      <c r="I9" s="3"/>
      <c r="J9" s="3"/>
      <c r="K9" s="3"/>
      <c r="L9" s="3"/>
      <c r="M9" s="3"/>
      <c r="N9" s="3"/>
      <c r="O9" s="3"/>
      <c r="P9" s="3"/>
      <c r="Q9" s="3"/>
      <c r="R9" s="3"/>
      <c r="S9" s="3"/>
      <c r="T9" s="3"/>
      <c r="U9" s="3"/>
      <c r="V9" s="3"/>
      <c r="W9" s="3"/>
      <c r="X9" s="3"/>
      <c r="Y9" s="3"/>
      <c r="Z9" s="3"/>
    </row>
    <row r="10" spans="1:26" ht="15" customHeight="1" x14ac:dyDescent="0.2">
      <c r="A10" s="3"/>
      <c r="B10" s="3"/>
      <c r="C10" s="15" t="s">
        <v>135</v>
      </c>
      <c r="D10" s="3"/>
      <c r="E10" s="3" t="b">
        <v>0</v>
      </c>
      <c r="F10" s="3"/>
      <c r="G10" s="3"/>
      <c r="H10" s="3"/>
      <c r="I10" s="3"/>
      <c r="J10" s="3"/>
      <c r="K10" s="3"/>
      <c r="L10" s="3"/>
      <c r="M10" s="3"/>
      <c r="N10" s="3"/>
      <c r="O10" s="3"/>
      <c r="P10" s="3"/>
      <c r="Q10" s="3"/>
      <c r="R10" s="3"/>
      <c r="S10" s="3"/>
      <c r="T10" s="3"/>
      <c r="U10" s="3"/>
      <c r="V10" s="3"/>
      <c r="W10" s="3"/>
      <c r="X10" s="3"/>
      <c r="Y10" s="3"/>
      <c r="Z10" s="3"/>
    </row>
    <row r="11" spans="1:26" ht="15" customHeight="1" x14ac:dyDescent="0.2">
      <c r="A11" s="3"/>
      <c r="B11" s="3"/>
      <c r="C11" s="2" t="s">
        <v>18</v>
      </c>
      <c r="D11" s="16" t="s">
        <v>136</v>
      </c>
      <c r="E11" s="3" t="b">
        <v>0</v>
      </c>
      <c r="F11" s="30" t="str">
        <f>HYPERLINK("http://www.businessdictionary.com/definition/mitigation.html#ixzz3rOhE5XUn","http://www.businessdictionary.com/definition/mitigation.html#ixzz3rOhE5XUn")</f>
        <v>http://www.businessdictionary.com/definition/mitigation.html#ixzz3rOhE5XUn</v>
      </c>
      <c r="G11" s="3"/>
      <c r="H11" s="3"/>
      <c r="I11" s="3"/>
      <c r="J11" s="3"/>
      <c r="K11" s="3"/>
      <c r="L11" s="3"/>
      <c r="M11" s="3"/>
      <c r="N11" s="3"/>
      <c r="O11" s="3"/>
      <c r="P11" s="3"/>
      <c r="Q11" s="3"/>
      <c r="R11" s="3"/>
      <c r="S11" s="3"/>
      <c r="T11" s="3"/>
      <c r="U11" s="3"/>
      <c r="V11" s="3"/>
      <c r="W11" s="3"/>
      <c r="X11" s="3"/>
      <c r="Y11" s="3"/>
      <c r="Z11" s="3"/>
    </row>
    <row r="12" spans="1:26" ht="15" customHeight="1" x14ac:dyDescent="0.2">
      <c r="A12" s="3"/>
      <c r="B12" s="3"/>
      <c r="C12" s="15" t="s">
        <v>21</v>
      </c>
      <c r="D12" s="3"/>
      <c r="E12" s="3" t="b">
        <v>0</v>
      </c>
      <c r="F12" s="3"/>
      <c r="G12" s="3"/>
      <c r="H12" s="3"/>
      <c r="I12" s="3"/>
      <c r="J12" s="3"/>
      <c r="K12" s="3"/>
      <c r="L12" s="3"/>
      <c r="M12" s="3"/>
      <c r="N12" s="3"/>
      <c r="O12" s="3"/>
      <c r="P12" s="3"/>
      <c r="Q12" s="3"/>
      <c r="R12" s="3"/>
      <c r="S12" s="3"/>
      <c r="T12" s="3"/>
      <c r="U12" s="3"/>
      <c r="V12" s="3"/>
      <c r="W12" s="3"/>
      <c r="X12" s="3"/>
      <c r="Y12" s="3"/>
      <c r="Z12" s="3"/>
    </row>
    <row r="13" spans="1:26" ht="15" customHeight="1" x14ac:dyDescent="0.2">
      <c r="A13" s="3"/>
      <c r="B13" s="3"/>
      <c r="C13" s="15" t="s">
        <v>23</v>
      </c>
      <c r="D13" s="3"/>
      <c r="E13" s="3" t="b">
        <v>0</v>
      </c>
      <c r="F13" s="3"/>
      <c r="G13" s="3"/>
      <c r="H13" s="3"/>
      <c r="I13" s="3"/>
      <c r="J13" s="3"/>
      <c r="K13" s="3"/>
      <c r="L13" s="3"/>
      <c r="M13" s="3"/>
      <c r="N13" s="3"/>
      <c r="O13" s="3"/>
      <c r="P13" s="3"/>
      <c r="Q13" s="3"/>
      <c r="R13" s="3"/>
      <c r="S13" s="3"/>
      <c r="T13" s="3"/>
      <c r="U13" s="3"/>
      <c r="V13" s="3"/>
      <c r="W13" s="3"/>
      <c r="X13" s="3"/>
      <c r="Y13" s="3"/>
      <c r="Z13" s="3"/>
    </row>
    <row r="14" spans="1:26" ht="15.75" customHeight="1" x14ac:dyDescent="0.2">
      <c r="A14" s="3"/>
      <c r="B14" s="3"/>
      <c r="C14" s="15" t="s">
        <v>24</v>
      </c>
      <c r="D14" s="14"/>
      <c r="E14" s="3" t="b">
        <v>0</v>
      </c>
      <c r="F14" s="3"/>
      <c r="G14" s="3"/>
      <c r="H14" s="3"/>
      <c r="I14" s="3"/>
      <c r="J14" s="3"/>
      <c r="K14" s="3"/>
      <c r="L14" s="3"/>
      <c r="M14" s="3"/>
      <c r="N14" s="3"/>
      <c r="O14" s="3"/>
      <c r="P14" s="3"/>
      <c r="Q14" s="3"/>
      <c r="R14" s="3"/>
      <c r="S14" s="3"/>
      <c r="T14" s="3"/>
      <c r="U14" s="3"/>
      <c r="V14" s="3"/>
      <c r="W14" s="3"/>
      <c r="X14" s="3"/>
      <c r="Y14" s="3"/>
      <c r="Z14" s="3"/>
    </row>
    <row r="15" spans="1:26" ht="15" customHeight="1" x14ac:dyDescent="0.2">
      <c r="A15" s="3"/>
      <c r="B15" s="3"/>
      <c r="C15" s="15" t="s">
        <v>25</v>
      </c>
      <c r="D15" s="3"/>
      <c r="E15" s="3" t="b">
        <v>0</v>
      </c>
      <c r="F15" s="3"/>
      <c r="G15" s="3"/>
      <c r="H15" s="3"/>
      <c r="I15" s="3"/>
      <c r="J15" s="3"/>
      <c r="K15" s="3"/>
      <c r="L15" s="3"/>
      <c r="M15" s="3"/>
      <c r="N15" s="3"/>
      <c r="O15" s="3"/>
      <c r="P15" s="3"/>
      <c r="Q15" s="3"/>
      <c r="R15" s="3"/>
      <c r="S15" s="3"/>
      <c r="T15" s="3"/>
      <c r="U15" s="3"/>
      <c r="V15" s="3"/>
      <c r="W15" s="3"/>
      <c r="X15" s="3"/>
      <c r="Y15" s="3"/>
      <c r="Z15" s="3"/>
    </row>
    <row r="16" spans="1:26" ht="15" customHeight="1" x14ac:dyDescent="0.2">
      <c r="A16" s="3"/>
      <c r="B16" s="3"/>
      <c r="C16" s="2" t="s">
        <v>26</v>
      </c>
      <c r="D16" s="3" t="s">
        <v>137</v>
      </c>
      <c r="E16" s="3" t="b">
        <v>0</v>
      </c>
      <c r="F16" s="3" t="s">
        <v>138</v>
      </c>
      <c r="G16" s="3"/>
      <c r="H16" s="3"/>
      <c r="I16" s="3"/>
      <c r="J16" s="3"/>
      <c r="K16" s="3"/>
      <c r="L16" s="3"/>
      <c r="M16" s="3"/>
      <c r="N16" s="3"/>
      <c r="O16" s="3"/>
      <c r="P16" s="3"/>
      <c r="Q16" s="3"/>
      <c r="R16" s="3"/>
      <c r="S16" s="3"/>
      <c r="T16" s="3"/>
      <c r="U16" s="3"/>
      <c r="V16" s="3"/>
      <c r="W16" s="3"/>
      <c r="X16" s="3"/>
      <c r="Y16" s="3"/>
      <c r="Z16" s="3"/>
    </row>
    <row r="17" spans="1:26" ht="15" customHeight="1" x14ac:dyDescent="0.2">
      <c r="A17" s="3"/>
      <c r="B17" s="3"/>
      <c r="C17" s="2"/>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2">
      <c r="A18" s="3"/>
      <c r="B18" s="3"/>
      <c r="C18" s="14" t="s">
        <v>28</v>
      </c>
      <c r="D18" s="3" t="s">
        <v>139</v>
      </c>
      <c r="E18" s="3" t="b">
        <v>0</v>
      </c>
      <c r="F18" s="3" t="s">
        <v>382</v>
      </c>
      <c r="G18" s="3"/>
      <c r="H18" s="3"/>
      <c r="I18" s="3"/>
      <c r="J18" s="3"/>
      <c r="K18" s="3"/>
      <c r="L18" s="3"/>
      <c r="M18" s="3"/>
      <c r="N18" s="3"/>
      <c r="O18" s="3"/>
      <c r="P18" s="3"/>
      <c r="Q18" s="3"/>
      <c r="R18" s="3"/>
      <c r="S18" s="3"/>
      <c r="T18" s="3"/>
      <c r="U18" s="3"/>
      <c r="V18" s="3"/>
      <c r="W18" s="3"/>
      <c r="X18" s="3"/>
      <c r="Y18" s="3"/>
      <c r="Z18" s="3"/>
    </row>
    <row r="19" spans="1:26" ht="1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 customHeight="1" x14ac:dyDescent="0.2">
      <c r="A20" s="3"/>
      <c r="B20" s="3"/>
      <c r="C20" s="2" t="s">
        <v>30</v>
      </c>
      <c r="D20" s="3" t="s">
        <v>140</v>
      </c>
      <c r="E20" s="3" t="b">
        <v>0</v>
      </c>
      <c r="F20" s="30" t="str">
        <f>HYPERLINK("http://www.businessdictionary.com/definition/human-health-risk.html","http://www.businessdictionary.com/definition/human-health-risk.html")</f>
        <v>http://www.businessdictionary.com/definition/human-health-risk.html</v>
      </c>
      <c r="G20" s="3"/>
      <c r="H20" s="3"/>
      <c r="I20" s="3"/>
      <c r="J20" s="3"/>
      <c r="K20" s="3"/>
      <c r="L20" s="3"/>
      <c r="M20" s="3"/>
      <c r="N20" s="3"/>
      <c r="O20" s="3"/>
      <c r="P20" s="3"/>
      <c r="Q20" s="3"/>
      <c r="R20" s="3"/>
      <c r="S20" s="3"/>
      <c r="T20" s="3"/>
      <c r="U20" s="3"/>
      <c r="V20" s="3"/>
      <c r="W20" s="3"/>
      <c r="X20" s="3"/>
      <c r="Y20" s="3"/>
      <c r="Z20" s="3"/>
    </row>
    <row r="21" spans="1:26" ht="15" customHeight="1" x14ac:dyDescent="0.2">
      <c r="A21" s="3"/>
      <c r="B21" s="3"/>
      <c r="C21" s="15" t="s">
        <v>33</v>
      </c>
      <c r="D21" s="3"/>
      <c r="E21" s="3" t="b">
        <v>0</v>
      </c>
      <c r="F21" s="17"/>
      <c r="G21" s="3"/>
      <c r="H21" s="3"/>
      <c r="I21" s="3"/>
      <c r="J21" s="3"/>
      <c r="K21" s="3"/>
      <c r="L21" s="3"/>
      <c r="M21" s="3"/>
      <c r="N21" s="3"/>
      <c r="O21" s="3"/>
      <c r="P21" s="3"/>
      <c r="Q21" s="3"/>
      <c r="R21" s="3"/>
      <c r="S21" s="3"/>
      <c r="T21" s="3"/>
      <c r="U21" s="3"/>
      <c r="V21" s="3"/>
      <c r="W21" s="3"/>
      <c r="X21" s="3"/>
      <c r="Y21" s="3"/>
      <c r="Z21" s="3"/>
    </row>
    <row r="22" spans="1:26" ht="15" customHeight="1" x14ac:dyDescent="0.2">
      <c r="A22" s="3"/>
      <c r="B22" s="3"/>
      <c r="C22" s="15" t="s">
        <v>35</v>
      </c>
      <c r="D22" s="3"/>
      <c r="E22" s="3" t="b">
        <v>0</v>
      </c>
      <c r="F22" s="17"/>
      <c r="G22" s="3"/>
      <c r="H22" s="3"/>
      <c r="I22" s="3"/>
      <c r="J22" s="3"/>
      <c r="K22" s="3"/>
      <c r="L22" s="3"/>
      <c r="M22" s="3"/>
      <c r="N22" s="3"/>
      <c r="O22" s="3"/>
      <c r="P22" s="3"/>
      <c r="Q22" s="3"/>
      <c r="R22" s="3"/>
      <c r="S22" s="3"/>
      <c r="T22" s="3"/>
      <c r="U22" s="3"/>
      <c r="V22" s="3"/>
      <c r="W22" s="3"/>
      <c r="X22" s="3"/>
      <c r="Y22" s="3"/>
      <c r="Z22" s="3"/>
    </row>
    <row r="23" spans="1:26" ht="15" customHeight="1" x14ac:dyDescent="0.2">
      <c r="A23" s="3"/>
      <c r="B23" s="3"/>
      <c r="C23" s="15"/>
      <c r="D23" s="3"/>
      <c r="E23" s="3"/>
      <c r="F23" s="17"/>
      <c r="G23" s="3"/>
      <c r="H23" s="3"/>
      <c r="I23" s="3"/>
      <c r="J23" s="3"/>
      <c r="K23" s="3"/>
      <c r="L23" s="3"/>
      <c r="M23" s="3"/>
      <c r="N23" s="3"/>
      <c r="O23" s="3"/>
      <c r="P23" s="3"/>
      <c r="Q23" s="3"/>
      <c r="R23" s="3"/>
      <c r="S23" s="3"/>
      <c r="T23" s="3"/>
      <c r="U23" s="3"/>
      <c r="V23" s="3"/>
      <c r="W23" s="3"/>
      <c r="X23" s="3"/>
      <c r="Y23" s="3"/>
      <c r="Z23" s="3"/>
    </row>
    <row r="24" spans="1:26" ht="15" customHeight="1" x14ac:dyDescent="0.2">
      <c r="A24" s="3"/>
      <c r="B24" s="3"/>
      <c r="C24" s="2" t="s">
        <v>37</v>
      </c>
      <c r="D24" s="3" t="s">
        <v>141</v>
      </c>
      <c r="E24" s="3" t="b">
        <v>0</v>
      </c>
      <c r="F24" s="17" t="s">
        <v>142</v>
      </c>
      <c r="G24" s="3"/>
      <c r="H24" s="3"/>
      <c r="I24" s="3"/>
      <c r="J24" s="3"/>
      <c r="K24" s="3"/>
      <c r="L24" s="3"/>
      <c r="M24" s="3"/>
      <c r="N24" s="3"/>
      <c r="O24" s="3"/>
      <c r="P24" s="3"/>
      <c r="Q24" s="3"/>
      <c r="R24" s="3"/>
      <c r="S24" s="3"/>
      <c r="T24" s="3"/>
      <c r="U24" s="3"/>
      <c r="V24" s="3"/>
      <c r="W24" s="3"/>
      <c r="X24" s="3"/>
      <c r="Y24" s="3"/>
      <c r="Z24" s="3"/>
    </row>
    <row r="25" spans="1:26" ht="15" customHeight="1" x14ac:dyDescent="0.2">
      <c r="A25" s="3"/>
      <c r="B25" s="3"/>
      <c r="C25" s="15" t="s">
        <v>38</v>
      </c>
      <c r="D25" s="3" t="s">
        <v>143</v>
      </c>
      <c r="E25" s="3" t="b">
        <v>0</v>
      </c>
      <c r="F25" s="3" t="s">
        <v>144</v>
      </c>
      <c r="G25" s="3"/>
      <c r="H25" s="3"/>
      <c r="I25" s="3"/>
      <c r="J25" s="3"/>
      <c r="K25" s="3"/>
      <c r="L25" s="3"/>
      <c r="M25" s="3"/>
      <c r="N25" s="3"/>
      <c r="O25" s="3"/>
      <c r="P25" s="3"/>
      <c r="Q25" s="3"/>
      <c r="R25" s="3"/>
      <c r="S25" s="3"/>
      <c r="T25" s="3"/>
      <c r="U25" s="3"/>
      <c r="V25" s="3"/>
      <c r="W25" s="3"/>
      <c r="X25" s="3"/>
      <c r="Y25" s="3"/>
      <c r="Z25" s="3"/>
    </row>
    <row r="26" spans="1:26" ht="15" customHeight="1" x14ac:dyDescent="0.2">
      <c r="A26" s="3"/>
      <c r="B26" s="3"/>
      <c r="C26" s="15" t="s">
        <v>39</v>
      </c>
      <c r="D26" s="3" t="s">
        <v>145</v>
      </c>
      <c r="E26" s="3" t="b">
        <v>0</v>
      </c>
      <c r="F26" s="3" t="s">
        <v>146</v>
      </c>
      <c r="G26" s="3"/>
      <c r="H26" s="3"/>
      <c r="I26" s="3"/>
      <c r="J26" s="3"/>
      <c r="K26" s="3"/>
      <c r="L26" s="3"/>
      <c r="M26" s="3"/>
      <c r="N26" s="3"/>
      <c r="O26" s="3"/>
      <c r="P26" s="3"/>
      <c r="Q26" s="3"/>
      <c r="R26" s="3"/>
      <c r="S26" s="3"/>
      <c r="T26" s="3"/>
      <c r="U26" s="3"/>
      <c r="V26" s="3"/>
      <c r="W26" s="3"/>
      <c r="X26" s="3"/>
      <c r="Y26" s="3"/>
      <c r="Z26" s="3"/>
    </row>
    <row r="27" spans="1:26" ht="15" customHeight="1" x14ac:dyDescent="0.2">
      <c r="A27" s="3"/>
      <c r="B27" s="3"/>
      <c r="C27" s="15" t="s">
        <v>41</v>
      </c>
      <c r="D27" s="3" t="s">
        <v>147</v>
      </c>
      <c r="E27" s="3" t="b">
        <v>0</v>
      </c>
      <c r="F27" s="3" t="s">
        <v>148</v>
      </c>
      <c r="G27" s="3"/>
      <c r="H27" s="3"/>
      <c r="I27" s="3"/>
      <c r="J27" s="3"/>
      <c r="K27" s="3"/>
      <c r="L27" s="3"/>
      <c r="M27" s="3"/>
      <c r="N27" s="3"/>
      <c r="O27" s="3"/>
      <c r="P27" s="3"/>
      <c r="Q27" s="3"/>
      <c r="R27" s="3"/>
      <c r="S27" s="3"/>
      <c r="T27" s="3"/>
      <c r="U27" s="3"/>
      <c r="V27" s="3"/>
      <c r="W27" s="3"/>
      <c r="X27" s="3"/>
      <c r="Y27" s="3"/>
      <c r="Z27" s="3"/>
    </row>
    <row r="28" spans="1:26" ht="15" customHeight="1" x14ac:dyDescent="0.2">
      <c r="A28" s="3"/>
      <c r="B28" s="3"/>
      <c r="C28" s="15" t="s">
        <v>42</v>
      </c>
      <c r="D28" s="3" t="s">
        <v>149</v>
      </c>
      <c r="E28" s="3" t="b">
        <v>0</v>
      </c>
      <c r="F28" s="3" t="s">
        <v>150</v>
      </c>
      <c r="G28" s="3"/>
      <c r="H28" s="3"/>
      <c r="I28" s="3"/>
      <c r="J28" s="3"/>
      <c r="K28" s="3"/>
      <c r="L28" s="3"/>
      <c r="M28" s="3"/>
      <c r="N28" s="3"/>
      <c r="O28" s="3"/>
      <c r="P28" s="3"/>
      <c r="Q28" s="3"/>
      <c r="R28" s="3"/>
      <c r="S28" s="3"/>
      <c r="T28" s="3"/>
      <c r="U28" s="3"/>
      <c r="V28" s="3"/>
      <c r="W28" s="3"/>
      <c r="X28" s="3"/>
      <c r="Y28" s="3"/>
      <c r="Z28" s="3"/>
    </row>
    <row r="29" spans="1:26" ht="1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46.5" customHeight="1" x14ac:dyDescent="0.2">
      <c r="A30" s="3"/>
      <c r="B30" s="3"/>
      <c r="C30" s="2" t="s">
        <v>43</v>
      </c>
      <c r="D30" s="19" t="s">
        <v>151</v>
      </c>
      <c r="E30" s="3" t="b">
        <v>0</v>
      </c>
      <c r="F30" s="17" t="s">
        <v>152</v>
      </c>
      <c r="G30" s="3"/>
      <c r="H30" s="3"/>
      <c r="I30" s="3"/>
      <c r="J30" s="3"/>
      <c r="K30" s="3"/>
      <c r="L30" s="3"/>
      <c r="M30" s="3"/>
      <c r="N30" s="3"/>
      <c r="O30" s="3"/>
      <c r="P30" s="3"/>
      <c r="Q30" s="3"/>
      <c r="R30" s="3"/>
      <c r="S30" s="3"/>
      <c r="T30" s="3"/>
      <c r="U30" s="3"/>
      <c r="V30" s="3"/>
      <c r="W30" s="3"/>
      <c r="X30" s="3"/>
      <c r="Y30" s="3"/>
      <c r="Z30" s="3"/>
    </row>
    <row r="31" spans="1:26" ht="15" customHeight="1" x14ac:dyDescent="0.2">
      <c r="A31" s="3"/>
      <c r="B31" s="3"/>
      <c r="C31" s="15" t="s">
        <v>44</v>
      </c>
      <c r="D31" s="3" t="s">
        <v>153</v>
      </c>
      <c r="E31" s="3" t="b">
        <v>0</v>
      </c>
      <c r="F31" s="17" t="s">
        <v>154</v>
      </c>
      <c r="G31" s="3"/>
      <c r="H31" s="3"/>
      <c r="I31" s="3"/>
      <c r="J31" s="3"/>
      <c r="K31" s="3"/>
      <c r="L31" s="3"/>
      <c r="M31" s="3"/>
      <c r="N31" s="3"/>
      <c r="O31" s="3"/>
      <c r="P31" s="3"/>
      <c r="Q31" s="3"/>
      <c r="R31" s="3"/>
      <c r="S31" s="3"/>
      <c r="T31" s="3"/>
      <c r="U31" s="3"/>
      <c r="V31" s="3"/>
      <c r="W31" s="3"/>
      <c r="X31" s="3"/>
      <c r="Y31" s="3"/>
      <c r="Z31" s="3"/>
    </row>
    <row r="32" spans="1:26" ht="15" customHeight="1" x14ac:dyDescent="0.2">
      <c r="A32" s="3"/>
      <c r="B32" s="3"/>
      <c r="C32" s="15" t="s">
        <v>45</v>
      </c>
      <c r="D32" s="3" t="s">
        <v>155</v>
      </c>
      <c r="E32" s="3" t="b">
        <v>0</v>
      </c>
      <c r="F32" s="17" t="s">
        <v>156</v>
      </c>
      <c r="G32" s="3"/>
      <c r="H32" s="3"/>
      <c r="I32" s="3"/>
      <c r="J32" s="3"/>
      <c r="K32" s="3"/>
      <c r="L32" s="3"/>
      <c r="M32" s="3"/>
      <c r="N32" s="3"/>
      <c r="O32" s="3"/>
      <c r="P32" s="3"/>
      <c r="Q32" s="3"/>
      <c r="R32" s="3"/>
      <c r="S32" s="3"/>
      <c r="T32" s="3"/>
      <c r="U32" s="3"/>
      <c r="V32" s="3"/>
      <c r="W32" s="3"/>
      <c r="X32" s="3"/>
      <c r="Y32" s="3"/>
      <c r="Z32" s="3"/>
    </row>
    <row r="33" spans="1:26" ht="15" customHeight="1" x14ac:dyDescent="0.2">
      <c r="A33" s="3"/>
      <c r="B33" s="3"/>
      <c r="C33" s="15" t="s">
        <v>46</v>
      </c>
      <c r="D33" s="3" t="s">
        <v>157</v>
      </c>
      <c r="E33" s="3" t="b">
        <v>0</v>
      </c>
      <c r="F33" s="30" t="str">
        <f>HYPERLINK("http://www.businessdictionary.com/definition/education.html#ixzz3r74gMibQ","http://www.businessdictionary.com/definition/education.html#ixzz3r74gMibQ")</f>
        <v>http://www.businessdictionary.com/definition/education.html#ixzz3r74gMibQ</v>
      </c>
      <c r="G33" s="3"/>
      <c r="H33" s="3"/>
      <c r="I33" s="3"/>
      <c r="J33" s="3"/>
      <c r="K33" s="3"/>
      <c r="L33" s="3"/>
      <c r="M33" s="3"/>
      <c r="N33" s="3"/>
      <c r="O33" s="3"/>
      <c r="P33" s="3"/>
      <c r="Q33" s="3"/>
      <c r="R33" s="3"/>
      <c r="S33" s="3"/>
      <c r="T33" s="3"/>
      <c r="U33" s="3"/>
      <c r="V33" s="3"/>
      <c r="W33" s="3"/>
      <c r="X33" s="3"/>
      <c r="Y33" s="3"/>
      <c r="Z33" s="3"/>
    </row>
    <row r="34" spans="1:26" ht="15" customHeight="1" x14ac:dyDescent="0.2">
      <c r="A34" s="3"/>
      <c r="B34" s="3"/>
      <c r="C34" s="15"/>
      <c r="D34" s="3"/>
      <c r="E34" s="3"/>
      <c r="F34" s="17"/>
      <c r="G34" s="3"/>
      <c r="H34" s="3"/>
      <c r="I34" s="3"/>
      <c r="J34" s="3"/>
      <c r="K34" s="3"/>
      <c r="L34" s="3"/>
      <c r="M34" s="3"/>
      <c r="N34" s="3"/>
      <c r="O34" s="3"/>
      <c r="P34" s="3"/>
      <c r="Q34" s="3"/>
      <c r="R34" s="3"/>
      <c r="S34" s="3"/>
      <c r="T34" s="3"/>
      <c r="U34" s="3"/>
      <c r="V34" s="3"/>
      <c r="W34" s="3"/>
      <c r="X34" s="3"/>
      <c r="Y34" s="3"/>
      <c r="Z34" s="3"/>
    </row>
    <row r="35" spans="1:26" ht="15.75" customHeight="1" x14ac:dyDescent="0.2">
      <c r="A35" s="3"/>
      <c r="B35" s="3"/>
      <c r="C35" s="14" t="s">
        <v>47</v>
      </c>
      <c r="D35" s="3" t="s">
        <v>158</v>
      </c>
      <c r="E35" s="3" t="b">
        <v>0</v>
      </c>
      <c r="F35" s="3"/>
      <c r="G35" s="3"/>
      <c r="H35" s="3"/>
      <c r="I35" s="3"/>
      <c r="J35" s="3"/>
      <c r="K35" s="3"/>
      <c r="L35" s="3"/>
      <c r="M35" s="3"/>
      <c r="N35" s="3"/>
      <c r="O35" s="3"/>
      <c r="P35" s="3"/>
      <c r="Q35" s="3"/>
      <c r="R35" s="3"/>
      <c r="S35" s="3"/>
      <c r="T35" s="3"/>
      <c r="U35" s="3"/>
      <c r="V35" s="3"/>
      <c r="W35" s="3"/>
      <c r="X35" s="3"/>
      <c r="Y35" s="3"/>
      <c r="Z35" s="3"/>
    </row>
    <row r="36" spans="1:26" ht="15" customHeight="1" x14ac:dyDescent="0.2">
      <c r="A36" s="3"/>
      <c r="B36" s="3"/>
      <c r="C36" s="2" t="s">
        <v>48</v>
      </c>
      <c r="D36" s="3" t="s">
        <v>159</v>
      </c>
      <c r="E36" s="3" t="b">
        <v>0</v>
      </c>
      <c r="F36" s="30" t="str">
        <f t="shared" ref="F36:F37" si="0">HYPERLINK("http://www.ck12.org/biology/Population-Size-Density-and-Distribution/lesson/Population-Size-Density-and-Distribution/","http://www.ck12.org/biology/Population-Size-Density-and-Distribution/lesson/Population-Size-Density-and-Distribution/")</f>
        <v>http://www.ck12.org/biology/Population-Size-Density-and-Distribution/lesson/Population-Size-Density-and-Distribution/</v>
      </c>
      <c r="G36" s="3"/>
      <c r="H36" s="3"/>
      <c r="I36" s="3"/>
      <c r="J36" s="3"/>
      <c r="K36" s="3"/>
      <c r="L36" s="3"/>
      <c r="M36" s="3"/>
      <c r="N36" s="3"/>
      <c r="O36" s="3"/>
      <c r="P36" s="3"/>
      <c r="Q36" s="3"/>
      <c r="R36" s="3"/>
      <c r="S36" s="3"/>
      <c r="T36" s="3"/>
      <c r="U36" s="3"/>
      <c r="V36" s="3"/>
      <c r="W36" s="3"/>
      <c r="X36" s="3"/>
      <c r="Y36" s="3"/>
      <c r="Z36" s="3"/>
    </row>
    <row r="37" spans="1:26" ht="15" customHeight="1" x14ac:dyDescent="0.2">
      <c r="A37" s="3"/>
      <c r="B37" s="3"/>
      <c r="C37" s="2" t="s">
        <v>50</v>
      </c>
      <c r="D37" s="3" t="s">
        <v>160</v>
      </c>
      <c r="E37" s="3" t="b">
        <v>0</v>
      </c>
      <c r="F37" s="30" t="str">
        <f t="shared" si="0"/>
        <v>http://www.ck12.org/biology/Population-Size-Density-and-Distribution/lesson/Population-Size-Density-and-Distribution/</v>
      </c>
      <c r="G37" s="3"/>
      <c r="H37" s="3"/>
      <c r="I37" s="3"/>
      <c r="J37" s="3"/>
      <c r="K37" s="3"/>
      <c r="L37" s="3"/>
      <c r="M37" s="3"/>
      <c r="N37" s="3"/>
      <c r="O37" s="3"/>
      <c r="P37" s="3"/>
      <c r="Q37" s="3"/>
      <c r="R37" s="3"/>
      <c r="S37" s="3"/>
      <c r="T37" s="3"/>
      <c r="U37" s="3"/>
      <c r="V37" s="3"/>
      <c r="W37" s="3"/>
      <c r="X37" s="3"/>
      <c r="Y37" s="3"/>
      <c r="Z37" s="3"/>
    </row>
    <row r="38" spans="1:26" ht="15.75" customHeight="1" x14ac:dyDescent="0.2">
      <c r="A38" s="3"/>
      <c r="B38" s="3"/>
      <c r="C38" s="2" t="s">
        <v>51</v>
      </c>
      <c r="D38" s="3" t="s">
        <v>161</v>
      </c>
      <c r="E38" s="3" t="b">
        <v>0</v>
      </c>
      <c r="F38" s="3" t="s">
        <v>162</v>
      </c>
      <c r="G38" s="3"/>
      <c r="H38" s="3"/>
      <c r="I38" s="3"/>
      <c r="J38" s="3"/>
      <c r="K38" s="3"/>
      <c r="L38" s="3"/>
      <c r="M38" s="3"/>
      <c r="N38" s="3"/>
      <c r="O38" s="3"/>
      <c r="P38" s="3"/>
      <c r="Q38" s="3"/>
      <c r="R38" s="3"/>
      <c r="S38" s="3"/>
      <c r="T38" s="3"/>
      <c r="U38" s="3"/>
      <c r="V38" s="3"/>
      <c r="W38" s="3"/>
      <c r="X38" s="3"/>
      <c r="Y38" s="3"/>
      <c r="Z38" s="3"/>
    </row>
    <row r="39" spans="1:26" ht="15.75" customHeight="1" x14ac:dyDescent="0.2">
      <c r="A39" s="3"/>
      <c r="B39" s="20"/>
      <c r="C39" s="2" t="s">
        <v>52</v>
      </c>
      <c r="D39" s="3" t="s">
        <v>163</v>
      </c>
      <c r="E39" s="3" t="b">
        <v>0</v>
      </c>
      <c r="F39" s="30" t="str">
        <f>HYPERLINK("http://biophysics.sbg.ac.at/glossary/eco-1.pdf","http://biophysics.sbg.ac.at/glossary/eco-1.pdf")</f>
        <v>http://biophysics.sbg.ac.at/glossary/eco-1.pdf</v>
      </c>
      <c r="G39" s="3"/>
      <c r="H39" s="3"/>
      <c r="I39" s="3"/>
      <c r="J39" s="3"/>
      <c r="K39" s="3"/>
      <c r="L39" s="3"/>
      <c r="M39" s="3"/>
      <c r="N39" s="3"/>
      <c r="O39" s="3"/>
      <c r="P39" s="3"/>
      <c r="Q39" s="3"/>
      <c r="R39" s="3"/>
      <c r="S39" s="3"/>
      <c r="T39" s="3"/>
      <c r="U39" s="3"/>
      <c r="V39" s="3"/>
      <c r="W39" s="3"/>
      <c r="X39" s="3"/>
      <c r="Y39" s="3"/>
      <c r="Z39" s="3"/>
    </row>
    <row r="40" spans="1:26" ht="15.75" customHeight="1" x14ac:dyDescent="0.2">
      <c r="A40" s="3"/>
      <c r="B40" s="20"/>
      <c r="C40" s="2" t="s">
        <v>53</v>
      </c>
      <c r="D40" s="3" t="s">
        <v>164</v>
      </c>
      <c r="E40" s="3" t="b">
        <v>0</v>
      </c>
      <c r="F40" s="3" t="s">
        <v>165</v>
      </c>
      <c r="G40" s="3"/>
      <c r="H40" s="3"/>
      <c r="I40" s="3"/>
      <c r="J40" s="3"/>
      <c r="K40" s="3"/>
      <c r="L40" s="3"/>
      <c r="M40" s="3"/>
      <c r="N40" s="3"/>
      <c r="O40" s="3"/>
      <c r="P40" s="3"/>
      <c r="Q40" s="3"/>
      <c r="R40" s="3"/>
      <c r="S40" s="3"/>
      <c r="T40" s="3"/>
      <c r="U40" s="3"/>
      <c r="V40" s="3"/>
      <c r="W40" s="3"/>
      <c r="X40" s="3"/>
      <c r="Y40" s="3"/>
      <c r="Z40" s="3"/>
    </row>
    <row r="41" spans="1:26" ht="15.75" customHeight="1" x14ac:dyDescent="0.2">
      <c r="A41" s="3"/>
      <c r="B41" s="20"/>
      <c r="C41" s="2" t="s">
        <v>54</v>
      </c>
      <c r="D41" s="3" t="s">
        <v>166</v>
      </c>
      <c r="E41" s="3" t="b">
        <v>0</v>
      </c>
      <c r="F41" s="30" t="s">
        <v>380</v>
      </c>
      <c r="G41" s="3"/>
      <c r="H41" s="3"/>
      <c r="I41" s="3"/>
      <c r="J41" s="3"/>
      <c r="K41" s="3"/>
      <c r="L41" s="3"/>
      <c r="M41" s="3"/>
      <c r="N41" s="3"/>
      <c r="O41" s="3"/>
      <c r="P41" s="3"/>
      <c r="Q41" s="3"/>
      <c r="R41" s="3"/>
      <c r="S41" s="3"/>
      <c r="T41" s="3"/>
      <c r="U41" s="3"/>
      <c r="V41" s="3"/>
      <c r="W41" s="3"/>
      <c r="X41" s="3"/>
      <c r="Y41" s="3"/>
      <c r="Z41" s="3"/>
    </row>
    <row r="42" spans="1:26" ht="15.75" customHeight="1" x14ac:dyDescent="0.2">
      <c r="A42" s="3"/>
      <c r="B42" s="20"/>
      <c r="C42" s="2" t="s">
        <v>55</v>
      </c>
      <c r="D42" s="3" t="s">
        <v>167</v>
      </c>
      <c r="E42" s="3" t="b">
        <v>0</v>
      </c>
      <c r="F42" s="3" t="s">
        <v>168</v>
      </c>
      <c r="G42" s="3"/>
      <c r="H42" s="3"/>
      <c r="I42" s="3"/>
      <c r="J42" s="3"/>
      <c r="K42" s="3"/>
      <c r="L42" s="3"/>
      <c r="M42" s="3"/>
      <c r="N42" s="3"/>
      <c r="O42" s="3"/>
      <c r="P42" s="3"/>
      <c r="Q42" s="3"/>
      <c r="R42" s="3"/>
      <c r="S42" s="3"/>
      <c r="T42" s="3"/>
      <c r="U42" s="3"/>
      <c r="V42" s="3"/>
      <c r="W42" s="3"/>
      <c r="X42" s="3"/>
      <c r="Y42" s="3"/>
      <c r="Z42" s="3"/>
    </row>
    <row r="43" spans="1:26" ht="15.75" customHeight="1" x14ac:dyDescent="0.2">
      <c r="A43" s="3"/>
      <c r="B43" s="20"/>
      <c r="C43" s="2" t="s">
        <v>56</v>
      </c>
      <c r="D43" s="3"/>
      <c r="E43" s="3" t="b">
        <v>0</v>
      </c>
      <c r="F43" s="3"/>
      <c r="G43" s="3"/>
      <c r="H43" s="3"/>
      <c r="I43" s="3"/>
      <c r="J43" s="3"/>
      <c r="K43" s="3"/>
      <c r="L43" s="3"/>
      <c r="M43" s="3"/>
      <c r="N43" s="3"/>
      <c r="O43" s="3"/>
      <c r="P43" s="3"/>
      <c r="Q43" s="3"/>
      <c r="R43" s="3"/>
      <c r="S43" s="3"/>
      <c r="T43" s="3"/>
      <c r="U43" s="3"/>
      <c r="V43" s="3"/>
      <c r="W43" s="3"/>
      <c r="X43" s="3"/>
      <c r="Y43" s="3"/>
      <c r="Z43" s="3"/>
    </row>
    <row r="44" spans="1:26" ht="15.75" customHeight="1" x14ac:dyDescent="0.2">
      <c r="A44" s="3"/>
      <c r="B44" s="20"/>
      <c r="C44" s="2" t="s">
        <v>57</v>
      </c>
      <c r="D44" s="3" t="s">
        <v>169</v>
      </c>
      <c r="E44" s="3" t="b">
        <v>0</v>
      </c>
      <c r="F44" s="3" t="s">
        <v>170</v>
      </c>
      <c r="G44" s="3"/>
      <c r="H44" s="3"/>
      <c r="I44" s="3"/>
      <c r="J44" s="3"/>
      <c r="K44" s="3"/>
      <c r="L44" s="3"/>
      <c r="M44" s="3"/>
      <c r="N44" s="3"/>
      <c r="O44" s="3"/>
      <c r="P44" s="3"/>
      <c r="Q44" s="3"/>
      <c r="R44" s="3"/>
      <c r="S44" s="3"/>
      <c r="T44" s="3"/>
      <c r="U44" s="3"/>
      <c r="V44" s="3"/>
      <c r="W44" s="3"/>
      <c r="X44" s="3"/>
      <c r="Y44" s="3"/>
      <c r="Z44" s="3"/>
    </row>
    <row r="45" spans="1:26" ht="15.75" customHeight="1" x14ac:dyDescent="0.2">
      <c r="A45" s="3"/>
      <c r="B45" s="20"/>
      <c r="C45" s="2" t="s">
        <v>58</v>
      </c>
      <c r="D45" s="3"/>
      <c r="E45" s="3" t="b">
        <v>0</v>
      </c>
      <c r="F45" s="3"/>
      <c r="G45" s="3"/>
      <c r="H45" s="3"/>
      <c r="I45" s="3"/>
      <c r="J45" s="3"/>
      <c r="K45" s="3"/>
      <c r="L45" s="3"/>
      <c r="M45" s="3"/>
      <c r="N45" s="3"/>
      <c r="O45" s="3"/>
      <c r="P45" s="3"/>
      <c r="Q45" s="3"/>
      <c r="R45" s="3"/>
      <c r="S45" s="3"/>
      <c r="T45" s="3"/>
      <c r="U45" s="3"/>
      <c r="V45" s="3"/>
      <c r="W45" s="3"/>
      <c r="X45" s="3"/>
      <c r="Y45" s="3"/>
      <c r="Z45" s="3"/>
    </row>
    <row r="46" spans="1:26" ht="1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
      <c r="A47" s="3"/>
      <c r="B47" s="3"/>
      <c r="C47" s="14" t="s">
        <v>59</v>
      </c>
      <c r="D47" s="3" t="s">
        <v>171</v>
      </c>
      <c r="E47" s="3" t="b">
        <v>0</v>
      </c>
      <c r="F47" s="3"/>
      <c r="G47" s="3"/>
      <c r="H47" s="3"/>
      <c r="I47" s="3"/>
      <c r="J47" s="3"/>
      <c r="K47" s="3"/>
      <c r="L47" s="3"/>
      <c r="M47" s="3"/>
      <c r="N47" s="3"/>
      <c r="O47" s="3"/>
      <c r="P47" s="3"/>
      <c r="Q47" s="3"/>
      <c r="R47" s="3"/>
      <c r="S47" s="3"/>
      <c r="T47" s="3"/>
      <c r="U47" s="3"/>
      <c r="V47" s="3"/>
      <c r="W47" s="3"/>
      <c r="X47" s="3"/>
      <c r="Y47" s="3"/>
      <c r="Z47" s="3"/>
    </row>
    <row r="48" spans="1:26" ht="15" customHeight="1" x14ac:dyDescent="0.2">
      <c r="A48" s="3"/>
      <c r="B48" s="3"/>
      <c r="C48" s="2" t="s">
        <v>61</v>
      </c>
      <c r="D48" s="3" t="s">
        <v>172</v>
      </c>
      <c r="E48" s="3" t="b">
        <v>0</v>
      </c>
      <c r="F48" s="3" t="s">
        <v>173</v>
      </c>
      <c r="G48" s="3"/>
      <c r="H48" s="3"/>
      <c r="I48" s="3"/>
      <c r="J48" s="3"/>
      <c r="K48" s="3"/>
      <c r="L48" s="3"/>
      <c r="M48" s="3"/>
      <c r="N48" s="3"/>
      <c r="O48" s="3"/>
      <c r="P48" s="3"/>
      <c r="Q48" s="3"/>
      <c r="R48" s="3"/>
      <c r="S48" s="3"/>
      <c r="T48" s="3"/>
      <c r="U48" s="3"/>
      <c r="V48" s="3"/>
      <c r="W48" s="3"/>
      <c r="X48" s="3"/>
      <c r="Y48" s="3"/>
      <c r="Z48" s="3"/>
    </row>
    <row r="49" spans="1:26" ht="15" customHeight="1" x14ac:dyDescent="0.2">
      <c r="A49" s="3"/>
      <c r="B49" s="3"/>
      <c r="C49" s="2" t="s">
        <v>63</v>
      </c>
      <c r="D49" s="3" t="s">
        <v>174</v>
      </c>
      <c r="E49" s="3" t="b">
        <v>0</v>
      </c>
      <c r="F49" s="3" t="s">
        <v>175</v>
      </c>
      <c r="G49" s="3"/>
      <c r="H49" s="3"/>
      <c r="I49" s="3"/>
      <c r="J49" s="3"/>
      <c r="K49" s="3"/>
      <c r="L49" s="3"/>
      <c r="M49" s="3"/>
      <c r="N49" s="3"/>
      <c r="O49" s="3"/>
      <c r="P49" s="3"/>
      <c r="Q49" s="3"/>
      <c r="R49" s="3"/>
      <c r="S49" s="3"/>
      <c r="T49" s="3"/>
      <c r="U49" s="3"/>
      <c r="V49" s="3"/>
      <c r="W49" s="3"/>
      <c r="X49" s="3"/>
      <c r="Y49" s="3"/>
      <c r="Z49" s="3"/>
    </row>
    <row r="50" spans="1:26" ht="15" customHeight="1" x14ac:dyDescent="0.2">
      <c r="A50" s="3"/>
      <c r="B50" s="3"/>
      <c r="C50" s="2" t="s">
        <v>64</v>
      </c>
      <c r="D50" s="3" t="s">
        <v>176</v>
      </c>
      <c r="E50" s="3" t="b">
        <v>0</v>
      </c>
      <c r="F50" s="3" t="s">
        <v>177</v>
      </c>
      <c r="G50" s="3"/>
      <c r="H50" s="3"/>
      <c r="I50" s="3"/>
      <c r="J50" s="3"/>
      <c r="K50" s="3"/>
      <c r="L50" s="3"/>
      <c r="M50" s="3"/>
      <c r="N50" s="3"/>
      <c r="O50" s="3"/>
      <c r="P50" s="3"/>
      <c r="Q50" s="3"/>
      <c r="R50" s="3"/>
      <c r="S50" s="3"/>
      <c r="T50" s="3"/>
      <c r="U50" s="3"/>
      <c r="V50" s="3"/>
      <c r="W50" s="3"/>
      <c r="X50" s="3"/>
      <c r="Y50" s="3"/>
      <c r="Z50" s="3"/>
    </row>
    <row r="51" spans="1:26" ht="15" customHeight="1" x14ac:dyDescent="0.2">
      <c r="A51" s="3"/>
      <c r="B51" s="3"/>
      <c r="C51" s="2" t="s">
        <v>65</v>
      </c>
      <c r="D51" s="3" t="s">
        <v>178</v>
      </c>
      <c r="E51" s="3" t="b">
        <v>0</v>
      </c>
      <c r="F51" s="3" t="s">
        <v>179</v>
      </c>
      <c r="G51" s="3"/>
      <c r="H51" s="3"/>
      <c r="I51" s="3"/>
      <c r="J51" s="3"/>
      <c r="K51" s="3"/>
      <c r="L51" s="3"/>
      <c r="M51" s="3"/>
      <c r="N51" s="3"/>
      <c r="O51" s="3"/>
      <c r="P51" s="3"/>
      <c r="Q51" s="3"/>
      <c r="R51" s="3"/>
      <c r="S51" s="3"/>
      <c r="T51" s="3"/>
      <c r="U51" s="3"/>
      <c r="V51" s="3"/>
      <c r="W51" s="3"/>
      <c r="X51" s="3"/>
      <c r="Y51" s="3"/>
      <c r="Z51" s="3"/>
    </row>
    <row r="52" spans="1:26" ht="15" customHeight="1" x14ac:dyDescent="0.2">
      <c r="A52" s="3"/>
      <c r="B52" s="3"/>
      <c r="C52" s="2"/>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14" t="s">
        <v>66</v>
      </c>
      <c r="D53" s="3" t="s">
        <v>180</v>
      </c>
      <c r="E53" s="3" t="b">
        <v>0</v>
      </c>
      <c r="F53" s="3" t="s">
        <v>181</v>
      </c>
      <c r="G53" s="3"/>
      <c r="H53" s="3"/>
      <c r="I53" s="3"/>
      <c r="J53" s="3"/>
      <c r="K53" s="3"/>
      <c r="L53" s="3"/>
      <c r="M53" s="3"/>
      <c r="N53" s="3"/>
      <c r="O53" s="3"/>
      <c r="P53" s="3"/>
      <c r="Q53" s="3"/>
      <c r="R53" s="3"/>
      <c r="S53" s="3"/>
      <c r="T53" s="3"/>
      <c r="U53" s="3"/>
      <c r="V53" s="3"/>
      <c r="W53" s="3"/>
      <c r="X53" s="3"/>
      <c r="Y53" s="3"/>
      <c r="Z53" s="3"/>
    </row>
    <row r="54" spans="1:26" ht="15" customHeight="1" x14ac:dyDescent="0.2">
      <c r="A54" s="3"/>
      <c r="B54" s="3"/>
      <c r="C54" s="2" t="s">
        <v>68</v>
      </c>
      <c r="D54" s="3" t="s">
        <v>182</v>
      </c>
      <c r="E54" s="3" t="b">
        <v>0</v>
      </c>
      <c r="F54" s="30" t="s">
        <v>378</v>
      </c>
      <c r="G54" s="3"/>
      <c r="H54" s="3"/>
      <c r="I54" s="3"/>
      <c r="J54" s="3"/>
      <c r="K54" s="3"/>
      <c r="L54" s="3"/>
      <c r="M54" s="3"/>
      <c r="N54" s="3"/>
      <c r="O54" s="3"/>
      <c r="P54" s="3"/>
      <c r="Q54" s="3"/>
      <c r="R54" s="3"/>
      <c r="S54" s="3"/>
      <c r="T54" s="3"/>
      <c r="U54" s="3"/>
      <c r="V54" s="3"/>
      <c r="W54" s="3"/>
      <c r="X54" s="3"/>
      <c r="Y54" s="3"/>
      <c r="Z54" s="3"/>
    </row>
    <row r="55" spans="1:26" ht="15" customHeight="1" x14ac:dyDescent="0.2">
      <c r="A55" s="3"/>
      <c r="B55" s="3"/>
      <c r="C55" s="15" t="s">
        <v>69</v>
      </c>
      <c r="D55" s="3" t="s">
        <v>183</v>
      </c>
      <c r="E55" s="3" t="b">
        <v>0</v>
      </c>
      <c r="F55" s="3"/>
      <c r="G55" s="3"/>
      <c r="H55" s="3"/>
      <c r="I55" s="3"/>
      <c r="J55" s="3"/>
      <c r="K55" s="3"/>
      <c r="L55" s="3"/>
      <c r="M55" s="3"/>
      <c r="N55" s="3"/>
      <c r="O55" s="3"/>
      <c r="P55" s="3"/>
      <c r="Q55" s="3"/>
      <c r="R55" s="3"/>
      <c r="S55" s="3"/>
      <c r="T55" s="3"/>
      <c r="U55" s="3"/>
      <c r="V55" s="3"/>
      <c r="W55" s="3"/>
      <c r="X55" s="3"/>
      <c r="Y55" s="3"/>
      <c r="Z55" s="3"/>
    </row>
    <row r="56" spans="1:26" ht="15" customHeight="1" x14ac:dyDescent="0.2">
      <c r="A56" s="3"/>
      <c r="B56" s="3"/>
      <c r="C56" s="15" t="s">
        <v>184</v>
      </c>
      <c r="D56" s="3" t="s">
        <v>185</v>
      </c>
      <c r="E56" s="3" t="b">
        <v>0</v>
      </c>
      <c r="F56" s="3" t="s">
        <v>186</v>
      </c>
      <c r="G56" s="3"/>
      <c r="H56" s="3"/>
      <c r="I56" s="3"/>
      <c r="J56" s="3"/>
      <c r="K56" s="3"/>
      <c r="L56" s="3"/>
      <c r="M56" s="3"/>
      <c r="N56" s="3"/>
      <c r="O56" s="3"/>
      <c r="P56" s="3"/>
      <c r="Q56" s="3"/>
      <c r="R56" s="3"/>
      <c r="S56" s="3"/>
      <c r="T56" s="3"/>
      <c r="U56" s="3"/>
      <c r="V56" s="3"/>
      <c r="W56" s="3"/>
      <c r="X56" s="3"/>
      <c r="Y56" s="3"/>
      <c r="Z56" s="3"/>
    </row>
    <row r="57" spans="1:26" ht="15" customHeight="1" x14ac:dyDescent="0.2">
      <c r="A57" s="3"/>
      <c r="B57" s="3"/>
      <c r="C57" s="15" t="s">
        <v>72</v>
      </c>
      <c r="D57" s="3" t="s">
        <v>187</v>
      </c>
      <c r="E57" s="3" t="b">
        <v>0</v>
      </c>
      <c r="F57" s="3" t="s">
        <v>188</v>
      </c>
      <c r="G57" s="3"/>
      <c r="H57" s="3"/>
      <c r="I57" s="3"/>
      <c r="J57" s="3"/>
      <c r="K57" s="3"/>
      <c r="L57" s="3"/>
      <c r="M57" s="3"/>
      <c r="N57" s="3"/>
      <c r="O57" s="3"/>
      <c r="P57" s="3"/>
      <c r="Q57" s="3"/>
      <c r="R57" s="3"/>
      <c r="S57" s="3"/>
      <c r="T57" s="3"/>
      <c r="U57" s="3"/>
      <c r="V57" s="3"/>
      <c r="W57" s="3"/>
      <c r="X57" s="3"/>
      <c r="Y57" s="3"/>
      <c r="Z57" s="3"/>
    </row>
    <row r="58" spans="1:26" ht="15" customHeight="1" x14ac:dyDescent="0.2">
      <c r="A58" s="3"/>
      <c r="B58" s="3"/>
      <c r="C58" s="2" t="s">
        <v>73</v>
      </c>
      <c r="D58" s="3" t="s">
        <v>189</v>
      </c>
      <c r="E58" s="3" t="b">
        <v>0</v>
      </c>
      <c r="F58" s="3" t="s">
        <v>190</v>
      </c>
      <c r="G58" s="3"/>
      <c r="H58" s="3"/>
      <c r="I58" s="3"/>
      <c r="J58" s="3"/>
      <c r="K58" s="3"/>
      <c r="L58" s="3"/>
      <c r="M58" s="3"/>
      <c r="N58" s="3"/>
      <c r="O58" s="3"/>
      <c r="P58" s="3"/>
      <c r="Q58" s="3"/>
      <c r="R58" s="3"/>
      <c r="S58" s="3"/>
      <c r="T58" s="3"/>
      <c r="U58" s="3"/>
      <c r="V58" s="3"/>
      <c r="W58" s="3"/>
      <c r="X58" s="3"/>
      <c r="Y58" s="3"/>
      <c r="Z58" s="3"/>
    </row>
    <row r="59" spans="1:26" ht="15" customHeight="1" x14ac:dyDescent="0.2">
      <c r="A59" s="3"/>
      <c r="B59" s="3"/>
      <c r="C59" s="3" t="s">
        <v>75</v>
      </c>
      <c r="D59" s="3"/>
      <c r="E59" s="3" t="b">
        <v>0</v>
      </c>
      <c r="F59" s="3"/>
      <c r="G59" s="3"/>
      <c r="H59" s="3"/>
      <c r="I59" s="3"/>
      <c r="J59" s="3"/>
      <c r="K59" s="3"/>
      <c r="L59" s="3"/>
      <c r="M59" s="3"/>
      <c r="N59" s="3"/>
      <c r="O59" s="3"/>
      <c r="P59" s="3"/>
      <c r="Q59" s="3"/>
      <c r="R59" s="3"/>
      <c r="S59" s="3"/>
      <c r="T59" s="3"/>
      <c r="U59" s="3"/>
      <c r="V59" s="3"/>
      <c r="W59" s="3"/>
      <c r="X59" s="3"/>
      <c r="Y59" s="3"/>
      <c r="Z59" s="3"/>
    </row>
    <row r="60" spans="1:26" ht="15" customHeight="1" x14ac:dyDescent="0.2">
      <c r="A60" s="3"/>
      <c r="B60" s="3"/>
      <c r="C60" s="3" t="s">
        <v>76</v>
      </c>
      <c r="D60" s="3"/>
      <c r="E60" s="3" t="b">
        <v>0</v>
      </c>
      <c r="F60" s="3"/>
      <c r="G60" s="3"/>
      <c r="H60" s="3"/>
      <c r="I60" s="3"/>
      <c r="J60" s="3"/>
      <c r="K60" s="3"/>
      <c r="L60" s="3"/>
      <c r="M60" s="3"/>
      <c r="N60" s="3"/>
      <c r="O60" s="3"/>
      <c r="P60" s="3"/>
      <c r="Q60" s="3"/>
      <c r="R60" s="3"/>
      <c r="S60" s="3"/>
      <c r="T60" s="3"/>
      <c r="U60" s="3"/>
      <c r="V60" s="3"/>
      <c r="W60" s="3"/>
      <c r="X60" s="3"/>
      <c r="Y60" s="3"/>
      <c r="Z60" s="3"/>
    </row>
    <row r="61" spans="1:26" ht="15" customHeight="1" x14ac:dyDescent="0.2">
      <c r="A61" s="3"/>
      <c r="B61" s="3"/>
      <c r="C61" s="2" t="s">
        <v>78</v>
      </c>
      <c r="D61" s="22" t="s">
        <v>191</v>
      </c>
      <c r="E61" s="3" t="b">
        <v>0</v>
      </c>
      <c r="F61" s="3"/>
      <c r="G61" s="3"/>
      <c r="H61" s="3"/>
      <c r="I61" s="3"/>
      <c r="J61" s="3"/>
      <c r="K61" s="3"/>
      <c r="L61" s="3"/>
      <c r="M61" s="3"/>
      <c r="N61" s="3"/>
      <c r="O61" s="3"/>
      <c r="P61" s="3"/>
      <c r="Q61" s="3"/>
      <c r="R61" s="3"/>
      <c r="S61" s="3"/>
      <c r="T61" s="3"/>
      <c r="U61" s="3"/>
      <c r="V61" s="3"/>
      <c r="W61" s="3"/>
      <c r="X61" s="3"/>
      <c r="Y61" s="3"/>
      <c r="Z61" s="3"/>
    </row>
    <row r="62" spans="1:26" ht="15" customHeight="1" x14ac:dyDescent="0.2">
      <c r="A62" s="3"/>
      <c r="B62" s="3"/>
      <c r="C62" s="15" t="s">
        <v>80</v>
      </c>
      <c r="D62" s="3"/>
      <c r="E62" s="3" t="b">
        <v>0</v>
      </c>
      <c r="F62" s="3"/>
      <c r="G62" s="3"/>
      <c r="H62" s="3"/>
      <c r="I62" s="3"/>
      <c r="J62" s="3"/>
      <c r="K62" s="3"/>
      <c r="L62" s="3"/>
      <c r="M62" s="3"/>
      <c r="N62" s="3"/>
      <c r="O62" s="3"/>
      <c r="P62" s="3"/>
      <c r="Q62" s="3"/>
      <c r="R62" s="3"/>
      <c r="S62" s="3"/>
      <c r="T62" s="3"/>
      <c r="U62" s="3"/>
      <c r="V62" s="3"/>
      <c r="W62" s="3"/>
      <c r="X62" s="3"/>
      <c r="Y62" s="3"/>
      <c r="Z62" s="3"/>
    </row>
    <row r="63" spans="1:26" ht="15" customHeight="1" x14ac:dyDescent="0.2">
      <c r="A63" s="3"/>
      <c r="B63" s="3"/>
      <c r="C63" s="15" t="s">
        <v>81</v>
      </c>
      <c r="D63" s="3"/>
      <c r="E63" s="3" t="b">
        <v>0</v>
      </c>
      <c r="F63" s="3"/>
      <c r="G63" s="3"/>
      <c r="H63" s="3"/>
      <c r="I63" s="3"/>
      <c r="J63" s="3"/>
      <c r="K63" s="3"/>
      <c r="L63" s="3"/>
      <c r="M63" s="3"/>
      <c r="N63" s="3"/>
      <c r="O63" s="3"/>
      <c r="P63" s="3"/>
      <c r="Q63" s="3"/>
      <c r="R63" s="3"/>
      <c r="S63" s="3"/>
      <c r="T63" s="3"/>
      <c r="U63" s="3"/>
      <c r="V63" s="3"/>
      <c r="W63" s="3"/>
      <c r="X63" s="3"/>
      <c r="Y63" s="3"/>
      <c r="Z63" s="3"/>
    </row>
    <row r="64" spans="1:26" ht="15" customHeight="1" x14ac:dyDescent="0.2">
      <c r="A64" s="3"/>
      <c r="B64" s="3"/>
      <c r="C64" s="15" t="s">
        <v>82</v>
      </c>
      <c r="D64" s="3"/>
      <c r="E64" s="3" t="b">
        <v>0</v>
      </c>
      <c r="F64" s="3"/>
      <c r="G64" s="3"/>
      <c r="H64" s="3"/>
      <c r="I64" s="3"/>
      <c r="J64" s="3"/>
      <c r="K64" s="3"/>
      <c r="L64" s="3"/>
      <c r="M64" s="3"/>
      <c r="N64" s="3"/>
      <c r="O64" s="3"/>
      <c r="P64" s="3"/>
      <c r="Q64" s="3"/>
      <c r="R64" s="3"/>
      <c r="S64" s="3"/>
      <c r="T64" s="3"/>
      <c r="U64" s="3"/>
      <c r="V64" s="3"/>
      <c r="W64" s="3"/>
      <c r="X64" s="3"/>
      <c r="Y64" s="3"/>
      <c r="Z64" s="3"/>
    </row>
    <row r="65" spans="1:26" ht="15" customHeight="1" x14ac:dyDescent="0.2">
      <c r="A65" s="3"/>
      <c r="B65" s="3"/>
      <c r="C65" s="2" t="s">
        <v>83</v>
      </c>
      <c r="D65" s="3" t="s">
        <v>192</v>
      </c>
      <c r="E65" s="3" t="b">
        <v>0</v>
      </c>
      <c r="F65" s="30" t="str">
        <f>HYPERLINK("http://www.merriam-webster.com/dictionary/time","http://www.merriam-webster.com/dictionary/time")</f>
        <v>http://www.merriam-webster.com/dictionary/time</v>
      </c>
      <c r="G65" s="3"/>
      <c r="H65" s="3"/>
      <c r="I65" s="3"/>
      <c r="J65" s="3"/>
      <c r="K65" s="3"/>
      <c r="L65" s="3"/>
      <c r="M65" s="3"/>
      <c r="N65" s="3"/>
      <c r="O65" s="3"/>
      <c r="P65" s="3"/>
      <c r="Q65" s="3"/>
      <c r="R65" s="3"/>
      <c r="S65" s="3"/>
      <c r="T65" s="3"/>
      <c r="U65" s="3"/>
      <c r="V65" s="3"/>
      <c r="W65" s="3"/>
      <c r="X65" s="3"/>
      <c r="Y65" s="3"/>
      <c r="Z65" s="3"/>
    </row>
    <row r="66" spans="1:26" ht="15" customHeight="1" x14ac:dyDescent="0.2">
      <c r="A66" s="3"/>
      <c r="B66" s="3"/>
      <c r="C66" s="15" t="s">
        <v>84</v>
      </c>
      <c r="D66" s="3"/>
      <c r="E66" s="3" t="b">
        <v>0</v>
      </c>
      <c r="F66" s="3"/>
      <c r="G66" s="3"/>
      <c r="H66" s="3"/>
      <c r="I66" s="3"/>
      <c r="J66" s="3"/>
      <c r="K66" s="3"/>
      <c r="L66" s="3"/>
      <c r="M66" s="3"/>
      <c r="N66" s="3"/>
      <c r="O66" s="3"/>
      <c r="P66" s="3"/>
      <c r="Q66" s="3"/>
      <c r="R66" s="3"/>
      <c r="S66" s="3"/>
      <c r="T66" s="3"/>
      <c r="U66" s="3"/>
      <c r="V66" s="3"/>
      <c r="W66" s="3"/>
      <c r="X66" s="3"/>
      <c r="Y66" s="3"/>
      <c r="Z66" s="3"/>
    </row>
    <row r="67" spans="1:26" ht="15" customHeight="1" x14ac:dyDescent="0.2">
      <c r="A67" s="3"/>
      <c r="B67" s="3"/>
      <c r="C67" s="19"/>
      <c r="D67" s="19"/>
      <c r="E67" s="19"/>
      <c r="F67" s="19"/>
      <c r="G67" s="3"/>
      <c r="H67" s="3"/>
      <c r="I67" s="3"/>
      <c r="J67" s="3"/>
      <c r="K67" s="3"/>
      <c r="L67" s="3"/>
      <c r="M67" s="3"/>
      <c r="N67" s="3"/>
      <c r="O67" s="3"/>
      <c r="P67" s="3"/>
      <c r="Q67" s="3"/>
      <c r="R67" s="3"/>
      <c r="S67" s="3"/>
      <c r="T67" s="3"/>
      <c r="U67" s="3"/>
      <c r="V67" s="3"/>
      <c r="W67" s="3"/>
      <c r="X67" s="3"/>
      <c r="Y67" s="3"/>
      <c r="Z67" s="3"/>
    </row>
    <row r="68" spans="1:26" ht="15" customHeight="1" x14ac:dyDescent="0.2">
      <c r="A68" s="3"/>
      <c r="B68" s="3"/>
      <c r="C68" s="2" t="s">
        <v>85</v>
      </c>
      <c r="D68" s="3" t="s">
        <v>193</v>
      </c>
      <c r="E68" s="3" t="b">
        <v>0</v>
      </c>
      <c r="F68" s="3" t="s">
        <v>379</v>
      </c>
      <c r="G68" s="3"/>
      <c r="H68" s="3"/>
      <c r="I68" s="3"/>
      <c r="J68" s="3"/>
      <c r="K68" s="3"/>
      <c r="L68" s="3"/>
      <c r="M68" s="3"/>
      <c r="N68" s="3"/>
      <c r="O68" s="3"/>
      <c r="P68" s="3"/>
      <c r="Q68" s="3"/>
      <c r="R68" s="3"/>
      <c r="S68" s="3"/>
      <c r="T68" s="3"/>
      <c r="U68" s="3"/>
      <c r="V68" s="3"/>
      <c r="W68" s="3"/>
      <c r="X68" s="3"/>
      <c r="Y68" s="3"/>
      <c r="Z68" s="3"/>
    </row>
    <row r="69" spans="1:26" ht="15" customHeight="1" x14ac:dyDescent="0.2">
      <c r="A69" s="3"/>
      <c r="B69" s="3"/>
      <c r="C69" s="15" t="s">
        <v>87</v>
      </c>
      <c r="D69" s="3" t="s">
        <v>194</v>
      </c>
      <c r="E69" s="3" t="b">
        <v>0</v>
      </c>
      <c r="F69" s="30" t="str">
        <f>HYPERLINK("http://www.sciencedaily.com/terms/pathogen.htm","http://www.sciencedaily.com/terms/pathogen.htm")</f>
        <v>http://www.sciencedaily.com/terms/pathogen.htm</v>
      </c>
      <c r="G69" s="3"/>
      <c r="H69" s="3"/>
      <c r="I69" s="3"/>
      <c r="J69" s="3"/>
      <c r="K69" s="3"/>
      <c r="L69" s="3"/>
      <c r="M69" s="3"/>
      <c r="N69" s="3"/>
      <c r="O69" s="3"/>
      <c r="P69" s="3"/>
      <c r="Q69" s="3"/>
      <c r="R69" s="3"/>
      <c r="S69" s="3"/>
      <c r="T69" s="3"/>
      <c r="U69" s="3"/>
      <c r="V69" s="3"/>
      <c r="W69" s="3"/>
      <c r="X69" s="3"/>
      <c r="Y69" s="3"/>
      <c r="Z69" s="3"/>
    </row>
    <row r="70" spans="1:26" ht="15" customHeight="1" x14ac:dyDescent="0.2">
      <c r="A70" s="3"/>
      <c r="B70" s="3"/>
      <c r="C70" s="3" t="s">
        <v>92</v>
      </c>
      <c r="D70" s="3" t="s">
        <v>195</v>
      </c>
      <c r="E70" s="3" t="b">
        <v>0</v>
      </c>
      <c r="F70" s="3" t="s">
        <v>196</v>
      </c>
      <c r="G70" s="3"/>
      <c r="H70" s="3"/>
      <c r="I70" s="3"/>
      <c r="J70" s="3"/>
      <c r="K70" s="3"/>
      <c r="L70" s="3"/>
      <c r="M70" s="3"/>
      <c r="N70" s="3"/>
      <c r="O70" s="3"/>
      <c r="P70" s="3"/>
      <c r="Q70" s="3"/>
      <c r="R70" s="3"/>
      <c r="S70" s="3"/>
      <c r="T70" s="3"/>
      <c r="U70" s="3"/>
      <c r="V70" s="3"/>
      <c r="W70" s="3"/>
      <c r="X70" s="3"/>
      <c r="Y70" s="3"/>
      <c r="Z70" s="3"/>
    </row>
    <row r="71" spans="1:26" ht="15" customHeight="1" x14ac:dyDescent="0.2">
      <c r="A71" s="3"/>
      <c r="B71" s="3"/>
      <c r="C71" s="3" t="s">
        <v>93</v>
      </c>
      <c r="D71" s="3" t="s">
        <v>197</v>
      </c>
      <c r="E71" s="3" t="b">
        <v>0</v>
      </c>
      <c r="F71" s="30" t="s">
        <v>383</v>
      </c>
      <c r="G71" s="3"/>
      <c r="H71" s="3"/>
      <c r="I71" s="3"/>
      <c r="J71" s="3"/>
      <c r="K71" s="3"/>
      <c r="L71" s="3"/>
      <c r="M71" s="3"/>
      <c r="N71" s="3"/>
      <c r="O71" s="3"/>
      <c r="P71" s="3"/>
      <c r="Q71" s="3"/>
      <c r="R71" s="3"/>
      <c r="S71" s="3"/>
      <c r="T71" s="3"/>
      <c r="U71" s="3"/>
      <c r="V71" s="3"/>
      <c r="W71" s="3"/>
      <c r="X71" s="3"/>
      <c r="Y71" s="3"/>
      <c r="Z71" s="3"/>
    </row>
    <row r="72" spans="1:26" ht="15" customHeight="1" x14ac:dyDescent="0.2">
      <c r="A72" s="3"/>
      <c r="B72" s="3"/>
      <c r="C72" s="3" t="s">
        <v>94</v>
      </c>
      <c r="D72" s="3" t="s">
        <v>198</v>
      </c>
      <c r="E72" s="3" t="b">
        <v>0</v>
      </c>
      <c r="F72" s="30" t="str">
        <f>HYPERLINK("http://www.cdc.gov/parasites/babesiosis/gen_info/faqs.html","http://www.cdc.gov/parasites/babesiosis/gen_info/faqs.html")</f>
        <v>http://www.cdc.gov/parasites/babesiosis/gen_info/faqs.html</v>
      </c>
      <c r="G72" s="3"/>
      <c r="H72" s="3"/>
      <c r="I72" s="3"/>
      <c r="J72" s="3"/>
      <c r="K72" s="3"/>
      <c r="L72" s="3"/>
      <c r="M72" s="3"/>
      <c r="N72" s="3"/>
      <c r="O72" s="3"/>
      <c r="P72" s="3"/>
      <c r="Q72" s="3"/>
      <c r="R72" s="3"/>
      <c r="S72" s="3"/>
      <c r="T72" s="3"/>
      <c r="U72" s="3"/>
      <c r="V72" s="3"/>
      <c r="W72" s="3"/>
      <c r="X72" s="3"/>
      <c r="Y72" s="3"/>
      <c r="Z72" s="3"/>
    </row>
    <row r="73" spans="1:26" ht="15" customHeight="1" x14ac:dyDescent="0.2">
      <c r="A73" s="3"/>
      <c r="B73" s="3"/>
      <c r="C73" s="3" t="s">
        <v>95</v>
      </c>
      <c r="D73" s="3" t="s">
        <v>199</v>
      </c>
      <c r="E73" s="3" t="b">
        <v>0</v>
      </c>
      <c r="F73" s="30" t="str">
        <f>HYPERLINK("http://www.cdc.gov/anaplasmosis/symptoms/index.html","http://www.cdc.gov/anaplasmosis/symptoms/index.html")</f>
        <v>http://www.cdc.gov/anaplasmosis/symptoms/index.html</v>
      </c>
      <c r="G73" s="3"/>
      <c r="H73" s="3"/>
      <c r="I73" s="3"/>
      <c r="J73" s="3"/>
      <c r="K73" s="3"/>
      <c r="L73" s="3"/>
      <c r="M73" s="3"/>
      <c r="N73" s="3"/>
      <c r="O73" s="3"/>
      <c r="P73" s="3"/>
      <c r="Q73" s="3"/>
      <c r="R73" s="3"/>
      <c r="S73" s="3"/>
      <c r="T73" s="3"/>
      <c r="U73" s="3"/>
      <c r="V73" s="3"/>
      <c r="W73" s="3"/>
      <c r="X73" s="3"/>
      <c r="Y73" s="3"/>
      <c r="Z73" s="3"/>
    </row>
    <row r="74" spans="1:26" ht="15" customHeight="1" x14ac:dyDescent="0.2">
      <c r="A74" s="3"/>
      <c r="B74" s="3"/>
      <c r="C74" s="3" t="s">
        <v>96</v>
      </c>
      <c r="D74" s="3" t="s">
        <v>200</v>
      </c>
      <c r="E74" s="3" t="b">
        <v>0</v>
      </c>
      <c r="F74" s="30" t="str">
        <f>HYPERLINK("http://www.bt.cdc.gov/agent/tularemia/faq.asp","http://www.bt.cdc.gov/agent/tularemia/faq.asp")</f>
        <v>http://www.bt.cdc.gov/agent/tularemia/faq.asp</v>
      </c>
      <c r="G74" s="3"/>
      <c r="H74" s="3"/>
      <c r="I74" s="3"/>
      <c r="J74" s="3"/>
      <c r="K74" s="3"/>
      <c r="L74" s="3"/>
      <c r="M74" s="3"/>
      <c r="N74" s="3"/>
      <c r="O74" s="3"/>
      <c r="P74" s="3"/>
      <c r="Q74" s="3"/>
      <c r="R74" s="3"/>
      <c r="S74" s="3"/>
      <c r="T74" s="3"/>
      <c r="U74" s="3"/>
      <c r="V74" s="3"/>
      <c r="W74" s="3"/>
      <c r="X74" s="3"/>
      <c r="Y74" s="3"/>
      <c r="Z74" s="3"/>
    </row>
    <row r="75" spans="1:26" ht="15" customHeight="1" x14ac:dyDescent="0.2">
      <c r="A75" s="3"/>
      <c r="B75" s="3"/>
      <c r="C75" s="3" t="s">
        <v>97</v>
      </c>
      <c r="D75" s="3" t="s">
        <v>201</v>
      </c>
      <c r="E75" s="3" t="b">
        <v>0</v>
      </c>
      <c r="F75" s="17" t="s">
        <v>202</v>
      </c>
      <c r="G75" s="3"/>
      <c r="H75" s="3"/>
      <c r="I75" s="3"/>
      <c r="J75" s="3"/>
      <c r="K75" s="3"/>
      <c r="L75" s="3"/>
      <c r="M75" s="3"/>
      <c r="N75" s="3"/>
      <c r="O75" s="3"/>
      <c r="P75" s="3"/>
      <c r="Q75" s="3"/>
      <c r="R75" s="3"/>
      <c r="S75" s="3"/>
      <c r="T75" s="3"/>
      <c r="U75" s="3"/>
      <c r="V75" s="3"/>
      <c r="W75" s="3"/>
      <c r="X75" s="3"/>
      <c r="Y75" s="3"/>
      <c r="Z75" s="3"/>
    </row>
    <row r="76" spans="1:26" ht="15" customHeight="1" x14ac:dyDescent="0.2">
      <c r="A76" s="3"/>
      <c r="B76" s="3"/>
      <c r="C76" s="3" t="s">
        <v>98</v>
      </c>
      <c r="D76" s="3" t="s">
        <v>203</v>
      </c>
      <c r="E76" s="3" t="b">
        <v>0</v>
      </c>
      <c r="F76" s="30" t="str">
        <f>HYPERLINK("https://www.dhs.wisconsin.gov/arboviral/californiaserogroup.htm","https://www.dhs.wisconsin.gov/arboviral/californiaserogroup.htm")</f>
        <v>https://www.dhs.wisconsin.gov/arboviral/californiaserogroup.htm</v>
      </c>
      <c r="G76" s="3"/>
      <c r="H76" s="3"/>
      <c r="I76" s="3"/>
      <c r="J76" s="3"/>
      <c r="K76" s="3"/>
      <c r="L76" s="3"/>
      <c r="M76" s="3"/>
      <c r="N76" s="3"/>
      <c r="O76" s="3"/>
      <c r="P76" s="3"/>
      <c r="Q76" s="3"/>
      <c r="R76" s="3"/>
      <c r="S76" s="3"/>
      <c r="T76" s="3"/>
      <c r="U76" s="3"/>
      <c r="V76" s="3"/>
      <c r="W76" s="3"/>
      <c r="X76" s="3"/>
      <c r="Y76" s="3"/>
      <c r="Z76" s="3"/>
    </row>
    <row r="77" spans="1:26" ht="15" customHeight="1" x14ac:dyDescent="0.2">
      <c r="A77" s="3"/>
      <c r="B77" s="3"/>
      <c r="C77" s="3" t="s">
        <v>99</v>
      </c>
      <c r="D77" s="3" t="s">
        <v>204</v>
      </c>
      <c r="E77" s="3" t="b">
        <v>0</v>
      </c>
      <c r="F77" s="3" t="s">
        <v>205</v>
      </c>
      <c r="G77" s="3"/>
      <c r="H77" s="3"/>
      <c r="I77" s="3"/>
      <c r="J77" s="3"/>
      <c r="K77" s="3"/>
      <c r="L77" s="3"/>
      <c r="M77" s="3"/>
      <c r="N77" s="3"/>
      <c r="O77" s="3"/>
      <c r="P77" s="3"/>
      <c r="Q77" s="3"/>
      <c r="R77" s="3"/>
      <c r="S77" s="3"/>
      <c r="T77" s="3"/>
      <c r="U77" s="3"/>
      <c r="V77" s="3"/>
      <c r="W77" s="3"/>
      <c r="X77" s="3"/>
      <c r="Y77" s="3"/>
      <c r="Z77" s="3"/>
    </row>
    <row r="78" spans="1:26" ht="15" customHeight="1" x14ac:dyDescent="0.2">
      <c r="A78" s="3"/>
      <c r="B78" s="3"/>
      <c r="C78" s="3" t="s">
        <v>100</v>
      </c>
      <c r="D78" s="3" t="s">
        <v>206</v>
      </c>
      <c r="E78" s="3" t="b">
        <v>0</v>
      </c>
      <c r="F78" s="30" t="str">
        <f>HYPERLINK("http://www.who.int/topics/malaria/en/","http://www.who.int/topics/malaria/en/")</f>
        <v>http://www.who.int/topics/malaria/en/</v>
      </c>
      <c r="G78" s="3"/>
      <c r="H78" s="3"/>
      <c r="I78" s="3"/>
      <c r="J78" s="3"/>
      <c r="K78" s="3"/>
      <c r="L78" s="3"/>
      <c r="M78" s="3"/>
      <c r="N78" s="3"/>
      <c r="O78" s="3"/>
      <c r="P78" s="3"/>
      <c r="Q78" s="3"/>
      <c r="R78" s="3"/>
      <c r="S78" s="3"/>
      <c r="T78" s="3"/>
      <c r="U78" s="3"/>
      <c r="V78" s="3"/>
      <c r="W78" s="3"/>
      <c r="X78" s="3"/>
      <c r="Y78" s="3"/>
      <c r="Z78" s="3"/>
    </row>
    <row r="79" spans="1:26" ht="15" customHeight="1" x14ac:dyDescent="0.2">
      <c r="A79" s="3"/>
      <c r="B79" s="3"/>
      <c r="C79" s="3" t="s">
        <v>101</v>
      </c>
      <c r="D79" s="3" t="s">
        <v>207</v>
      </c>
      <c r="E79" s="3" t="b">
        <v>0</v>
      </c>
      <c r="F79" s="3" t="s">
        <v>208</v>
      </c>
      <c r="G79" s="3"/>
      <c r="H79" s="3"/>
      <c r="I79" s="3"/>
      <c r="J79" s="3"/>
      <c r="K79" s="3"/>
      <c r="L79" s="3"/>
      <c r="M79" s="3"/>
      <c r="N79" s="3"/>
      <c r="O79" s="3"/>
      <c r="P79" s="3"/>
      <c r="Q79" s="3"/>
      <c r="R79" s="3"/>
      <c r="S79" s="3"/>
      <c r="T79" s="3"/>
      <c r="U79" s="3"/>
      <c r="V79" s="3"/>
      <c r="W79" s="3"/>
      <c r="X79" s="3"/>
      <c r="Y79" s="3"/>
      <c r="Z79" s="3"/>
    </row>
    <row r="80" spans="1:26" ht="15" customHeight="1" x14ac:dyDescent="0.2">
      <c r="A80" s="3"/>
      <c r="B80" s="3"/>
      <c r="C80" s="3" t="s">
        <v>102</v>
      </c>
      <c r="D80" s="3" t="s">
        <v>209</v>
      </c>
      <c r="E80" s="3" t="b">
        <v>0</v>
      </c>
      <c r="F80" s="3" t="s">
        <v>210</v>
      </c>
      <c r="G80" s="3"/>
      <c r="H80" s="3"/>
      <c r="I80" s="3"/>
      <c r="J80" s="3"/>
      <c r="K80" s="3"/>
      <c r="L80" s="3"/>
      <c r="M80" s="3"/>
      <c r="N80" s="3"/>
      <c r="O80" s="3"/>
      <c r="P80" s="3"/>
      <c r="Q80" s="3"/>
      <c r="R80" s="3"/>
      <c r="S80" s="3"/>
      <c r="T80" s="3"/>
      <c r="U80" s="3"/>
      <c r="V80" s="3"/>
      <c r="W80" s="3"/>
      <c r="X80" s="3"/>
      <c r="Y80" s="3"/>
      <c r="Z80" s="3"/>
    </row>
    <row r="81" spans="1:26" ht="15" customHeight="1" x14ac:dyDescent="0.2">
      <c r="A81" s="3"/>
      <c r="B81" s="3"/>
      <c r="C81" s="3" t="s">
        <v>103</v>
      </c>
      <c r="D81" s="3" t="s">
        <v>211</v>
      </c>
      <c r="E81" s="3" t="b">
        <v>0</v>
      </c>
      <c r="F81" s="3" t="s">
        <v>212</v>
      </c>
      <c r="G81" s="3"/>
      <c r="H81" s="3"/>
      <c r="I81" s="3"/>
      <c r="J81" s="3"/>
      <c r="K81" s="3"/>
      <c r="L81" s="3"/>
      <c r="M81" s="3"/>
      <c r="N81" s="3"/>
      <c r="O81" s="3"/>
      <c r="P81" s="3"/>
      <c r="Q81" s="3"/>
      <c r="R81" s="3"/>
      <c r="S81" s="3"/>
      <c r="T81" s="3"/>
      <c r="U81" s="3"/>
      <c r="V81" s="3"/>
      <c r="W81" s="3"/>
      <c r="X81" s="3"/>
      <c r="Y81" s="3"/>
      <c r="Z81" s="3"/>
    </row>
    <row r="82" spans="1:26" ht="15" customHeight="1" x14ac:dyDescent="0.2">
      <c r="A82" s="3"/>
      <c r="B82" s="3"/>
      <c r="C82" s="3" t="s">
        <v>104</v>
      </c>
      <c r="D82" s="3" t="s">
        <v>213</v>
      </c>
      <c r="E82" s="3" t="b">
        <v>0</v>
      </c>
      <c r="F82" s="3" t="s">
        <v>214</v>
      </c>
      <c r="G82" s="3"/>
      <c r="H82" s="3"/>
      <c r="I82" s="3"/>
      <c r="J82" s="3"/>
      <c r="K82" s="3"/>
      <c r="L82" s="3"/>
      <c r="M82" s="3"/>
      <c r="N82" s="3"/>
      <c r="O82" s="3"/>
      <c r="P82" s="3"/>
      <c r="Q82" s="3"/>
      <c r="R82" s="3"/>
      <c r="S82" s="3"/>
      <c r="T82" s="3"/>
      <c r="U82" s="3"/>
      <c r="V82" s="3"/>
      <c r="W82" s="3"/>
      <c r="X82" s="3"/>
      <c r="Y82" s="3"/>
      <c r="Z82" s="3"/>
    </row>
    <row r="83" spans="1:26" ht="15" customHeight="1" x14ac:dyDescent="0.2">
      <c r="A83" s="3"/>
      <c r="B83" s="3"/>
      <c r="C83" s="3" t="s">
        <v>89</v>
      </c>
      <c r="D83" s="3" t="s">
        <v>215</v>
      </c>
      <c r="E83" s="3" t="b">
        <v>0</v>
      </c>
      <c r="F83" s="17" t="s">
        <v>216</v>
      </c>
      <c r="G83" s="3"/>
      <c r="H83" s="3"/>
      <c r="I83" s="3"/>
      <c r="J83" s="3"/>
      <c r="K83" s="3"/>
      <c r="L83" s="3"/>
      <c r="M83" s="3"/>
      <c r="N83" s="3"/>
      <c r="O83" s="3"/>
      <c r="P83" s="3"/>
      <c r="Q83" s="3"/>
      <c r="R83" s="3"/>
      <c r="S83" s="3"/>
      <c r="T83" s="3"/>
      <c r="U83" s="3"/>
      <c r="V83" s="3"/>
      <c r="W83" s="3"/>
      <c r="X83" s="3"/>
      <c r="Y83" s="3"/>
      <c r="Z83" s="3"/>
    </row>
    <row r="84" spans="1:26" ht="15" customHeight="1" x14ac:dyDescent="0.2">
      <c r="A84" s="3"/>
      <c r="B84" s="3"/>
      <c r="C84" s="3" t="s">
        <v>217</v>
      </c>
      <c r="D84" s="3" t="s">
        <v>218</v>
      </c>
      <c r="E84" s="3" t="b">
        <v>0</v>
      </c>
      <c r="F84" s="3" t="s">
        <v>216</v>
      </c>
      <c r="G84" s="3"/>
      <c r="H84" s="3"/>
      <c r="I84" s="3"/>
      <c r="J84" s="3"/>
      <c r="K84" s="3"/>
      <c r="L84" s="3"/>
      <c r="M84" s="3"/>
      <c r="N84" s="3"/>
      <c r="O84" s="3"/>
      <c r="P84" s="3"/>
      <c r="Q84" s="3"/>
      <c r="R84" s="3"/>
      <c r="S84" s="3"/>
      <c r="T84" s="3"/>
      <c r="U84" s="3"/>
      <c r="V84" s="3"/>
      <c r="W84" s="3"/>
      <c r="X84" s="3"/>
      <c r="Y84" s="3"/>
      <c r="Z84" s="3"/>
    </row>
    <row r="85" spans="1:26" ht="15" customHeight="1" x14ac:dyDescent="0.2">
      <c r="A85" s="3"/>
      <c r="B85" s="3"/>
      <c r="C85" s="3" t="s">
        <v>91</v>
      </c>
      <c r="D85" s="3" t="s">
        <v>219</v>
      </c>
      <c r="E85" s="3" t="b">
        <v>0</v>
      </c>
      <c r="F85" s="3" t="s">
        <v>216</v>
      </c>
      <c r="G85" s="3"/>
      <c r="H85" s="3"/>
      <c r="I85" s="3"/>
      <c r="J85" s="3"/>
      <c r="K85" s="3"/>
      <c r="L85" s="3"/>
      <c r="M85" s="3"/>
      <c r="N85" s="3"/>
      <c r="O85" s="3"/>
      <c r="P85" s="3"/>
      <c r="Q85" s="3"/>
      <c r="R85" s="3"/>
      <c r="S85" s="3"/>
      <c r="T85" s="3"/>
      <c r="U85" s="3"/>
      <c r="V85" s="3"/>
      <c r="W85" s="3"/>
      <c r="X85" s="3"/>
      <c r="Y85" s="3"/>
      <c r="Z85" s="3"/>
    </row>
    <row r="86" spans="1:26" ht="1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14" t="s">
        <v>105</v>
      </c>
      <c r="D87" s="3" t="s">
        <v>220</v>
      </c>
      <c r="E87" s="3" t="b">
        <v>0</v>
      </c>
      <c r="F87" s="3" t="s">
        <v>221</v>
      </c>
      <c r="G87" s="3"/>
      <c r="H87" s="3"/>
      <c r="I87" s="3"/>
      <c r="J87" s="3"/>
      <c r="K87" s="3"/>
      <c r="L87" s="3"/>
      <c r="M87" s="3"/>
      <c r="N87" s="3"/>
      <c r="O87" s="3"/>
      <c r="P87" s="3"/>
      <c r="Q87" s="3"/>
      <c r="R87" s="3"/>
      <c r="S87" s="3"/>
      <c r="T87" s="3"/>
      <c r="U87" s="3"/>
      <c r="V87" s="3"/>
      <c r="W87" s="3"/>
      <c r="X87" s="3"/>
      <c r="Y87" s="3"/>
      <c r="Z87" s="3"/>
    </row>
    <row r="88" spans="1:26" ht="15" customHeight="1" x14ac:dyDescent="0.2">
      <c r="A88" s="3"/>
      <c r="B88" s="3"/>
      <c r="C88" s="2" t="s">
        <v>106</v>
      </c>
      <c r="D88" s="3" t="s">
        <v>222</v>
      </c>
      <c r="E88" s="3" t="b">
        <v>0</v>
      </c>
      <c r="F88" s="3" t="s">
        <v>223</v>
      </c>
      <c r="G88" s="3"/>
      <c r="H88" s="3"/>
      <c r="I88" s="3"/>
      <c r="J88" s="3"/>
      <c r="K88" s="3"/>
      <c r="L88" s="3"/>
      <c r="M88" s="3"/>
      <c r="N88" s="3"/>
      <c r="O88" s="3"/>
      <c r="P88" s="3"/>
      <c r="Q88" s="3"/>
      <c r="R88" s="3"/>
      <c r="S88" s="3"/>
      <c r="T88" s="3"/>
      <c r="U88" s="3"/>
      <c r="V88" s="3"/>
      <c r="W88" s="3"/>
      <c r="X88" s="3"/>
      <c r="Y88" s="3"/>
      <c r="Z88" s="3"/>
    </row>
    <row r="89" spans="1:26" ht="15" customHeight="1" x14ac:dyDescent="0.2">
      <c r="A89" s="3"/>
      <c r="B89" s="3"/>
      <c r="C89" s="2" t="s">
        <v>108</v>
      </c>
      <c r="D89" s="3" t="s">
        <v>224</v>
      </c>
      <c r="E89" s="3" t="b">
        <v>0</v>
      </c>
      <c r="F89" s="3" t="s">
        <v>225</v>
      </c>
      <c r="G89" s="3"/>
      <c r="H89" s="3"/>
      <c r="I89" s="3"/>
      <c r="J89" s="3"/>
      <c r="K89" s="3"/>
      <c r="L89" s="3"/>
      <c r="M89" s="3"/>
      <c r="N89" s="3"/>
      <c r="O89" s="3"/>
      <c r="P89" s="3"/>
      <c r="Q89" s="3"/>
      <c r="R89" s="3"/>
      <c r="S89" s="3"/>
      <c r="T89" s="3"/>
      <c r="U89" s="3"/>
      <c r="V89" s="3"/>
      <c r="W89" s="3"/>
      <c r="X89" s="3"/>
      <c r="Y89" s="3"/>
      <c r="Z89" s="3"/>
    </row>
    <row r="90" spans="1:26" ht="15" customHeight="1" x14ac:dyDescent="0.2">
      <c r="A90" s="3"/>
      <c r="B90" s="3"/>
      <c r="C90" s="2" t="s">
        <v>109</v>
      </c>
      <c r="D90" s="3" t="s">
        <v>226</v>
      </c>
      <c r="E90" s="3" t="b">
        <v>0</v>
      </c>
      <c r="F90" s="3" t="s">
        <v>227</v>
      </c>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14" t="s">
        <v>110</v>
      </c>
      <c r="D91" s="3" t="s">
        <v>228</v>
      </c>
      <c r="E91" s="3" t="b">
        <v>0</v>
      </c>
      <c r="F91" s="30" t="s">
        <v>381</v>
      </c>
      <c r="G91" s="3"/>
      <c r="H91" s="3"/>
      <c r="I91" s="3"/>
      <c r="J91" s="3"/>
      <c r="K91" s="3"/>
      <c r="L91" s="3"/>
      <c r="M91" s="3"/>
      <c r="N91" s="3"/>
      <c r="O91" s="3"/>
      <c r="P91" s="3"/>
      <c r="Q91" s="3"/>
      <c r="R91" s="3"/>
      <c r="S91" s="3"/>
      <c r="T91" s="3"/>
      <c r="U91" s="3"/>
      <c r="V91" s="3"/>
      <c r="W91" s="3"/>
      <c r="X91" s="3"/>
      <c r="Y91" s="3"/>
      <c r="Z91" s="3"/>
    </row>
    <row r="92" spans="1:26" ht="15" customHeight="1" x14ac:dyDescent="0.2">
      <c r="A92" s="3"/>
      <c r="B92" s="3"/>
      <c r="C92" s="2" t="s">
        <v>111</v>
      </c>
      <c r="D92" s="3" t="s">
        <v>229</v>
      </c>
      <c r="E92" s="3" t="b">
        <v>0</v>
      </c>
      <c r="F92" s="3" t="s">
        <v>230</v>
      </c>
      <c r="G92" s="3"/>
      <c r="H92" s="3"/>
      <c r="I92" s="3"/>
      <c r="J92" s="3"/>
      <c r="K92" s="3"/>
      <c r="L92" s="3"/>
      <c r="M92" s="3"/>
      <c r="N92" s="3"/>
      <c r="O92" s="3"/>
      <c r="P92" s="3"/>
      <c r="Q92" s="3"/>
      <c r="R92" s="3"/>
      <c r="S92" s="3"/>
      <c r="T92" s="3"/>
      <c r="U92" s="3"/>
      <c r="V92" s="3"/>
      <c r="W92" s="3"/>
      <c r="X92" s="3"/>
      <c r="Y92" s="3"/>
      <c r="Z92" s="3"/>
    </row>
    <row r="93" spans="1:26" ht="15" customHeight="1" x14ac:dyDescent="0.2">
      <c r="A93" s="3"/>
      <c r="B93" s="3"/>
      <c r="C93" s="2" t="s">
        <v>112</v>
      </c>
      <c r="D93" s="3" t="s">
        <v>231</v>
      </c>
      <c r="E93" s="3" t="b">
        <v>0</v>
      </c>
      <c r="F93" s="31" t="s">
        <v>232</v>
      </c>
      <c r="G93" s="3"/>
      <c r="H93" s="3"/>
      <c r="I93" s="3"/>
      <c r="J93" s="3"/>
      <c r="K93" s="3"/>
      <c r="L93" s="3"/>
      <c r="M93" s="3"/>
      <c r="N93" s="3"/>
      <c r="O93" s="3"/>
      <c r="P93" s="3"/>
      <c r="Q93" s="3"/>
      <c r="R93" s="3"/>
      <c r="S93" s="3"/>
      <c r="T93" s="3"/>
      <c r="U93" s="3"/>
      <c r="V93" s="3"/>
      <c r="W93" s="3"/>
      <c r="X93" s="3"/>
      <c r="Y93" s="3"/>
      <c r="Z93" s="3"/>
    </row>
    <row r="94" spans="1:26" ht="15" customHeight="1" x14ac:dyDescent="0.2">
      <c r="A94" s="3"/>
      <c r="B94" s="3"/>
      <c r="C94" s="2" t="s">
        <v>114</v>
      </c>
      <c r="D94" s="3" t="s">
        <v>233</v>
      </c>
      <c r="E94" s="3" t="b">
        <v>0</v>
      </c>
      <c r="F94" s="3" t="s">
        <v>227</v>
      </c>
      <c r="G94" s="3"/>
      <c r="H94" s="3"/>
      <c r="I94" s="3"/>
      <c r="J94" s="3"/>
      <c r="K94" s="3"/>
      <c r="L94" s="3"/>
      <c r="M94" s="3"/>
      <c r="N94" s="3"/>
      <c r="O94" s="3"/>
      <c r="P94" s="3"/>
      <c r="Q94" s="3"/>
      <c r="R94" s="3"/>
      <c r="S94" s="3"/>
      <c r="T94" s="3"/>
      <c r="U94" s="3"/>
      <c r="V94" s="3"/>
      <c r="W94" s="3"/>
      <c r="X94" s="3"/>
      <c r="Y94" s="3"/>
      <c r="Z94" s="3"/>
    </row>
    <row r="95" spans="1:26" ht="1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 customHeight="1" x14ac:dyDescent="0.2">
      <c r="A97" s="3"/>
      <c r="B97" s="3"/>
      <c r="C97" s="19"/>
      <c r="D97" s="3"/>
      <c r="E97" s="3"/>
      <c r="F97" s="3"/>
      <c r="G97" s="3"/>
      <c r="H97" s="3"/>
      <c r="I97" s="3"/>
      <c r="J97" s="3"/>
      <c r="K97" s="3"/>
      <c r="L97" s="3"/>
      <c r="M97" s="3"/>
      <c r="N97" s="3"/>
      <c r="O97" s="3"/>
      <c r="P97" s="3"/>
      <c r="Q97" s="3"/>
      <c r="R97" s="3"/>
      <c r="S97" s="3"/>
      <c r="T97" s="3"/>
      <c r="U97" s="3"/>
      <c r="V97" s="3"/>
      <c r="W97" s="3"/>
      <c r="X97" s="3"/>
      <c r="Y97" s="3"/>
      <c r="Z97" s="3"/>
    </row>
    <row r="98" spans="1:26" ht="1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5.1640625" defaultRowHeight="15" customHeight="1" x14ac:dyDescent="0.2"/>
  <cols>
    <col min="1" max="2" width="24.83203125" customWidth="1"/>
    <col min="3" max="3" width="14.6640625" customWidth="1"/>
    <col min="4" max="26" width="7.6640625" customWidth="1"/>
  </cols>
  <sheetData>
    <row r="1" spans="1:4" ht="15" customHeight="1" x14ac:dyDescent="0.2">
      <c r="A1" s="3" t="s">
        <v>0</v>
      </c>
      <c r="B1" s="3" t="s">
        <v>1</v>
      </c>
      <c r="C1" s="3" t="s">
        <v>234</v>
      </c>
      <c r="D1" s="3" t="s">
        <v>127</v>
      </c>
    </row>
    <row r="2" spans="1:4" ht="15.75" customHeight="1" x14ac:dyDescent="0.2">
      <c r="A2" s="14" t="s">
        <v>3</v>
      </c>
      <c r="B2" s="14"/>
      <c r="C2" s="3"/>
      <c r="D2" s="3" t="s">
        <v>235</v>
      </c>
    </row>
    <row r="3" spans="1:4" ht="15" customHeight="1" x14ac:dyDescent="0.2">
      <c r="A3" s="2" t="s">
        <v>5</v>
      </c>
      <c r="B3" s="2"/>
      <c r="C3" s="3"/>
      <c r="D3" s="3"/>
    </row>
    <row r="4" spans="1:4" ht="15.75" customHeight="1" x14ac:dyDescent="0.2">
      <c r="A4" s="14" t="s">
        <v>8</v>
      </c>
      <c r="B4" s="14"/>
      <c r="C4" s="23"/>
      <c r="D4" s="23"/>
    </row>
    <row r="5" spans="1:4" ht="15.75" customHeight="1" x14ac:dyDescent="0.2">
      <c r="A5" s="14"/>
      <c r="B5" s="14"/>
      <c r="C5" s="23"/>
      <c r="D5" s="23"/>
    </row>
    <row r="6" spans="1:4" ht="15" customHeight="1" x14ac:dyDescent="0.2">
      <c r="A6" s="2" t="s">
        <v>11</v>
      </c>
      <c r="B6" s="2"/>
      <c r="C6" s="3"/>
      <c r="D6" s="3"/>
    </row>
    <row r="7" spans="1:4" ht="15" customHeight="1" x14ac:dyDescent="0.2">
      <c r="A7" s="15" t="s">
        <v>13</v>
      </c>
      <c r="B7" s="15"/>
      <c r="C7" s="3"/>
      <c r="D7" s="3"/>
    </row>
    <row r="8" spans="1:4" ht="15" customHeight="1" x14ac:dyDescent="0.2">
      <c r="A8" s="15" t="s">
        <v>15</v>
      </c>
      <c r="B8" s="15"/>
      <c r="C8" s="3"/>
      <c r="D8" s="3"/>
    </row>
    <row r="9" spans="1:4" ht="15" customHeight="1" x14ac:dyDescent="0.2">
      <c r="A9" s="15" t="s">
        <v>16</v>
      </c>
      <c r="B9" s="15"/>
      <c r="C9" s="3" t="s">
        <v>236</v>
      </c>
      <c r="D9" s="3" t="s">
        <v>237</v>
      </c>
    </row>
    <row r="10" spans="1:4" ht="15" customHeight="1" x14ac:dyDescent="0.2">
      <c r="A10" s="15" t="s">
        <v>135</v>
      </c>
      <c r="B10" s="15"/>
      <c r="C10" s="3" t="s">
        <v>236</v>
      </c>
      <c r="D10" s="3" t="s">
        <v>237</v>
      </c>
    </row>
    <row r="11" spans="1:4" ht="15" customHeight="1" x14ac:dyDescent="0.2">
      <c r="A11" s="15"/>
      <c r="B11" s="15"/>
      <c r="C11" s="3"/>
      <c r="D11" s="3"/>
    </row>
    <row r="12" spans="1:4" ht="15" customHeight="1" x14ac:dyDescent="0.2">
      <c r="A12" s="2" t="s">
        <v>18</v>
      </c>
      <c r="B12" s="2"/>
      <c r="C12" s="3"/>
      <c r="D12" s="3"/>
    </row>
    <row r="13" spans="1:4" ht="15" customHeight="1" x14ac:dyDescent="0.2">
      <c r="A13" s="15" t="s">
        <v>21</v>
      </c>
      <c r="B13" s="15"/>
      <c r="C13" s="3"/>
      <c r="D13" s="3"/>
    </row>
    <row r="14" spans="1:4" ht="15" customHeight="1" x14ac:dyDescent="0.2">
      <c r="A14" s="15" t="s">
        <v>23</v>
      </c>
      <c r="B14" s="15"/>
      <c r="C14" s="3"/>
      <c r="D14" s="3"/>
    </row>
    <row r="15" spans="1:4" ht="15" customHeight="1" x14ac:dyDescent="0.2">
      <c r="A15" s="15" t="s">
        <v>24</v>
      </c>
      <c r="B15" s="15"/>
      <c r="C15" s="3"/>
      <c r="D15" s="3"/>
    </row>
    <row r="16" spans="1:4" ht="15" customHeight="1" x14ac:dyDescent="0.2">
      <c r="A16" s="15" t="s">
        <v>25</v>
      </c>
      <c r="B16" s="15"/>
      <c r="C16" s="3"/>
      <c r="D16" s="3"/>
    </row>
    <row r="17" spans="1:4" ht="15" customHeight="1" x14ac:dyDescent="0.2">
      <c r="A17" s="15"/>
      <c r="B17" s="15"/>
      <c r="C17" s="19"/>
      <c r="D17" s="19"/>
    </row>
    <row r="18" spans="1:4" ht="15" customHeight="1" x14ac:dyDescent="0.2">
      <c r="A18" s="2" t="s">
        <v>26</v>
      </c>
      <c r="B18" s="2"/>
      <c r="C18" s="3" t="s">
        <v>238</v>
      </c>
      <c r="D18" s="3" t="s">
        <v>239</v>
      </c>
    </row>
    <row r="19" spans="1:4" ht="15" customHeight="1" x14ac:dyDescent="0.2">
      <c r="A19" s="2"/>
      <c r="B19" s="2"/>
      <c r="C19" s="3"/>
      <c r="D19" s="3"/>
    </row>
    <row r="20" spans="1:4" ht="15.75" customHeight="1" x14ac:dyDescent="0.2">
      <c r="A20" s="14" t="s">
        <v>28</v>
      </c>
      <c r="B20" s="14"/>
      <c r="C20" s="16" t="s">
        <v>240</v>
      </c>
      <c r="D20" s="3" t="s">
        <v>241</v>
      </c>
    </row>
    <row r="21" spans="1:4" ht="15" customHeight="1" x14ac:dyDescent="0.2">
      <c r="A21" s="3"/>
      <c r="B21" s="3"/>
      <c r="C21" s="3" t="s">
        <v>242</v>
      </c>
      <c r="D21" s="17" t="str">
        <f>HYPERLINK("https://catalog.data.gov/dataset/cdc-wonder-cancer-statistics","https://catalog.data.gov/dataset/cdc-wonder-cancer-statistics")</f>
        <v>https://catalog.data.gov/dataset/cdc-wonder-cancer-statistics</v>
      </c>
    </row>
    <row r="22" spans="1:4" ht="15" customHeight="1" x14ac:dyDescent="0.2">
      <c r="A22" s="3"/>
      <c r="B22" s="3"/>
      <c r="C22" s="3" t="s">
        <v>243</v>
      </c>
      <c r="D22" s="17" t="str">
        <f>HYPERLINK("https://catalog.data.gov/dataset/cdc-wonder-mortality-infant-deaths","https://catalog.data.gov/dataset/cdc-wonder-mortality-infant-deaths
")</f>
        <v>https://catalog.data.gov/dataset/cdc-wonder-mortality-infant-deaths_x000D_</v>
      </c>
    </row>
    <row r="23" spans="1:4" ht="15" customHeight="1" x14ac:dyDescent="0.2">
      <c r="A23" s="3"/>
      <c r="B23" s="3"/>
      <c r="C23" s="3" t="s">
        <v>244</v>
      </c>
      <c r="D23" s="17" t="str">
        <f>HYPERLINK("https://catalog.data.gov/dataset/cdc-wonder-mortality-multiple-cause-of-death","https://catalog.data.gov/dataset/cdc-wonder-mortality-multiple-cause-of-death
")</f>
        <v>https://catalog.data.gov/dataset/cdc-wonder-mortality-multiple-cause-of-death_x000D_</v>
      </c>
    </row>
    <row r="24" spans="1:4" ht="15" customHeight="1" x14ac:dyDescent="0.2">
      <c r="A24" s="3"/>
      <c r="B24" s="3"/>
      <c r="C24" s="3" t="s">
        <v>245</v>
      </c>
      <c r="D24" s="17" t="str">
        <f>HYPERLINK("https://catalog.data.gov/dataset/cdc-wonder-mortality-underlying-cause-of-death","https://catalog.data.gov/dataset/cdc-wonder-mortality-underlying-cause-of-death")</f>
        <v>https://catalog.data.gov/dataset/cdc-wonder-mortality-underlying-cause-of-death</v>
      </c>
    </row>
    <row r="25" spans="1:4" ht="15" customHeight="1" x14ac:dyDescent="0.2">
      <c r="A25" s="3"/>
      <c r="B25" s="3"/>
      <c r="C25" s="3" t="s">
        <v>246</v>
      </c>
      <c r="D25" s="17" t="str">
        <f>HYPERLINK("https://catalog.data.gov/dataset/demographic-trends-1970-2010-for-coastal-geographies","https://catalog.data.gov/dataset/demographic-trends-1970-2010-for-coastal-geographies")</f>
        <v>https://catalog.data.gov/dataset/demographic-trends-1970-2010-for-coastal-geographies</v>
      </c>
    </row>
    <row r="26" spans="1:4" ht="15" customHeight="1" x14ac:dyDescent="0.2">
      <c r="A26" s="3"/>
      <c r="B26" s="3"/>
      <c r="C26" s="3" t="s">
        <v>247</v>
      </c>
      <c r="D26" s="3" t="s">
        <v>248</v>
      </c>
    </row>
    <row r="27" spans="1:4" ht="15" customHeight="1" x14ac:dyDescent="0.2">
      <c r="A27" s="3"/>
      <c r="B27" s="3"/>
      <c r="C27" s="3" t="s">
        <v>249</v>
      </c>
      <c r="D27" s="3" t="s">
        <v>250</v>
      </c>
    </row>
    <row r="28" spans="1:4" ht="15" customHeight="1" x14ac:dyDescent="0.2">
      <c r="A28" s="3"/>
      <c r="B28" s="3"/>
      <c r="C28" s="3" t="s">
        <v>251</v>
      </c>
      <c r="D28" s="3" t="s">
        <v>252</v>
      </c>
    </row>
    <row r="29" spans="1:4" ht="15" customHeight="1" x14ac:dyDescent="0.2">
      <c r="A29" s="3"/>
      <c r="B29" s="3"/>
      <c r="C29" s="3" t="s">
        <v>253</v>
      </c>
      <c r="D29" s="3" t="s">
        <v>254</v>
      </c>
    </row>
    <row r="30" spans="1:4" ht="15" customHeight="1" x14ac:dyDescent="0.2">
      <c r="A30" s="3"/>
      <c r="B30" s="3"/>
      <c r="C30" s="3" t="s">
        <v>236</v>
      </c>
      <c r="D30" s="3" t="s">
        <v>237</v>
      </c>
    </row>
    <row r="31" spans="1:4" ht="15" customHeight="1" x14ac:dyDescent="0.2">
      <c r="A31" s="3"/>
      <c r="B31" s="3"/>
      <c r="C31" s="16"/>
      <c r="D31" s="17"/>
    </row>
    <row r="32" spans="1:4" ht="15" customHeight="1" x14ac:dyDescent="0.2">
      <c r="A32" s="3"/>
      <c r="B32" s="3"/>
      <c r="C32" s="3"/>
      <c r="D32" s="3"/>
    </row>
    <row r="33" spans="1:4" ht="15" customHeight="1" x14ac:dyDescent="0.2">
      <c r="A33" s="2" t="s">
        <v>30</v>
      </c>
      <c r="B33" s="2"/>
      <c r="C33" s="16" t="s">
        <v>240</v>
      </c>
      <c r="D33" s="17" t="s">
        <v>255</v>
      </c>
    </row>
    <row r="34" spans="1:4" ht="15" customHeight="1" x14ac:dyDescent="0.2">
      <c r="A34" s="17"/>
      <c r="B34" s="17"/>
      <c r="C34" s="16" t="s">
        <v>256</v>
      </c>
      <c r="D34" s="17" t="s">
        <v>257</v>
      </c>
    </row>
    <row r="35" spans="1:4" ht="15" customHeight="1" x14ac:dyDescent="0.2">
      <c r="A35" s="15" t="s">
        <v>33</v>
      </c>
      <c r="B35" s="15"/>
      <c r="C35" s="3"/>
      <c r="D35" s="3"/>
    </row>
    <row r="36" spans="1:4" ht="15" customHeight="1" x14ac:dyDescent="0.2">
      <c r="A36" s="15" t="s">
        <v>35</v>
      </c>
      <c r="B36" s="15"/>
      <c r="C36" s="3"/>
      <c r="D36" s="3"/>
    </row>
    <row r="37" spans="1:4" ht="15" customHeight="1" x14ac:dyDescent="0.2">
      <c r="A37" s="2" t="s">
        <v>37</v>
      </c>
      <c r="B37" s="2"/>
      <c r="C37" s="3" t="s">
        <v>242</v>
      </c>
      <c r="D37" s="17" t="str">
        <f>HYPERLINK("https://catalog.data.gov/dataset/cdc-wonder-cancer-statistics","https://catalog.data.gov/dataset/cdc-wonder-cancer-statistics")</f>
        <v>https://catalog.data.gov/dataset/cdc-wonder-cancer-statistics</v>
      </c>
    </row>
    <row r="38" spans="1:4" ht="15" customHeight="1" x14ac:dyDescent="0.2">
      <c r="A38" s="3"/>
      <c r="B38" s="3"/>
      <c r="C38" s="16" t="s">
        <v>240</v>
      </c>
      <c r="D38" s="17" t="str">
        <f>HYPERLINK("http://catalog.data.gov/dataset/cdc-national-environmental-public-health-tracking-network-tracking-network","http://catalog.data.gov/dataset/cdc-national-environmental-public-health-tracking-network-tracking-network")</f>
        <v>http://catalog.data.gov/dataset/cdc-national-environmental-public-health-tracking-network-tracking-network</v>
      </c>
    </row>
    <row r="39" spans="1:4" ht="15" customHeight="1" x14ac:dyDescent="0.2">
      <c r="A39" s="3"/>
      <c r="B39" s="3"/>
      <c r="C39" s="3" t="s">
        <v>258</v>
      </c>
      <c r="D39" s="17" t="str">
        <f>HYPERLINK("https://catalog.data.gov/dataset/cdc-wonder-compressed-mortality-underlying-cause-of-death","https://catalog.data.gov/dataset/cdc-wonder-compressed-mortality-underlying-cause-of-death")</f>
        <v>https://catalog.data.gov/dataset/cdc-wonder-compressed-mortality-underlying-cause-of-death</v>
      </c>
    </row>
    <row r="40" spans="1:4" ht="15" customHeight="1" x14ac:dyDescent="0.2">
      <c r="A40" s="3"/>
      <c r="B40" s="3"/>
      <c r="C40" s="3" t="s">
        <v>259</v>
      </c>
      <c r="D40" s="17" t="str">
        <f>HYPERLINK("https://catalog.data.gov/dataset/cdc-wonder-detailed-mortality-underlying-cause-of-death","https://catalog.data.gov/dataset/cdc-wonder-detailed-mortality-underlying-cause-of-death")</f>
        <v>https://catalog.data.gov/dataset/cdc-wonder-detailed-mortality-underlying-cause-of-death</v>
      </c>
    </row>
    <row r="41" spans="1:4" ht="15" customHeight="1" x14ac:dyDescent="0.2">
      <c r="A41" s="3"/>
      <c r="B41" s="3"/>
      <c r="C41" s="3" t="s">
        <v>243</v>
      </c>
      <c r="D41" s="17" t="str">
        <f>HYPERLINK("https://catalog.data.gov/dataset/cdc-wonder-mortality-infant-deaths","https://catalog.data.gov/dataset/cdc-wonder-mortality-infant-deaths
")</f>
        <v>https://catalog.data.gov/dataset/cdc-wonder-mortality-infant-deaths_x000D_</v>
      </c>
    </row>
    <row r="42" spans="1:4" ht="15" customHeight="1" x14ac:dyDescent="0.2">
      <c r="A42" s="3"/>
      <c r="B42" s="3"/>
      <c r="C42" s="3" t="s">
        <v>244</v>
      </c>
      <c r="D42" s="17" t="str">
        <f>HYPERLINK("https://catalog.data.gov/dataset/cdc-wonder-mortality-multiple-cause-of-death","https://catalog.data.gov/dataset/cdc-wonder-mortality-multiple-cause-of-death
")</f>
        <v>https://catalog.data.gov/dataset/cdc-wonder-mortality-multiple-cause-of-death_x000D_</v>
      </c>
    </row>
    <row r="43" spans="1:4" ht="15" customHeight="1" x14ac:dyDescent="0.2">
      <c r="A43" s="3"/>
      <c r="B43" s="3"/>
      <c r="C43" s="3" t="s">
        <v>245</v>
      </c>
      <c r="D43" s="17" t="str">
        <f>HYPERLINK("https://catalog.data.gov/dataset/cdc-wonder-mortality-underlying-cause-of-death","https://catalog.data.gov/dataset/cdc-wonder-mortality-underlying-cause-of-death")</f>
        <v>https://catalog.data.gov/dataset/cdc-wonder-mortality-underlying-cause-of-death</v>
      </c>
    </row>
    <row r="44" spans="1:4" ht="15" customHeight="1" x14ac:dyDescent="0.2">
      <c r="A44" s="3"/>
      <c r="B44" s="3"/>
      <c r="C44" s="3" t="s">
        <v>260</v>
      </c>
      <c r="D44" s="17" t="str">
        <f>HYPERLINK("https://catalog.data.gov/dataset/cdc-wonder-population-bridged-race-july-1st-estimates","https://catalog.data.gov/dataset/cdc-wonder-population-bridged-race-july-1st-estimates")</f>
        <v>https://catalog.data.gov/dataset/cdc-wonder-population-bridged-race-july-1st-estimates</v>
      </c>
    </row>
    <row r="45" spans="1:4" ht="15" customHeight="1" x14ac:dyDescent="0.2">
      <c r="A45" s="3"/>
      <c r="B45" s="3"/>
      <c r="C45" s="24" t="s">
        <v>261</v>
      </c>
      <c r="D45" s="25" t="str">
        <f>HYPERLINK("https://catalog.data.gov/dataset/cms-statistics","https://catalog.data.gov/dataset/cms-statistics
")</f>
        <v>https://catalog.data.gov/dataset/cms-statistics_x000D_</v>
      </c>
    </row>
    <row r="46" spans="1:4" ht="15" customHeight="1" x14ac:dyDescent="0.2">
      <c r="A46" s="3"/>
      <c r="B46" s="3"/>
      <c r="C46" s="16" t="s">
        <v>262</v>
      </c>
      <c r="D46" s="25" t="str">
        <f>HYPERLINK("https://catalog.data.gov/dataset/esg-grantee-areas","https://catalog.data.gov/dataset/esg-grantee-areas")</f>
        <v>https://catalog.data.gov/dataset/esg-grantee-areas</v>
      </c>
    </row>
    <row r="47" spans="1:4" ht="15" customHeight="1" x14ac:dyDescent="0.2">
      <c r="A47" s="3"/>
      <c r="B47" s="3"/>
      <c r="C47" s="16" t="s">
        <v>263</v>
      </c>
      <c r="D47" s="25" t="str">
        <f>HYPERLINK("http://catalog.data.gov/dataset/fema-hazus-critical-facilities-for-coastal-geographies","http://catalog.data.gov/dataset/fema-hazus-critical-facilities-for-coastal-geographies")</f>
        <v>http://catalog.data.gov/dataset/fema-hazus-critical-facilities-for-coastal-geographies</v>
      </c>
    </row>
    <row r="48" spans="1:4" ht="15" customHeight="1" x14ac:dyDescent="0.2">
      <c r="A48" s="3"/>
      <c r="B48" s="3"/>
      <c r="C48" s="3" t="s">
        <v>264</v>
      </c>
      <c r="D48" s="3" t="s">
        <v>265</v>
      </c>
    </row>
    <row r="49" spans="1:4" ht="15" customHeight="1" x14ac:dyDescent="0.2">
      <c r="A49" s="3"/>
      <c r="B49" s="3"/>
      <c r="C49" s="3" t="s">
        <v>266</v>
      </c>
      <c r="D49" s="3" t="s">
        <v>267</v>
      </c>
    </row>
    <row r="50" spans="1:4" ht="15" customHeight="1" x14ac:dyDescent="0.2">
      <c r="A50" s="3"/>
      <c r="B50" s="3"/>
      <c r="C50" s="3" t="s">
        <v>268</v>
      </c>
      <c r="D50" s="3" t="s">
        <v>269</v>
      </c>
    </row>
    <row r="51" spans="1:4" ht="15" customHeight="1" x14ac:dyDescent="0.2">
      <c r="A51" s="3"/>
      <c r="B51" s="3"/>
      <c r="C51" s="3" t="s">
        <v>253</v>
      </c>
      <c r="D51" s="3" t="s">
        <v>254</v>
      </c>
    </row>
    <row r="52" spans="1:4" ht="15" customHeight="1" x14ac:dyDescent="0.2">
      <c r="A52" s="3"/>
      <c r="B52" s="3"/>
      <c r="C52" s="3" t="s">
        <v>270</v>
      </c>
      <c r="D52" s="3" t="s">
        <v>271</v>
      </c>
    </row>
    <row r="53" spans="1:4" ht="15" customHeight="1" x14ac:dyDescent="0.2">
      <c r="A53" s="3"/>
      <c r="B53" s="3"/>
      <c r="C53" s="3"/>
      <c r="D53" s="3"/>
    </row>
    <row r="54" spans="1:4" ht="15" customHeight="1" x14ac:dyDescent="0.2">
      <c r="A54" s="15" t="s">
        <v>38</v>
      </c>
      <c r="B54" s="15"/>
      <c r="C54" s="3" t="s">
        <v>259</v>
      </c>
      <c r="D54" s="17" t="str">
        <f>HYPERLINK("https://catalog.data.gov/dataset/cdc-wonder-detailed-mortality-underlying-cause-of-death","https://catalog.data.gov/dataset/cdc-wonder-detailed-mortality-underlying-cause-of-death")</f>
        <v>https://catalog.data.gov/dataset/cdc-wonder-detailed-mortality-underlying-cause-of-death</v>
      </c>
    </row>
    <row r="55" spans="1:4" ht="15" customHeight="1" x14ac:dyDescent="0.2">
      <c r="A55" s="3"/>
      <c r="B55" s="3"/>
      <c r="C55" s="3" t="s">
        <v>244</v>
      </c>
      <c r="D55" s="17" t="str">
        <f>HYPERLINK("https://catalog.data.gov/dataset/cdc-wonder-mortality-multiple-cause-of-death","https://catalog.data.gov/dataset/cdc-wonder-mortality-multiple-cause-of-death
")</f>
        <v>https://catalog.data.gov/dataset/cdc-wonder-mortality-multiple-cause-of-death_x000D_</v>
      </c>
    </row>
    <row r="56" spans="1:4" ht="15" customHeight="1" x14ac:dyDescent="0.2">
      <c r="A56" s="3"/>
      <c r="B56" s="3"/>
      <c r="C56" s="3" t="s">
        <v>245</v>
      </c>
      <c r="D56" s="17" t="str">
        <f t="shared" ref="D56:D57" si="0">HYPERLINK("https://catalog.data.gov/dataset/cdc-wonder-mortality-underlying-cause-of-death","https://catalog.data.gov/dataset/cdc-wonder-mortality-underlying-cause-of-death")</f>
        <v>https://catalog.data.gov/dataset/cdc-wonder-mortality-underlying-cause-of-death</v>
      </c>
    </row>
    <row r="57" spans="1:4" ht="15" customHeight="1" x14ac:dyDescent="0.2">
      <c r="A57" s="3"/>
      <c r="B57" s="3"/>
      <c r="C57" s="3" t="s">
        <v>245</v>
      </c>
      <c r="D57" s="17" t="str">
        <f t="shared" si="0"/>
        <v>https://catalog.data.gov/dataset/cdc-wonder-mortality-underlying-cause-of-death</v>
      </c>
    </row>
    <row r="58" spans="1:4" ht="15" customHeight="1" x14ac:dyDescent="0.2">
      <c r="A58" s="3"/>
      <c r="B58" s="3"/>
      <c r="C58" s="3" t="s">
        <v>260</v>
      </c>
      <c r="D58" s="17" t="str">
        <f>HYPERLINK("https://catalog.data.gov/dataset/cdc-wonder-population-bridged-race-july-1st-estimates","https://catalog.data.gov/dataset/cdc-wonder-population-bridged-race-july-1st-estimates")</f>
        <v>https://catalog.data.gov/dataset/cdc-wonder-population-bridged-race-july-1st-estimates</v>
      </c>
    </row>
    <row r="59" spans="1:4" ht="15" customHeight="1" x14ac:dyDescent="0.2">
      <c r="A59" s="3"/>
      <c r="B59" s="3"/>
      <c r="C59" s="3" t="s">
        <v>251</v>
      </c>
      <c r="D59" s="3" t="s">
        <v>252</v>
      </c>
    </row>
    <row r="60" spans="1:4" ht="15" customHeight="1" x14ac:dyDescent="0.2">
      <c r="A60" s="3"/>
      <c r="B60" s="3"/>
      <c r="C60" s="3" t="s">
        <v>236</v>
      </c>
      <c r="D60" s="3" t="s">
        <v>237</v>
      </c>
    </row>
    <row r="61" spans="1:4" ht="15" customHeight="1" x14ac:dyDescent="0.2">
      <c r="A61" s="3"/>
      <c r="B61" s="3"/>
      <c r="C61" s="3"/>
      <c r="D61" s="3"/>
    </row>
    <row r="62" spans="1:4" ht="15" customHeight="1" x14ac:dyDescent="0.2">
      <c r="A62" s="15" t="s">
        <v>39</v>
      </c>
      <c r="B62" s="15"/>
      <c r="C62" s="3" t="s">
        <v>259</v>
      </c>
      <c r="D62" s="17" t="str">
        <f>HYPERLINK("https://catalog.data.gov/dataset/cdc-wonder-detailed-mortality-underlying-cause-of-death","https://catalog.data.gov/dataset/cdc-wonder-detailed-mortality-underlying-cause-of-death")</f>
        <v>https://catalog.data.gov/dataset/cdc-wonder-detailed-mortality-underlying-cause-of-death</v>
      </c>
    </row>
    <row r="63" spans="1:4" ht="15" customHeight="1" x14ac:dyDescent="0.2">
      <c r="A63" s="3"/>
      <c r="B63" s="3"/>
      <c r="C63" s="3" t="s">
        <v>244</v>
      </c>
      <c r="D63" s="17" t="str">
        <f>HYPERLINK("https://catalog.data.gov/dataset/cdc-wonder-mortality-multiple-cause-of-death","https://catalog.data.gov/dataset/cdc-wonder-mortality-multiple-cause-of-death
")</f>
        <v>https://catalog.data.gov/dataset/cdc-wonder-mortality-multiple-cause-of-death_x000D_</v>
      </c>
    </row>
    <row r="64" spans="1:4" ht="15" customHeight="1" x14ac:dyDescent="0.2">
      <c r="A64" s="3"/>
      <c r="B64" s="3"/>
      <c r="C64" s="3" t="s">
        <v>245</v>
      </c>
      <c r="D64" s="17" t="str">
        <f t="shared" ref="D64:D65" si="1">HYPERLINK("https://catalog.data.gov/dataset/cdc-wonder-mortality-underlying-cause-of-death","https://catalog.data.gov/dataset/cdc-wonder-mortality-underlying-cause-of-death")</f>
        <v>https://catalog.data.gov/dataset/cdc-wonder-mortality-underlying-cause-of-death</v>
      </c>
    </row>
    <row r="65" spans="1:4" ht="15" customHeight="1" x14ac:dyDescent="0.2">
      <c r="A65" s="3"/>
      <c r="B65" s="3"/>
      <c r="C65" s="3" t="s">
        <v>245</v>
      </c>
      <c r="D65" s="17" t="str">
        <f t="shared" si="1"/>
        <v>https://catalog.data.gov/dataset/cdc-wonder-mortality-underlying-cause-of-death</v>
      </c>
    </row>
    <row r="66" spans="1:4" ht="15" customHeight="1" x14ac:dyDescent="0.2">
      <c r="A66" s="3"/>
      <c r="B66" s="3"/>
      <c r="C66" s="3" t="s">
        <v>251</v>
      </c>
      <c r="D66" s="3" t="s">
        <v>252</v>
      </c>
    </row>
    <row r="67" spans="1:4" ht="15" customHeight="1" x14ac:dyDescent="0.2">
      <c r="A67" s="3"/>
      <c r="B67" s="3"/>
      <c r="C67" s="3" t="s">
        <v>236</v>
      </c>
      <c r="D67" s="3" t="s">
        <v>237</v>
      </c>
    </row>
    <row r="68" spans="1:4" ht="15" customHeight="1" x14ac:dyDescent="0.2">
      <c r="A68" s="3"/>
      <c r="B68" s="3"/>
      <c r="C68" s="3"/>
      <c r="D68" s="3"/>
    </row>
    <row r="69" spans="1:4" ht="15" customHeight="1" x14ac:dyDescent="0.2">
      <c r="A69" s="15" t="s">
        <v>41</v>
      </c>
      <c r="B69" s="15"/>
      <c r="C69" s="3" t="s">
        <v>259</v>
      </c>
      <c r="D69" s="17" t="str">
        <f>HYPERLINK("https://catalog.data.gov/dataset/cdc-wonder-detailed-mortality-underlying-cause-of-death","https://catalog.data.gov/dataset/cdc-wonder-detailed-mortality-underlying-cause-of-death")</f>
        <v>https://catalog.data.gov/dataset/cdc-wonder-detailed-mortality-underlying-cause-of-death</v>
      </c>
    </row>
    <row r="70" spans="1:4" ht="15" customHeight="1" x14ac:dyDescent="0.2">
      <c r="A70" s="3"/>
      <c r="B70" s="3"/>
      <c r="C70" s="3" t="s">
        <v>244</v>
      </c>
      <c r="D70" s="17" t="str">
        <f>HYPERLINK("https://catalog.data.gov/dataset/cdc-wonder-mortality-multiple-cause-of-death","https://catalog.data.gov/dataset/cdc-wonder-mortality-multiple-cause-of-death
")</f>
        <v>https://catalog.data.gov/dataset/cdc-wonder-mortality-multiple-cause-of-death_x000D_</v>
      </c>
    </row>
    <row r="71" spans="1:4" ht="15" customHeight="1" x14ac:dyDescent="0.2">
      <c r="A71" s="3"/>
      <c r="B71" s="3"/>
      <c r="C71" s="3" t="s">
        <v>245</v>
      </c>
      <c r="D71" s="17" t="str">
        <f t="shared" ref="D71:D72" si="2">HYPERLINK("https://catalog.data.gov/dataset/cdc-wonder-mortality-underlying-cause-of-death","https://catalog.data.gov/dataset/cdc-wonder-mortality-underlying-cause-of-death")</f>
        <v>https://catalog.data.gov/dataset/cdc-wonder-mortality-underlying-cause-of-death</v>
      </c>
    </row>
    <row r="72" spans="1:4" ht="15" customHeight="1" x14ac:dyDescent="0.2">
      <c r="A72" s="3"/>
      <c r="B72" s="3"/>
      <c r="C72" s="3" t="s">
        <v>245</v>
      </c>
      <c r="D72" s="17" t="str">
        <f t="shared" si="2"/>
        <v>https://catalog.data.gov/dataset/cdc-wonder-mortality-underlying-cause-of-death</v>
      </c>
    </row>
    <row r="73" spans="1:4" ht="15" customHeight="1" x14ac:dyDescent="0.2">
      <c r="A73" s="3"/>
      <c r="B73" s="3"/>
      <c r="C73" s="3" t="s">
        <v>251</v>
      </c>
      <c r="D73" s="3" t="s">
        <v>252</v>
      </c>
    </row>
    <row r="74" spans="1:4" ht="15" customHeight="1" x14ac:dyDescent="0.2">
      <c r="A74" s="3"/>
      <c r="B74" s="3"/>
      <c r="C74" s="3" t="s">
        <v>236</v>
      </c>
      <c r="D74" s="3" t="s">
        <v>237</v>
      </c>
    </row>
    <row r="75" spans="1:4" ht="15" customHeight="1" x14ac:dyDescent="0.2">
      <c r="A75" s="3"/>
      <c r="B75" s="3"/>
      <c r="C75" s="3"/>
      <c r="D75" s="3"/>
    </row>
    <row r="76" spans="1:4" ht="15" customHeight="1" x14ac:dyDescent="0.2">
      <c r="A76" s="15" t="s">
        <v>42</v>
      </c>
      <c r="B76" s="15"/>
      <c r="C76" s="3" t="s">
        <v>259</v>
      </c>
      <c r="D76" s="17" t="str">
        <f>HYPERLINK("https://catalog.data.gov/dataset/cdc-wonder-detailed-mortality-underlying-cause-of-death","https://catalog.data.gov/dataset/cdc-wonder-detailed-mortality-underlying-cause-of-death")</f>
        <v>https://catalog.data.gov/dataset/cdc-wonder-detailed-mortality-underlying-cause-of-death</v>
      </c>
    </row>
    <row r="77" spans="1:4" ht="15" customHeight="1" x14ac:dyDescent="0.2">
      <c r="A77" s="3"/>
      <c r="B77" s="3"/>
      <c r="C77" s="3" t="s">
        <v>243</v>
      </c>
      <c r="D77" s="17" t="str">
        <f>HYPERLINK("https://catalog.data.gov/dataset/cdc-wonder-mortality-infant-deaths","https://catalog.data.gov/dataset/cdc-wonder-mortality-infant-deaths
")</f>
        <v>https://catalog.data.gov/dataset/cdc-wonder-mortality-infant-deaths_x000D_</v>
      </c>
    </row>
    <row r="78" spans="1:4" ht="15" customHeight="1" x14ac:dyDescent="0.2">
      <c r="A78" s="3"/>
      <c r="B78" s="3"/>
      <c r="C78" s="3" t="s">
        <v>244</v>
      </c>
      <c r="D78" s="17" t="str">
        <f>HYPERLINK("https://catalog.data.gov/dataset/cdc-wonder-mortality-multiple-cause-of-death","https://catalog.data.gov/dataset/cdc-wonder-mortality-multiple-cause-of-death
")</f>
        <v>https://catalog.data.gov/dataset/cdc-wonder-mortality-multiple-cause-of-death_x000D_</v>
      </c>
    </row>
    <row r="79" spans="1:4" ht="15" customHeight="1" x14ac:dyDescent="0.2">
      <c r="A79" s="3"/>
      <c r="B79" s="3"/>
      <c r="C79" s="3" t="s">
        <v>245</v>
      </c>
      <c r="D79" s="17" t="str">
        <f t="shared" ref="D79:D80" si="3">HYPERLINK("https://catalog.data.gov/dataset/cdc-wonder-mortality-underlying-cause-of-death","https://catalog.data.gov/dataset/cdc-wonder-mortality-underlying-cause-of-death")</f>
        <v>https://catalog.data.gov/dataset/cdc-wonder-mortality-underlying-cause-of-death</v>
      </c>
    </row>
    <row r="80" spans="1:4" ht="15" customHeight="1" x14ac:dyDescent="0.2">
      <c r="A80" s="3"/>
      <c r="B80" s="3"/>
      <c r="C80" s="3" t="s">
        <v>245</v>
      </c>
      <c r="D80" s="17" t="str">
        <f t="shared" si="3"/>
        <v>https://catalog.data.gov/dataset/cdc-wonder-mortality-underlying-cause-of-death</v>
      </c>
    </row>
    <row r="81" spans="1:4" ht="15" customHeight="1" x14ac:dyDescent="0.2">
      <c r="A81" s="3"/>
      <c r="B81" s="3"/>
      <c r="C81" s="3" t="s">
        <v>251</v>
      </c>
      <c r="D81" s="3" t="s">
        <v>252</v>
      </c>
    </row>
    <row r="82" spans="1:4" ht="15" customHeight="1" x14ac:dyDescent="0.2">
      <c r="A82" s="19"/>
      <c r="B82" s="19"/>
      <c r="C82" s="3" t="s">
        <v>236</v>
      </c>
      <c r="D82" s="3" t="s">
        <v>237</v>
      </c>
    </row>
    <row r="83" spans="1:4" ht="15" customHeight="1" x14ac:dyDescent="0.2">
      <c r="A83" s="19"/>
      <c r="B83" s="19"/>
      <c r="C83" s="3"/>
      <c r="D83" s="3"/>
    </row>
    <row r="84" spans="1:4" ht="15" customHeight="1" x14ac:dyDescent="0.2">
      <c r="A84" s="2" t="s">
        <v>43</v>
      </c>
      <c r="B84" s="2"/>
      <c r="C84" s="3" t="s">
        <v>272</v>
      </c>
      <c r="D84" s="21" t="str">
        <f>HYPERLINK("https://catalog.data.gov/dataset/food-environment-atlas-f4a22","https://catalog.data.gov/dataset/food-environment-atlas-f4a22")</f>
        <v>https://catalog.data.gov/dataset/food-environment-atlas-f4a22</v>
      </c>
    </row>
    <row r="85" spans="1:4" ht="15" customHeight="1" x14ac:dyDescent="0.2">
      <c r="A85" s="3"/>
      <c r="B85" s="3"/>
      <c r="C85" s="3" t="s">
        <v>251</v>
      </c>
      <c r="D85" s="3" t="s">
        <v>252</v>
      </c>
    </row>
    <row r="86" spans="1:4" ht="15" customHeight="1" x14ac:dyDescent="0.2">
      <c r="A86" s="3"/>
      <c r="B86" s="3"/>
      <c r="C86" s="3" t="s">
        <v>273</v>
      </c>
      <c r="D86" s="21" t="str">
        <f>HYPERLINK("https://catalog.data.gov/dataset/noaa-digital-coast-sea-level-rise-and-coastal-flooding-impacts-viewer","https://catalog.data.gov/dataset/noaa-digital-coast-sea-level-rise-and-coastal-flooding-impacts-viewer")</f>
        <v>https://catalog.data.gov/dataset/noaa-digital-coast-sea-level-rise-and-coastal-flooding-impacts-viewer</v>
      </c>
    </row>
    <row r="87" spans="1:4" ht="15" customHeight="1" x14ac:dyDescent="0.2">
      <c r="A87" s="3"/>
      <c r="B87" s="3"/>
      <c r="C87" s="3" t="s">
        <v>253</v>
      </c>
      <c r="D87" s="3" t="s">
        <v>254</v>
      </c>
    </row>
    <row r="88" spans="1:4" ht="15" customHeight="1" x14ac:dyDescent="0.2">
      <c r="A88" s="3"/>
      <c r="B88" s="3"/>
      <c r="C88" s="3" t="s">
        <v>236</v>
      </c>
      <c r="D88" s="3" t="s">
        <v>237</v>
      </c>
    </row>
    <row r="89" spans="1:4" ht="15" customHeight="1" x14ac:dyDescent="0.2">
      <c r="A89" s="3"/>
      <c r="B89" s="3"/>
      <c r="C89" s="3" t="s">
        <v>270</v>
      </c>
      <c r="D89" s="21" t="str">
        <f>HYPERLINK("https://catalog.data.gov/dataset/supplemental-nutrition-assistance-program-snap-data-system-a2b49","https://catalog.data.gov/dataset/supplemental-nutrition-assistance-program-snap-data-system-a2b49")</f>
        <v>https://catalog.data.gov/dataset/supplemental-nutrition-assistance-program-snap-data-system-a2b49</v>
      </c>
    </row>
    <row r="90" spans="1:4" ht="15" customHeight="1" x14ac:dyDescent="0.2">
      <c r="A90" s="19"/>
      <c r="B90" s="19"/>
      <c r="C90" s="3"/>
      <c r="D90" s="3"/>
    </row>
    <row r="91" spans="1:4" ht="15" customHeight="1" x14ac:dyDescent="0.2">
      <c r="A91" s="15" t="s">
        <v>44</v>
      </c>
      <c r="B91" s="15"/>
      <c r="C91" s="3" t="s">
        <v>262</v>
      </c>
      <c r="D91" s="17" t="str">
        <f>HYPERLINK("https://catalog.data.gov/dataset/esg-grantee-areas","https://catalog.data.gov/dataset/esg-grantee-areas")</f>
        <v>https://catalog.data.gov/dataset/esg-grantee-areas</v>
      </c>
    </row>
    <row r="92" spans="1:4" ht="15" customHeight="1" x14ac:dyDescent="0.2">
      <c r="A92" s="19"/>
      <c r="B92" s="19"/>
      <c r="C92" s="3" t="s">
        <v>236</v>
      </c>
      <c r="D92" s="3" t="s">
        <v>237</v>
      </c>
    </row>
    <row r="93" spans="1:4" ht="15" customHeight="1" x14ac:dyDescent="0.2">
      <c r="A93" s="19"/>
      <c r="B93" s="19"/>
      <c r="C93" s="3"/>
      <c r="D93" s="3"/>
    </row>
    <row r="94" spans="1:4" ht="15" customHeight="1" x14ac:dyDescent="0.2">
      <c r="A94" s="15" t="s">
        <v>45</v>
      </c>
      <c r="B94" s="15"/>
      <c r="C94" s="3" t="s">
        <v>262</v>
      </c>
      <c r="D94" s="17" t="str">
        <f>HYPERLINK("https://catalog.data.gov/dataset/esg-grantee-areas","https://catalog.data.gov/dataset/esg-grantee-areas")</f>
        <v>https://catalog.data.gov/dataset/esg-grantee-areas</v>
      </c>
    </row>
    <row r="95" spans="1:4" ht="15" customHeight="1" x14ac:dyDescent="0.2">
      <c r="A95" s="3"/>
      <c r="B95" s="3"/>
      <c r="C95" s="3" t="s">
        <v>274</v>
      </c>
      <c r="D95" s="17" t="str">
        <f>HYPERLINK("https://catalog.data.gov/dataset/food-access-research-atlas","https://catalog.data.gov/dataset/food-access-research-atlas")</f>
        <v>https://catalog.data.gov/dataset/food-access-research-atlas</v>
      </c>
    </row>
    <row r="96" spans="1:4" ht="15" customHeight="1" x14ac:dyDescent="0.2">
      <c r="A96" s="3"/>
      <c r="B96" s="3"/>
      <c r="C96" s="3" t="s">
        <v>236</v>
      </c>
      <c r="D96" s="3" t="s">
        <v>237</v>
      </c>
    </row>
    <row r="97" spans="1:4" ht="15" customHeight="1" x14ac:dyDescent="0.2">
      <c r="A97" s="3"/>
      <c r="B97" s="3"/>
      <c r="C97" s="3" t="s">
        <v>270</v>
      </c>
      <c r="D97" s="3" t="s">
        <v>271</v>
      </c>
    </row>
    <row r="98" spans="1:4" ht="15" customHeight="1" x14ac:dyDescent="0.2">
      <c r="A98" s="3"/>
      <c r="B98" s="3"/>
      <c r="C98" s="3"/>
      <c r="D98" s="3"/>
    </row>
    <row r="99" spans="1:4" ht="15" customHeight="1" x14ac:dyDescent="0.2">
      <c r="A99" s="15" t="s">
        <v>46</v>
      </c>
      <c r="B99" s="15"/>
      <c r="C99" s="16" t="s">
        <v>243</v>
      </c>
      <c r="D99" s="18" t="str">
        <f>HYPERLINK("https://catalog.data.gov/dataset/cdc-wonder-mortality-infant-deaths","https://catalog.data.gov/dataset/cdc-wonder-mortality-infant-deaths")</f>
        <v>https://catalog.data.gov/dataset/cdc-wonder-mortality-infant-deaths</v>
      </c>
    </row>
    <row r="100" spans="1:4" ht="15" customHeight="1" x14ac:dyDescent="0.2">
      <c r="A100" s="15"/>
      <c r="B100" s="15"/>
      <c r="C100" s="16" t="s">
        <v>266</v>
      </c>
      <c r="D100" s="18" t="str">
        <f>HYPERLINK("https://catalog.data.gov/dataset/national-death-index","https://catalog.data.gov/dataset/national-death-index")</f>
        <v>https://catalog.data.gov/dataset/national-death-index</v>
      </c>
    </row>
    <row r="101" spans="1:4" ht="15" customHeight="1" x14ac:dyDescent="0.2">
      <c r="A101" s="15"/>
      <c r="B101" s="15"/>
      <c r="C101" s="16" t="s">
        <v>236</v>
      </c>
      <c r="D101" s="18" t="str">
        <f>HYPERLINK("https://catalog.data.gov/dataset/statistical-abstract-of-the-united-states","https://catalog.data.gov/dataset/statistical-abstract-of-the-united-states")</f>
        <v>https://catalog.data.gov/dataset/statistical-abstract-of-the-united-states</v>
      </c>
    </row>
    <row r="102" spans="1:4" ht="15" customHeight="1" x14ac:dyDescent="0.2">
      <c r="A102" s="15"/>
      <c r="B102" s="15"/>
      <c r="C102" s="16"/>
      <c r="D102" s="18"/>
    </row>
    <row r="103" spans="1:4" ht="15.75" customHeight="1" x14ac:dyDescent="0.2">
      <c r="A103" s="14" t="s">
        <v>47</v>
      </c>
      <c r="B103" s="14"/>
      <c r="C103" s="3"/>
      <c r="D103" s="3"/>
    </row>
    <row r="104" spans="1:4" ht="15" customHeight="1" x14ac:dyDescent="0.2">
      <c r="A104" s="2" t="s">
        <v>48</v>
      </c>
      <c r="B104" s="2"/>
      <c r="C104" s="3"/>
      <c r="D104" s="3"/>
    </row>
    <row r="105" spans="1:4" ht="15" customHeight="1" x14ac:dyDescent="0.2">
      <c r="A105" s="2" t="s">
        <v>50</v>
      </c>
      <c r="B105" s="2"/>
      <c r="C105" s="3"/>
      <c r="D105" s="3"/>
    </row>
    <row r="106" spans="1:4" ht="15" customHeight="1" x14ac:dyDescent="0.2">
      <c r="A106" s="2" t="s">
        <v>51</v>
      </c>
      <c r="B106" s="2"/>
      <c r="C106" s="3"/>
      <c r="D106" s="3"/>
    </row>
    <row r="107" spans="1:4" ht="15" customHeight="1" x14ac:dyDescent="0.2">
      <c r="A107" s="2" t="s">
        <v>52</v>
      </c>
      <c r="B107" s="2"/>
      <c r="C107" s="3"/>
      <c r="D107" s="3"/>
    </row>
    <row r="108" spans="1:4" ht="15" customHeight="1" x14ac:dyDescent="0.2">
      <c r="A108" s="2" t="s">
        <v>53</v>
      </c>
      <c r="B108" s="2"/>
      <c r="C108" s="3"/>
      <c r="D108" s="3"/>
    </row>
    <row r="109" spans="1:4" ht="15" customHeight="1" x14ac:dyDescent="0.2">
      <c r="A109" s="2" t="s">
        <v>54</v>
      </c>
      <c r="B109" s="2"/>
      <c r="C109" s="19"/>
      <c r="D109" s="3"/>
    </row>
    <row r="110" spans="1:4" ht="15" customHeight="1" x14ac:dyDescent="0.2">
      <c r="A110" s="2" t="s">
        <v>55</v>
      </c>
      <c r="B110" s="2"/>
      <c r="C110" s="3"/>
      <c r="D110" s="3"/>
    </row>
    <row r="111" spans="1:4" ht="15" customHeight="1" x14ac:dyDescent="0.2">
      <c r="A111" s="2" t="s">
        <v>56</v>
      </c>
      <c r="B111" s="2"/>
      <c r="C111" s="3"/>
      <c r="D111" s="3"/>
    </row>
    <row r="112" spans="1:4" ht="15" customHeight="1" x14ac:dyDescent="0.2">
      <c r="A112" s="2" t="s">
        <v>57</v>
      </c>
      <c r="B112" s="2"/>
      <c r="C112" s="3"/>
      <c r="D112" s="3"/>
    </row>
    <row r="113" spans="1:4" ht="15" customHeight="1" x14ac:dyDescent="0.2">
      <c r="A113" s="2" t="s">
        <v>58</v>
      </c>
      <c r="B113" s="2"/>
      <c r="C113" s="3"/>
      <c r="D113" s="3"/>
    </row>
    <row r="114" spans="1:4" ht="15" customHeight="1" x14ac:dyDescent="0.2">
      <c r="A114" s="3"/>
      <c r="B114" s="3"/>
      <c r="C114" s="3"/>
      <c r="D114" s="3"/>
    </row>
    <row r="115" spans="1:4" ht="15.75" customHeight="1" x14ac:dyDescent="0.2">
      <c r="A115" s="14" t="s">
        <v>59</v>
      </c>
      <c r="B115" s="14"/>
      <c r="C115" s="16" t="s">
        <v>263</v>
      </c>
      <c r="D115" s="25" t="str">
        <f>HYPERLINK("http://catalog.data.gov/dataset/fema-hazus-critical-facilities-for-coastal-geographies","http://catalog.data.gov/dataset/fema-hazus-critical-facilities-for-coastal-geographies")</f>
        <v>http://catalog.data.gov/dataset/fema-hazus-critical-facilities-for-coastal-geographies</v>
      </c>
    </row>
    <row r="116" spans="1:4" ht="15" customHeight="1" x14ac:dyDescent="0.2">
      <c r="A116" s="3"/>
      <c r="B116" s="3"/>
      <c r="C116" s="3" t="s">
        <v>275</v>
      </c>
      <c r="D116" s="26" t="s">
        <v>276</v>
      </c>
    </row>
    <row r="117" spans="1:4" ht="15" customHeight="1" x14ac:dyDescent="0.2">
      <c r="A117" s="19"/>
      <c r="B117" s="19"/>
      <c r="C117" s="16" t="s">
        <v>277</v>
      </c>
      <c r="D117" s="17" t="str">
        <f>HYPERLINK("https://catalog.data.gov/dataset/usgs-national-structures-dataset-nsd-downloadable-data-collection-national-geospatial-data-ass","https://catalog.data.gov/dataset/usgs-national-structures-dataset-nsd-downloadable-data-collection-national-geospatial-data-ass")</f>
        <v>https://catalog.data.gov/dataset/usgs-national-structures-dataset-nsd-downloadable-data-collection-national-geospatial-data-ass</v>
      </c>
    </row>
    <row r="118" spans="1:4" ht="15" customHeight="1" x14ac:dyDescent="0.2">
      <c r="A118" s="19"/>
      <c r="B118" s="19"/>
      <c r="C118" s="16"/>
      <c r="D118" s="17"/>
    </row>
    <row r="119" spans="1:4" ht="15" customHeight="1" x14ac:dyDescent="0.2">
      <c r="A119" s="2" t="s">
        <v>61</v>
      </c>
      <c r="B119" s="2"/>
      <c r="C119" s="3" t="s">
        <v>278</v>
      </c>
      <c r="D119" s="3" t="s">
        <v>279</v>
      </c>
    </row>
    <row r="120" spans="1:4" ht="15" customHeight="1" x14ac:dyDescent="0.2">
      <c r="A120" s="2"/>
      <c r="B120" s="2"/>
      <c r="C120" s="3" t="s">
        <v>249</v>
      </c>
      <c r="D120" s="3" t="s">
        <v>250</v>
      </c>
    </row>
    <row r="121" spans="1:4" ht="15" customHeight="1" x14ac:dyDescent="0.2">
      <c r="A121" s="2"/>
      <c r="B121" s="2"/>
      <c r="C121" s="3" t="s">
        <v>280</v>
      </c>
      <c r="D121" s="3" t="s">
        <v>281</v>
      </c>
    </row>
    <row r="122" spans="1:4" ht="15" customHeight="1" x14ac:dyDescent="0.2">
      <c r="A122" s="2"/>
      <c r="B122" s="2"/>
      <c r="C122" s="3" t="s">
        <v>282</v>
      </c>
      <c r="D122" s="3" t="s">
        <v>283</v>
      </c>
    </row>
    <row r="123" spans="1:4" ht="15" customHeight="1" x14ac:dyDescent="0.2">
      <c r="A123" s="2"/>
      <c r="B123" s="2"/>
      <c r="C123" s="3" t="s">
        <v>284</v>
      </c>
      <c r="D123" s="3" t="s">
        <v>285</v>
      </c>
    </row>
    <row r="124" spans="1:4" ht="15" customHeight="1" x14ac:dyDescent="0.2">
      <c r="A124" s="2"/>
      <c r="B124" s="2"/>
      <c r="C124" s="16" t="s">
        <v>277</v>
      </c>
      <c r="D124" s="17" t="str">
        <f>HYPERLINK("https://catalog.data.gov/dataset/usgs-national-structures-dataset-nsd-downloadable-data-collection-national-geospatial-data-ass","https://catalog.data.gov/dataset/usgs-national-structures-dataset-nsd-downloadable-data-collection-national-geospatial-data-ass")</f>
        <v>https://catalog.data.gov/dataset/usgs-national-structures-dataset-nsd-downloadable-data-collection-national-geospatial-data-ass</v>
      </c>
    </row>
    <row r="125" spans="1:4" ht="15" customHeight="1" x14ac:dyDescent="0.2">
      <c r="A125" s="2"/>
      <c r="B125" s="2"/>
      <c r="C125" s="3"/>
      <c r="D125" s="3"/>
    </row>
    <row r="126" spans="1:4" ht="15" customHeight="1" x14ac:dyDescent="0.2">
      <c r="A126" s="2" t="s">
        <v>63</v>
      </c>
      <c r="B126" s="2"/>
      <c r="C126" s="16" t="s">
        <v>263</v>
      </c>
      <c r="D126" s="25" t="str">
        <f>HYPERLINK("http://catalog.data.gov/dataset/fema-hazus-critical-facilities-for-coastal-geographies","http://catalog.data.gov/dataset/fema-hazus-critical-facilities-for-coastal-geographies")</f>
        <v>http://catalog.data.gov/dataset/fema-hazus-critical-facilities-for-coastal-geographies</v>
      </c>
    </row>
    <row r="127" spans="1:4" ht="15" customHeight="1" x14ac:dyDescent="0.2">
      <c r="A127" s="2" t="s">
        <v>64</v>
      </c>
      <c r="B127" s="2"/>
      <c r="C127" s="3"/>
      <c r="D127" s="3"/>
    </row>
    <row r="128" spans="1:4" ht="15" customHeight="1" x14ac:dyDescent="0.2">
      <c r="A128" s="2" t="s">
        <v>65</v>
      </c>
      <c r="B128" s="2"/>
      <c r="C128" s="16" t="s">
        <v>263</v>
      </c>
      <c r="D128" s="25" t="str">
        <f>HYPERLINK("http://catalog.data.gov/dataset/fema-hazus-critical-facilities-for-coastal-geographies","http://catalog.data.gov/dataset/fema-hazus-critical-facilities-for-coastal-geographies")</f>
        <v>http://catalog.data.gov/dataset/fema-hazus-critical-facilities-for-coastal-geographies</v>
      </c>
    </row>
    <row r="129" spans="1:4" ht="15" customHeight="1" x14ac:dyDescent="0.2">
      <c r="A129" s="2"/>
      <c r="B129" s="2"/>
      <c r="C129" s="3"/>
      <c r="D129" s="3"/>
    </row>
    <row r="130" spans="1:4" ht="15.75" customHeight="1" x14ac:dyDescent="0.2">
      <c r="A130" s="14" t="s">
        <v>66</v>
      </c>
      <c r="B130" s="14"/>
      <c r="C130" s="3" t="s">
        <v>256</v>
      </c>
      <c r="D130" s="17" t="str">
        <f>HYPERLINK("https://catalog.data.gov/dataset/fluview-national-flu-activity-map","https://catalog.data.gov/dataset/fluview-national-flu-activity-map")</f>
        <v>https://catalog.data.gov/dataset/fluview-national-flu-activity-map</v>
      </c>
    </row>
    <row r="131" spans="1:4" ht="15.75" customHeight="1" x14ac:dyDescent="0.2">
      <c r="A131" s="14"/>
      <c r="B131" s="14"/>
      <c r="C131" s="3"/>
      <c r="D131" s="17"/>
    </row>
    <row r="132" spans="1:4" ht="15" customHeight="1" x14ac:dyDescent="0.2">
      <c r="A132" s="2" t="s">
        <v>68</v>
      </c>
      <c r="B132" s="2"/>
      <c r="C132" s="3"/>
      <c r="D132" s="3"/>
    </row>
    <row r="133" spans="1:4" ht="15" customHeight="1" x14ac:dyDescent="0.2">
      <c r="A133" s="15" t="s">
        <v>69</v>
      </c>
      <c r="B133" s="15"/>
      <c r="C133" s="3"/>
      <c r="D133" s="3"/>
    </row>
    <row r="134" spans="1:4" ht="15" customHeight="1" x14ac:dyDescent="0.2">
      <c r="A134" s="15" t="s">
        <v>184</v>
      </c>
      <c r="B134" s="15"/>
      <c r="C134" s="3"/>
      <c r="D134" s="3"/>
    </row>
    <row r="135" spans="1:4" ht="15" customHeight="1" x14ac:dyDescent="0.2">
      <c r="A135" s="15" t="s">
        <v>72</v>
      </c>
      <c r="B135" s="15"/>
      <c r="C135" s="3"/>
      <c r="D135" s="3"/>
    </row>
    <row r="136" spans="1:4" ht="15" customHeight="1" x14ac:dyDescent="0.2">
      <c r="A136" s="3"/>
      <c r="B136" s="3"/>
      <c r="C136" s="3"/>
      <c r="D136" s="3"/>
    </row>
    <row r="137" spans="1:4" ht="15" customHeight="1" x14ac:dyDescent="0.2">
      <c r="A137" s="2" t="s">
        <v>73</v>
      </c>
      <c r="B137" s="2"/>
      <c r="C137" s="3"/>
      <c r="D137" s="3"/>
    </row>
    <row r="138" spans="1:4" ht="15" customHeight="1" x14ac:dyDescent="0.2">
      <c r="A138" s="3" t="s">
        <v>75</v>
      </c>
      <c r="B138" s="3"/>
      <c r="C138" s="3"/>
      <c r="D138" s="3"/>
    </row>
    <row r="139" spans="1:4" ht="15" customHeight="1" x14ac:dyDescent="0.2">
      <c r="A139" s="3" t="s">
        <v>76</v>
      </c>
      <c r="B139" s="3"/>
      <c r="C139" s="3"/>
      <c r="D139" s="3"/>
    </row>
    <row r="140" spans="1:4" ht="15" customHeight="1" x14ac:dyDescent="0.2">
      <c r="A140" s="3"/>
      <c r="B140" s="3"/>
      <c r="C140" s="3"/>
      <c r="D140" s="3"/>
    </row>
    <row r="141" spans="1:4" ht="15" customHeight="1" x14ac:dyDescent="0.2">
      <c r="A141" s="2" t="s">
        <v>78</v>
      </c>
      <c r="B141" s="2"/>
      <c r="C141" s="3" t="s">
        <v>286</v>
      </c>
      <c r="D141" s="3" t="s">
        <v>287</v>
      </c>
    </row>
    <row r="142" spans="1:4" ht="15" customHeight="1" x14ac:dyDescent="0.2">
      <c r="A142" s="15" t="s">
        <v>80</v>
      </c>
      <c r="B142" s="15"/>
      <c r="C142" s="3"/>
      <c r="D142" s="3"/>
    </row>
    <row r="143" spans="1:4" ht="15" customHeight="1" x14ac:dyDescent="0.2">
      <c r="A143" s="15" t="s">
        <v>81</v>
      </c>
      <c r="B143" s="15"/>
      <c r="C143" s="3"/>
      <c r="D143" s="3"/>
    </row>
    <row r="144" spans="1:4" ht="15" customHeight="1" x14ac:dyDescent="0.2">
      <c r="A144" s="15" t="s">
        <v>82</v>
      </c>
      <c r="B144" s="15"/>
      <c r="C144" s="3" t="s">
        <v>259</v>
      </c>
      <c r="D144" s="3" t="s">
        <v>288</v>
      </c>
    </row>
    <row r="145" spans="1:6" ht="15" customHeight="1" x14ac:dyDescent="0.2">
      <c r="A145" s="19"/>
      <c r="B145" s="19"/>
      <c r="C145" s="3" t="s">
        <v>244</v>
      </c>
      <c r="D145" s="3" t="s">
        <v>289</v>
      </c>
    </row>
    <row r="146" spans="1:6" ht="15" customHeight="1" x14ac:dyDescent="0.2">
      <c r="A146" s="19"/>
      <c r="B146" s="19"/>
      <c r="C146" s="3" t="s">
        <v>244</v>
      </c>
      <c r="D146" s="3" t="s">
        <v>289</v>
      </c>
    </row>
    <row r="147" spans="1:6" ht="15" customHeight="1" x14ac:dyDescent="0.2">
      <c r="A147" s="19"/>
      <c r="B147" s="19"/>
      <c r="C147" s="3" t="s">
        <v>245</v>
      </c>
      <c r="D147" s="3" t="s">
        <v>290</v>
      </c>
    </row>
    <row r="148" spans="1:6" ht="15" customHeight="1" x14ac:dyDescent="0.2">
      <c r="A148" s="19"/>
      <c r="B148" s="19"/>
      <c r="C148" s="3"/>
      <c r="D148" s="3"/>
    </row>
    <row r="149" spans="1:6" ht="15" customHeight="1" x14ac:dyDescent="0.2">
      <c r="A149" s="2" t="s">
        <v>83</v>
      </c>
      <c r="B149" s="2"/>
      <c r="C149" s="3"/>
      <c r="D149" s="3"/>
    </row>
    <row r="150" spans="1:6" ht="15" customHeight="1" x14ac:dyDescent="0.2">
      <c r="A150" s="15" t="s">
        <v>84</v>
      </c>
      <c r="B150" s="15"/>
      <c r="C150" s="3" t="s">
        <v>256</v>
      </c>
      <c r="D150" s="3" t="s">
        <v>291</v>
      </c>
    </row>
    <row r="151" spans="1:6" ht="15" customHeight="1" x14ac:dyDescent="0.2">
      <c r="A151" s="19"/>
      <c r="B151" s="19"/>
      <c r="C151" s="3"/>
      <c r="D151" s="3"/>
    </row>
    <row r="152" spans="1:6" ht="15" customHeight="1" x14ac:dyDescent="0.2">
      <c r="A152" s="2" t="s">
        <v>85</v>
      </c>
      <c r="B152" s="2"/>
      <c r="C152" s="3"/>
      <c r="D152" s="3"/>
    </row>
    <row r="153" spans="1:6" ht="15" customHeight="1" x14ac:dyDescent="0.2">
      <c r="A153" s="15" t="s">
        <v>87</v>
      </c>
      <c r="B153" s="3"/>
      <c r="C153" s="27" t="s">
        <v>292</v>
      </c>
      <c r="D153" s="17" t="s">
        <v>293</v>
      </c>
    </row>
    <row r="154" spans="1:6" ht="15" customHeight="1" x14ac:dyDescent="0.2">
      <c r="A154" s="3" t="s">
        <v>92</v>
      </c>
      <c r="B154" s="3"/>
      <c r="C154" s="3" t="s">
        <v>258</v>
      </c>
      <c r="D154" s="3" t="s">
        <v>294</v>
      </c>
    </row>
    <row r="155" spans="1:6" ht="15" customHeight="1" x14ac:dyDescent="0.2">
      <c r="A155" s="3"/>
      <c r="B155" s="3"/>
      <c r="C155" s="3" t="s">
        <v>259</v>
      </c>
      <c r="D155" s="3" t="s">
        <v>288</v>
      </c>
    </row>
    <row r="156" spans="1:6" ht="15" customHeight="1" x14ac:dyDescent="0.2">
      <c r="A156" s="3"/>
      <c r="B156" s="3"/>
      <c r="C156" s="3" t="s">
        <v>243</v>
      </c>
      <c r="D156" s="3" t="s">
        <v>295</v>
      </c>
    </row>
    <row r="157" spans="1:6" ht="15" customHeight="1" x14ac:dyDescent="0.2">
      <c r="A157" s="3"/>
      <c r="B157" s="3"/>
      <c r="C157" s="3" t="s">
        <v>244</v>
      </c>
      <c r="D157" s="3" t="s">
        <v>289</v>
      </c>
    </row>
    <row r="158" spans="1:6" ht="15" customHeight="1" x14ac:dyDescent="0.2">
      <c r="A158" s="3"/>
      <c r="B158" s="3"/>
      <c r="C158" s="3" t="s">
        <v>245</v>
      </c>
      <c r="D158" s="3" t="s">
        <v>290</v>
      </c>
    </row>
    <row r="159" spans="1:6" ht="15" customHeight="1" x14ac:dyDescent="0.2">
      <c r="A159" s="3"/>
      <c r="B159" s="3"/>
      <c r="C159" s="3"/>
      <c r="D159" s="3"/>
    </row>
    <row r="160" spans="1:6" ht="15" customHeight="1" x14ac:dyDescent="0.2">
      <c r="A160" s="3" t="s">
        <v>93</v>
      </c>
      <c r="B160" s="3"/>
      <c r="C160" s="3" t="s">
        <v>258</v>
      </c>
      <c r="D160" s="3" t="s">
        <v>294</v>
      </c>
      <c r="E160" s="28"/>
      <c r="F160" s="28"/>
    </row>
    <row r="161" spans="1:6" ht="15" customHeight="1" x14ac:dyDescent="0.2">
      <c r="A161" s="3"/>
      <c r="B161" s="3"/>
      <c r="C161" s="3" t="s">
        <v>259</v>
      </c>
      <c r="D161" s="3" t="s">
        <v>288</v>
      </c>
      <c r="E161" s="28"/>
      <c r="F161" s="28"/>
    </row>
    <row r="162" spans="1:6" ht="15" customHeight="1" x14ac:dyDescent="0.2">
      <c r="A162" s="3"/>
      <c r="B162" s="3"/>
      <c r="C162" s="3" t="s">
        <v>243</v>
      </c>
      <c r="D162" s="3" t="s">
        <v>295</v>
      </c>
      <c r="E162" s="28"/>
      <c r="F162" s="28"/>
    </row>
    <row r="163" spans="1:6" ht="15" customHeight="1" x14ac:dyDescent="0.2">
      <c r="A163" s="3"/>
      <c r="B163" s="3"/>
      <c r="C163" s="3" t="s">
        <v>244</v>
      </c>
      <c r="D163" s="3" t="s">
        <v>289</v>
      </c>
      <c r="E163" s="28"/>
      <c r="F163" s="28"/>
    </row>
    <row r="164" spans="1:6" ht="15" customHeight="1" x14ac:dyDescent="0.2">
      <c r="A164" s="3"/>
      <c r="B164" s="3"/>
      <c r="C164" s="3" t="s">
        <v>245</v>
      </c>
      <c r="D164" s="3" t="s">
        <v>290</v>
      </c>
      <c r="E164" s="28"/>
      <c r="F164" s="28"/>
    </row>
    <row r="165" spans="1:6" ht="15" customHeight="1" x14ac:dyDescent="0.2">
      <c r="A165" s="3"/>
      <c r="B165" s="3"/>
      <c r="C165" s="3"/>
      <c r="D165" s="3"/>
      <c r="E165" s="28"/>
      <c r="F165" s="28"/>
    </row>
    <row r="166" spans="1:6" ht="15" customHeight="1" x14ac:dyDescent="0.2">
      <c r="A166" s="3" t="s">
        <v>94</v>
      </c>
      <c r="B166" s="3"/>
      <c r="C166" s="3" t="s">
        <v>259</v>
      </c>
      <c r="D166" s="3" t="s">
        <v>288</v>
      </c>
      <c r="E166" s="28"/>
      <c r="F166" s="28"/>
    </row>
    <row r="167" spans="1:6" ht="15" customHeight="1" x14ac:dyDescent="0.2">
      <c r="A167" s="3"/>
      <c r="B167" s="3"/>
      <c r="C167" s="3" t="s">
        <v>258</v>
      </c>
      <c r="D167" s="3" t="s">
        <v>294</v>
      </c>
      <c r="E167" s="28"/>
      <c r="F167" s="28"/>
    </row>
    <row r="168" spans="1:6" ht="15" customHeight="1" x14ac:dyDescent="0.2">
      <c r="A168" s="3"/>
      <c r="B168" s="3"/>
      <c r="C168" s="3" t="s">
        <v>243</v>
      </c>
      <c r="D168" s="3" t="s">
        <v>295</v>
      </c>
    </row>
    <row r="169" spans="1:6" ht="15" customHeight="1" x14ac:dyDescent="0.2">
      <c r="A169" s="3"/>
      <c r="B169" s="3"/>
      <c r="C169" s="3" t="s">
        <v>244</v>
      </c>
      <c r="D169" s="3" t="s">
        <v>289</v>
      </c>
    </row>
    <row r="170" spans="1:6" ht="15" customHeight="1" x14ac:dyDescent="0.2">
      <c r="A170" s="3"/>
      <c r="B170" s="3"/>
      <c r="C170" s="3" t="s">
        <v>245</v>
      </c>
      <c r="D170" s="3" t="s">
        <v>290</v>
      </c>
    </row>
    <row r="171" spans="1:6" ht="15" customHeight="1" x14ac:dyDescent="0.2">
      <c r="A171" s="3" t="s">
        <v>95</v>
      </c>
      <c r="B171" s="3"/>
      <c r="C171" s="3"/>
      <c r="D171" s="3"/>
    </row>
    <row r="172" spans="1:6" ht="15" customHeight="1" x14ac:dyDescent="0.2">
      <c r="A172" s="3" t="s">
        <v>96</v>
      </c>
      <c r="B172" s="3"/>
      <c r="C172" s="3" t="s">
        <v>258</v>
      </c>
      <c r="D172" s="3" t="s">
        <v>294</v>
      </c>
    </row>
    <row r="173" spans="1:6" ht="15" customHeight="1" x14ac:dyDescent="0.2">
      <c r="A173" s="3"/>
      <c r="B173" s="3"/>
      <c r="C173" s="3" t="s">
        <v>259</v>
      </c>
      <c r="D173" s="3" t="s">
        <v>288</v>
      </c>
    </row>
    <row r="174" spans="1:6" ht="15" customHeight="1" x14ac:dyDescent="0.2">
      <c r="A174" s="3"/>
      <c r="B174" s="3"/>
      <c r="C174" s="3" t="s">
        <v>243</v>
      </c>
      <c r="D174" s="3" t="s">
        <v>295</v>
      </c>
    </row>
    <row r="175" spans="1:6" ht="15" customHeight="1" x14ac:dyDescent="0.2">
      <c r="A175" s="3"/>
      <c r="B175" s="3"/>
      <c r="C175" s="3" t="s">
        <v>244</v>
      </c>
      <c r="D175" s="3" t="s">
        <v>289</v>
      </c>
    </row>
    <row r="176" spans="1:6" ht="15" customHeight="1" x14ac:dyDescent="0.2">
      <c r="A176" s="3"/>
      <c r="B176" s="3"/>
      <c r="C176" s="3" t="s">
        <v>245</v>
      </c>
      <c r="D176" s="3" t="s">
        <v>290</v>
      </c>
    </row>
    <row r="177" spans="1:4" ht="15" customHeight="1" x14ac:dyDescent="0.2">
      <c r="A177" s="3" t="s">
        <v>97</v>
      </c>
      <c r="B177" s="3"/>
      <c r="C177" s="3" t="s">
        <v>258</v>
      </c>
      <c r="D177" s="3" t="s">
        <v>294</v>
      </c>
    </row>
    <row r="178" spans="1:4" ht="15" customHeight="1" x14ac:dyDescent="0.2">
      <c r="A178" s="3"/>
      <c r="B178" s="3"/>
      <c r="C178" s="3" t="s">
        <v>259</v>
      </c>
      <c r="D178" s="3" t="s">
        <v>288</v>
      </c>
    </row>
    <row r="179" spans="1:4" ht="15" customHeight="1" x14ac:dyDescent="0.2">
      <c r="A179" s="3"/>
      <c r="B179" s="3"/>
      <c r="C179" s="3" t="s">
        <v>243</v>
      </c>
      <c r="D179" s="3" t="s">
        <v>295</v>
      </c>
    </row>
    <row r="180" spans="1:4" ht="15" customHeight="1" x14ac:dyDescent="0.2">
      <c r="A180" s="3"/>
      <c r="B180" s="3"/>
      <c r="C180" s="3" t="s">
        <v>244</v>
      </c>
      <c r="D180" s="3" t="s">
        <v>289</v>
      </c>
    </row>
    <row r="181" spans="1:4" ht="15" customHeight="1" x14ac:dyDescent="0.2">
      <c r="A181" s="3"/>
      <c r="B181" s="3"/>
      <c r="C181" s="3" t="s">
        <v>245</v>
      </c>
      <c r="D181" s="3" t="s">
        <v>290</v>
      </c>
    </row>
    <row r="182" spans="1:4" ht="15" customHeight="1" x14ac:dyDescent="0.2">
      <c r="A182" s="3" t="s">
        <v>98</v>
      </c>
      <c r="B182" s="3"/>
      <c r="C182" s="3" t="s">
        <v>258</v>
      </c>
      <c r="D182" s="3" t="s">
        <v>294</v>
      </c>
    </row>
    <row r="183" spans="1:4" ht="15" customHeight="1" x14ac:dyDescent="0.2">
      <c r="A183" s="3"/>
      <c r="B183" s="3"/>
      <c r="C183" s="3" t="s">
        <v>259</v>
      </c>
      <c r="D183" s="3" t="s">
        <v>288</v>
      </c>
    </row>
    <row r="184" spans="1:4" ht="15" customHeight="1" x14ac:dyDescent="0.2">
      <c r="A184" s="3"/>
      <c r="B184" s="3"/>
      <c r="C184" s="3" t="s">
        <v>243</v>
      </c>
      <c r="D184" s="3" t="s">
        <v>295</v>
      </c>
    </row>
    <row r="185" spans="1:4" ht="15" customHeight="1" x14ac:dyDescent="0.2">
      <c r="A185" s="3"/>
      <c r="B185" s="3"/>
      <c r="C185" s="3" t="s">
        <v>244</v>
      </c>
      <c r="D185" s="3" t="s">
        <v>289</v>
      </c>
    </row>
    <row r="186" spans="1:4" ht="15" customHeight="1" x14ac:dyDescent="0.2">
      <c r="A186" s="3"/>
      <c r="B186" s="3"/>
      <c r="C186" s="3" t="s">
        <v>245</v>
      </c>
      <c r="D186" s="3" t="s">
        <v>290</v>
      </c>
    </row>
    <row r="187" spans="1:4" ht="15" customHeight="1" x14ac:dyDescent="0.2">
      <c r="A187" s="3" t="s">
        <v>99</v>
      </c>
      <c r="B187" s="3"/>
      <c r="C187" s="3" t="s">
        <v>258</v>
      </c>
      <c r="D187" s="3" t="s">
        <v>294</v>
      </c>
    </row>
    <row r="188" spans="1:4" ht="15" customHeight="1" x14ac:dyDescent="0.2">
      <c r="A188" s="3"/>
      <c r="B188" s="3"/>
      <c r="C188" s="3" t="s">
        <v>259</v>
      </c>
      <c r="D188" s="3" t="s">
        <v>288</v>
      </c>
    </row>
    <row r="189" spans="1:4" ht="15" customHeight="1" x14ac:dyDescent="0.2">
      <c r="A189" s="3"/>
      <c r="B189" s="3"/>
      <c r="C189" s="3" t="s">
        <v>243</v>
      </c>
      <c r="D189" s="3" t="s">
        <v>295</v>
      </c>
    </row>
    <row r="190" spans="1:4" ht="15" customHeight="1" x14ac:dyDescent="0.2">
      <c r="A190" s="3"/>
      <c r="B190" s="3"/>
      <c r="C190" s="3" t="s">
        <v>244</v>
      </c>
      <c r="D190" s="3" t="s">
        <v>289</v>
      </c>
    </row>
    <row r="191" spans="1:4" ht="15" customHeight="1" x14ac:dyDescent="0.2">
      <c r="A191" s="3"/>
      <c r="B191" s="3"/>
      <c r="C191" s="3" t="s">
        <v>245</v>
      </c>
      <c r="D191" s="3" t="s">
        <v>290</v>
      </c>
    </row>
    <row r="192" spans="1:4" ht="15" customHeight="1" x14ac:dyDescent="0.2">
      <c r="A192" s="3" t="s">
        <v>100</v>
      </c>
      <c r="B192" s="3"/>
      <c r="C192" s="3" t="s">
        <v>258</v>
      </c>
      <c r="D192" s="3" t="s">
        <v>294</v>
      </c>
    </row>
    <row r="193" spans="1:4" ht="15" customHeight="1" x14ac:dyDescent="0.2">
      <c r="A193" s="3"/>
      <c r="B193" s="3"/>
      <c r="C193" s="3" t="s">
        <v>259</v>
      </c>
      <c r="D193" s="3" t="s">
        <v>288</v>
      </c>
    </row>
    <row r="194" spans="1:4" ht="15" customHeight="1" x14ac:dyDescent="0.2">
      <c r="A194" s="3"/>
      <c r="B194" s="3"/>
      <c r="C194" s="3" t="s">
        <v>243</v>
      </c>
      <c r="D194" s="3" t="s">
        <v>295</v>
      </c>
    </row>
    <row r="195" spans="1:4" ht="15" customHeight="1" x14ac:dyDescent="0.2">
      <c r="A195" s="3"/>
      <c r="B195" s="3"/>
      <c r="C195" s="3" t="s">
        <v>244</v>
      </c>
      <c r="D195" s="3" t="s">
        <v>289</v>
      </c>
    </row>
    <row r="196" spans="1:4" ht="15" customHeight="1" x14ac:dyDescent="0.2">
      <c r="A196" s="3"/>
      <c r="B196" s="3"/>
      <c r="C196" s="3" t="s">
        <v>245</v>
      </c>
      <c r="D196" s="3" t="s">
        <v>290</v>
      </c>
    </row>
    <row r="197" spans="1:4" ht="15" customHeight="1" x14ac:dyDescent="0.2">
      <c r="A197" s="3" t="s">
        <v>101</v>
      </c>
      <c r="B197" s="3"/>
      <c r="C197" s="3" t="s">
        <v>258</v>
      </c>
      <c r="D197" s="3" t="s">
        <v>294</v>
      </c>
    </row>
    <row r="198" spans="1:4" ht="15" customHeight="1" x14ac:dyDescent="0.2">
      <c r="A198" s="3"/>
      <c r="B198" s="3"/>
      <c r="C198" s="3" t="s">
        <v>259</v>
      </c>
      <c r="D198" s="3" t="s">
        <v>288</v>
      </c>
    </row>
    <row r="199" spans="1:4" ht="15" customHeight="1" x14ac:dyDescent="0.2">
      <c r="A199" s="3"/>
      <c r="B199" s="3"/>
      <c r="C199" s="3" t="s">
        <v>243</v>
      </c>
      <c r="D199" s="3" t="s">
        <v>295</v>
      </c>
    </row>
    <row r="200" spans="1:4" ht="15" customHeight="1" x14ac:dyDescent="0.2">
      <c r="A200" s="3"/>
      <c r="B200" s="3"/>
      <c r="C200" s="3" t="s">
        <v>244</v>
      </c>
      <c r="D200" s="3" t="s">
        <v>289</v>
      </c>
    </row>
    <row r="201" spans="1:4" ht="15" customHeight="1" x14ac:dyDescent="0.2">
      <c r="A201" s="3"/>
      <c r="B201" s="3"/>
      <c r="C201" s="3" t="s">
        <v>245</v>
      </c>
      <c r="D201" s="3" t="s">
        <v>290</v>
      </c>
    </row>
    <row r="202" spans="1:4" ht="15" customHeight="1" x14ac:dyDescent="0.2">
      <c r="A202" s="3" t="s">
        <v>102</v>
      </c>
      <c r="B202" s="3"/>
      <c r="C202" s="3"/>
      <c r="D202" s="3"/>
    </row>
    <row r="203" spans="1:4" ht="15" customHeight="1" x14ac:dyDescent="0.2">
      <c r="A203" s="3" t="s">
        <v>103</v>
      </c>
      <c r="B203" s="3"/>
      <c r="C203" s="3" t="s">
        <v>258</v>
      </c>
      <c r="D203" s="3" t="s">
        <v>294</v>
      </c>
    </row>
    <row r="204" spans="1:4" ht="15" customHeight="1" x14ac:dyDescent="0.2">
      <c r="A204" s="3"/>
      <c r="B204" s="3"/>
      <c r="C204" s="3" t="s">
        <v>259</v>
      </c>
      <c r="D204" s="3" t="s">
        <v>288</v>
      </c>
    </row>
    <row r="205" spans="1:4" ht="15" customHeight="1" x14ac:dyDescent="0.2">
      <c r="A205" s="3"/>
      <c r="B205" s="3"/>
      <c r="C205" s="3" t="s">
        <v>243</v>
      </c>
      <c r="D205" s="3" t="s">
        <v>295</v>
      </c>
    </row>
    <row r="206" spans="1:4" ht="15" customHeight="1" x14ac:dyDescent="0.2">
      <c r="A206" s="3"/>
      <c r="B206" s="3"/>
      <c r="C206" s="3" t="s">
        <v>244</v>
      </c>
      <c r="D206" s="3" t="s">
        <v>289</v>
      </c>
    </row>
    <row r="207" spans="1:4" ht="15" customHeight="1" x14ac:dyDescent="0.2">
      <c r="A207" s="3" t="s">
        <v>104</v>
      </c>
      <c r="B207" s="3"/>
      <c r="C207" s="3"/>
      <c r="D207" s="3"/>
    </row>
    <row r="208" spans="1:4" ht="15" customHeight="1" x14ac:dyDescent="0.2">
      <c r="A208" s="3" t="s">
        <v>89</v>
      </c>
      <c r="B208" s="3"/>
      <c r="C208" s="3" t="s">
        <v>258</v>
      </c>
      <c r="D208" s="3" t="s">
        <v>294</v>
      </c>
    </row>
    <row r="209" spans="1:4" ht="15" customHeight="1" x14ac:dyDescent="0.2">
      <c r="A209" s="3"/>
      <c r="B209" s="3"/>
      <c r="C209" s="3" t="s">
        <v>259</v>
      </c>
      <c r="D209" s="3" t="s">
        <v>288</v>
      </c>
    </row>
    <row r="210" spans="1:4" ht="15" customHeight="1" x14ac:dyDescent="0.2">
      <c r="A210" s="3"/>
      <c r="B210" s="3"/>
      <c r="C210" s="3" t="s">
        <v>243</v>
      </c>
      <c r="D210" s="3" t="s">
        <v>295</v>
      </c>
    </row>
    <row r="211" spans="1:4" ht="15" customHeight="1" x14ac:dyDescent="0.2">
      <c r="A211" s="3"/>
      <c r="B211" s="3"/>
      <c r="C211" s="3" t="s">
        <v>244</v>
      </c>
      <c r="D211" s="3" t="s">
        <v>289</v>
      </c>
    </row>
    <row r="212" spans="1:4" ht="15" customHeight="1" x14ac:dyDescent="0.2">
      <c r="A212" s="3"/>
      <c r="B212" s="3"/>
      <c r="C212" s="3" t="s">
        <v>245</v>
      </c>
      <c r="D212" s="3" t="s">
        <v>290</v>
      </c>
    </row>
    <row r="213" spans="1:4" ht="15" customHeight="1" x14ac:dyDescent="0.2">
      <c r="A213" s="3" t="s">
        <v>217</v>
      </c>
      <c r="B213" s="3"/>
      <c r="C213" s="3" t="s">
        <v>258</v>
      </c>
      <c r="D213" s="3" t="s">
        <v>294</v>
      </c>
    </row>
    <row r="214" spans="1:4" ht="15" customHeight="1" x14ac:dyDescent="0.2">
      <c r="A214" s="3"/>
      <c r="B214" s="3"/>
      <c r="C214" s="3" t="s">
        <v>259</v>
      </c>
      <c r="D214" s="3" t="s">
        <v>288</v>
      </c>
    </row>
    <row r="215" spans="1:4" ht="15" customHeight="1" x14ac:dyDescent="0.2">
      <c r="A215" s="3"/>
      <c r="B215" s="3"/>
      <c r="C215" s="3" t="s">
        <v>243</v>
      </c>
      <c r="D215" s="3" t="s">
        <v>295</v>
      </c>
    </row>
    <row r="216" spans="1:4" ht="15" customHeight="1" x14ac:dyDescent="0.2">
      <c r="A216" s="3"/>
      <c r="B216" s="3"/>
      <c r="C216" s="3" t="s">
        <v>244</v>
      </c>
      <c r="D216" s="3" t="s">
        <v>289</v>
      </c>
    </row>
    <row r="217" spans="1:4" ht="15" customHeight="1" x14ac:dyDescent="0.2">
      <c r="A217" s="3"/>
      <c r="B217" s="3"/>
      <c r="C217" s="3" t="s">
        <v>245</v>
      </c>
      <c r="D217" s="3" t="s">
        <v>290</v>
      </c>
    </row>
    <row r="218" spans="1:4" ht="15" customHeight="1" x14ac:dyDescent="0.2">
      <c r="A218" s="3" t="s">
        <v>91</v>
      </c>
      <c r="B218" s="3"/>
      <c r="C218" s="3" t="s">
        <v>258</v>
      </c>
      <c r="D218" s="3" t="s">
        <v>294</v>
      </c>
    </row>
    <row r="219" spans="1:4" ht="15" customHeight="1" x14ac:dyDescent="0.2">
      <c r="A219" s="3"/>
      <c r="B219" s="3"/>
      <c r="C219" s="3" t="s">
        <v>259</v>
      </c>
      <c r="D219" s="3" t="s">
        <v>288</v>
      </c>
    </row>
    <row r="220" spans="1:4" ht="15" customHeight="1" x14ac:dyDescent="0.2">
      <c r="A220" s="3"/>
      <c r="B220" s="3"/>
      <c r="C220" s="3" t="s">
        <v>243</v>
      </c>
      <c r="D220" s="3" t="s">
        <v>295</v>
      </c>
    </row>
    <row r="221" spans="1:4" ht="15" customHeight="1" x14ac:dyDescent="0.2">
      <c r="A221" s="3"/>
      <c r="B221" s="3"/>
      <c r="C221" s="3" t="s">
        <v>244</v>
      </c>
      <c r="D221" s="3" t="s">
        <v>289</v>
      </c>
    </row>
    <row r="222" spans="1:4" ht="15" customHeight="1" x14ac:dyDescent="0.2">
      <c r="A222" s="3"/>
      <c r="B222" s="3"/>
      <c r="C222" s="3" t="s">
        <v>245</v>
      </c>
      <c r="D222" s="3" t="s">
        <v>290</v>
      </c>
    </row>
    <row r="223" spans="1:4" ht="15" customHeight="1" x14ac:dyDescent="0.2">
      <c r="A223" s="3"/>
      <c r="B223" s="3"/>
      <c r="C223" s="3"/>
      <c r="D223" s="3"/>
    </row>
    <row r="224" spans="1:4" ht="15.75" customHeight="1" x14ac:dyDescent="0.2">
      <c r="A224" s="14" t="s">
        <v>105</v>
      </c>
      <c r="B224" s="14"/>
      <c r="C224" s="3" t="s">
        <v>296</v>
      </c>
      <c r="D224" s="3" t="s">
        <v>297</v>
      </c>
    </row>
    <row r="225" spans="1:4" ht="15" customHeight="1" x14ac:dyDescent="0.2">
      <c r="A225" s="3"/>
      <c r="B225" s="3"/>
      <c r="C225" s="3" t="s">
        <v>298</v>
      </c>
      <c r="D225" s="3" t="s">
        <v>299</v>
      </c>
    </row>
    <row r="226" spans="1:4" ht="15" customHeight="1" x14ac:dyDescent="0.2">
      <c r="A226" s="3"/>
      <c r="B226" s="3"/>
      <c r="C226" s="16" t="s">
        <v>300</v>
      </c>
      <c r="D226" s="16" t="s">
        <v>301</v>
      </c>
    </row>
    <row r="227" spans="1:4" ht="15" customHeight="1" x14ac:dyDescent="0.2">
      <c r="A227" s="3"/>
      <c r="B227" s="3"/>
      <c r="C227" s="3"/>
      <c r="D227" s="3"/>
    </row>
    <row r="228" spans="1:4" ht="15" customHeight="1" x14ac:dyDescent="0.2">
      <c r="A228" s="2" t="s">
        <v>106</v>
      </c>
      <c r="B228" s="2"/>
      <c r="C228" s="3" t="s">
        <v>302</v>
      </c>
      <c r="D228" s="3" t="s">
        <v>303</v>
      </c>
    </row>
    <row r="229" spans="1:4" ht="15" customHeight="1" x14ac:dyDescent="0.2">
      <c r="A229" s="29"/>
      <c r="B229" s="29"/>
      <c r="C229" s="16" t="s">
        <v>263</v>
      </c>
      <c r="D229" s="25" t="str">
        <f>HYPERLINK("http://catalog.data.gov/dataset/fema-hazus-critical-facilities-for-coastal-geographies","http://catalog.data.gov/dataset/fema-hazus-critical-facilities-for-coastal-geographies")</f>
        <v>http://catalog.data.gov/dataset/fema-hazus-critical-facilities-for-coastal-geographies</v>
      </c>
    </row>
    <row r="230" spans="1:4" ht="15" customHeight="1" x14ac:dyDescent="0.2">
      <c r="A230" s="29"/>
      <c r="B230" s="29"/>
      <c r="C230" s="3" t="s">
        <v>268</v>
      </c>
      <c r="D230" s="3" t="s">
        <v>269</v>
      </c>
    </row>
    <row r="231" spans="1:4" ht="15" customHeight="1" x14ac:dyDescent="0.2">
      <c r="A231" s="2"/>
      <c r="B231" s="2"/>
      <c r="C231" s="3" t="s">
        <v>304</v>
      </c>
      <c r="D231" s="3" t="s">
        <v>305</v>
      </c>
    </row>
    <row r="232" spans="1:4" ht="15" customHeight="1" x14ac:dyDescent="0.2">
      <c r="A232" s="2"/>
      <c r="B232" s="2"/>
      <c r="C232" s="3" t="s">
        <v>273</v>
      </c>
      <c r="D232" s="3" t="s">
        <v>306</v>
      </c>
    </row>
    <row r="233" spans="1:4" ht="15" customHeight="1" x14ac:dyDescent="0.2">
      <c r="A233" s="2"/>
      <c r="B233" s="2"/>
      <c r="C233" s="3" t="s">
        <v>307</v>
      </c>
      <c r="D233" s="3" t="s">
        <v>308</v>
      </c>
    </row>
    <row r="234" spans="1:4" ht="15" customHeight="1" x14ac:dyDescent="0.2">
      <c r="A234" s="2"/>
      <c r="B234" s="2"/>
      <c r="C234" s="3" t="s">
        <v>309</v>
      </c>
      <c r="D234" s="3" t="s">
        <v>310</v>
      </c>
    </row>
    <row r="235" spans="1:4" ht="15" customHeight="1" x14ac:dyDescent="0.2">
      <c r="A235" s="2"/>
      <c r="B235" s="2"/>
      <c r="C235" s="3"/>
      <c r="D235" s="3"/>
    </row>
    <row r="236" spans="1:4" ht="15" customHeight="1" x14ac:dyDescent="0.2">
      <c r="A236" s="2" t="s">
        <v>108</v>
      </c>
      <c r="B236" s="2"/>
      <c r="C236" s="16" t="s">
        <v>311</v>
      </c>
      <c r="D236" s="17" t="s">
        <v>312</v>
      </c>
    </row>
    <row r="237" spans="1:4" ht="15" customHeight="1" x14ac:dyDescent="0.2">
      <c r="A237" s="19"/>
      <c r="B237" s="19"/>
      <c r="C237" s="3" t="s">
        <v>313</v>
      </c>
      <c r="D237" s="3" t="s">
        <v>314</v>
      </c>
    </row>
    <row r="238" spans="1:4" ht="15" customHeight="1" x14ac:dyDescent="0.2">
      <c r="A238" s="19"/>
      <c r="B238" s="19"/>
      <c r="C238" s="3" t="s">
        <v>304</v>
      </c>
      <c r="D238" s="3" t="s">
        <v>305</v>
      </c>
    </row>
    <row r="239" spans="1:4" ht="15" customHeight="1" x14ac:dyDescent="0.2">
      <c r="A239" s="19"/>
      <c r="B239" s="19"/>
      <c r="C239" s="3" t="s">
        <v>309</v>
      </c>
      <c r="D239" s="18" t="str">
        <f>HYPERLINK("http://catalog.data.gov/dataset/waterwatch-current-water-resources-conditions","http://catalog.data.gov/dataset/waterwatch-current-water-resources-conditions")</f>
        <v>http://catalog.data.gov/dataset/waterwatch-current-water-resources-conditions</v>
      </c>
    </row>
    <row r="240" spans="1:4" ht="15" customHeight="1" x14ac:dyDescent="0.2">
      <c r="A240" s="19"/>
      <c r="B240" s="19"/>
      <c r="C240" s="3"/>
      <c r="D240" s="18"/>
    </row>
    <row r="241" spans="1:4" ht="15" customHeight="1" x14ac:dyDescent="0.2">
      <c r="A241" s="2" t="s">
        <v>109</v>
      </c>
      <c r="B241" s="2"/>
      <c r="C241" s="3" t="s">
        <v>263</v>
      </c>
      <c r="D241" s="21" t="str">
        <f>HYPERLINK("http://catalog.data.gov/dataset/fema-hazus-critical-facilities-for-coastal-geographies","http://catalog.data.gov/dataset/fema-hazus-critical-facilities-for-coastal-geographies")</f>
        <v>http://catalog.data.gov/dataset/fema-hazus-critical-facilities-for-coastal-geographies</v>
      </c>
    </row>
    <row r="242" spans="1:4" ht="15" customHeight="1" x14ac:dyDescent="0.2">
      <c r="A242" s="2"/>
      <c r="B242" s="2"/>
      <c r="C242" s="3" t="s">
        <v>304</v>
      </c>
      <c r="D242" s="3" t="s">
        <v>305</v>
      </c>
    </row>
    <row r="243" spans="1:4" ht="15" customHeight="1" x14ac:dyDescent="0.2">
      <c r="A243" s="2"/>
      <c r="B243" s="2"/>
      <c r="C243" s="16" t="s">
        <v>300</v>
      </c>
      <c r="D243" s="16" t="s">
        <v>301</v>
      </c>
    </row>
    <row r="244" spans="1:4" ht="15" customHeight="1" x14ac:dyDescent="0.2">
      <c r="A244" s="3"/>
      <c r="B244" s="3"/>
      <c r="C244" s="16"/>
      <c r="D244" s="17"/>
    </row>
    <row r="245" spans="1:4" ht="15.75" customHeight="1" x14ac:dyDescent="0.2">
      <c r="A245" s="14" t="s">
        <v>110</v>
      </c>
      <c r="B245" s="14"/>
      <c r="C245" s="3" t="s">
        <v>315</v>
      </c>
      <c r="D245" s="3" t="s">
        <v>316</v>
      </c>
    </row>
    <row r="246" spans="1:4" ht="15.75" customHeight="1" x14ac:dyDescent="0.2">
      <c r="A246" s="14"/>
      <c r="B246" s="14"/>
      <c r="C246" s="3" t="s">
        <v>317</v>
      </c>
      <c r="D246" s="3" t="s">
        <v>318</v>
      </c>
    </row>
    <row r="247" spans="1:4" ht="15.75" customHeight="1" x14ac:dyDescent="0.2">
      <c r="A247" s="14"/>
      <c r="B247" s="14"/>
      <c r="C247" s="3" t="s">
        <v>319</v>
      </c>
      <c r="D247" s="3" t="s">
        <v>320</v>
      </c>
    </row>
    <row r="248" spans="1:4" ht="15.75" customHeight="1" x14ac:dyDescent="0.2">
      <c r="A248" s="14"/>
      <c r="B248" s="14"/>
      <c r="C248" s="3" t="s">
        <v>311</v>
      </c>
      <c r="D248" s="3" t="s">
        <v>312</v>
      </c>
    </row>
    <row r="249" spans="1:4" ht="15.75" customHeight="1" x14ac:dyDescent="0.2">
      <c r="A249" s="14"/>
      <c r="B249" s="14"/>
      <c r="C249" s="3" t="s">
        <v>321</v>
      </c>
      <c r="D249" s="3" t="s">
        <v>322</v>
      </c>
    </row>
    <row r="250" spans="1:4" ht="15.75" customHeight="1" x14ac:dyDescent="0.2">
      <c r="A250" s="14"/>
      <c r="B250" s="14"/>
      <c r="C250" s="3" t="s">
        <v>323</v>
      </c>
      <c r="D250" s="3" t="s">
        <v>324</v>
      </c>
    </row>
    <row r="251" spans="1:4" ht="15.75" customHeight="1" x14ac:dyDescent="0.2">
      <c r="A251" s="14"/>
      <c r="B251" s="14"/>
      <c r="C251" s="3" t="s">
        <v>325</v>
      </c>
      <c r="D251" s="3" t="s">
        <v>326</v>
      </c>
    </row>
    <row r="252" spans="1:4" ht="15.75" customHeight="1" x14ac:dyDescent="0.2">
      <c r="A252" s="14"/>
      <c r="B252" s="14"/>
      <c r="C252" s="3" t="s">
        <v>327</v>
      </c>
      <c r="D252" s="3" t="s">
        <v>328</v>
      </c>
    </row>
    <row r="253" spans="1:4" ht="15.75" customHeight="1" x14ac:dyDescent="0.2">
      <c r="A253" s="14"/>
      <c r="B253" s="14"/>
      <c r="C253" s="3" t="s">
        <v>329</v>
      </c>
      <c r="D253" s="3" t="s">
        <v>330</v>
      </c>
    </row>
    <row r="254" spans="1:4" ht="15.75" customHeight="1" x14ac:dyDescent="0.2">
      <c r="A254" s="14"/>
      <c r="B254" s="14"/>
      <c r="C254" s="3" t="s">
        <v>331</v>
      </c>
      <c r="D254" s="3" t="s">
        <v>332</v>
      </c>
    </row>
    <row r="255" spans="1:4" ht="15.75" customHeight="1" x14ac:dyDescent="0.2">
      <c r="A255" s="14"/>
      <c r="B255" s="14"/>
      <c r="C255" s="3" t="s">
        <v>333</v>
      </c>
      <c r="D255" s="3" t="s">
        <v>334</v>
      </c>
    </row>
    <row r="256" spans="1:4" ht="15.75" customHeight="1" x14ac:dyDescent="0.2">
      <c r="A256" s="14"/>
      <c r="B256" s="14"/>
      <c r="C256" s="3" t="s">
        <v>335</v>
      </c>
      <c r="D256" s="3" t="s">
        <v>336</v>
      </c>
    </row>
    <row r="257" spans="1:4" ht="15.75" customHeight="1" x14ac:dyDescent="0.2">
      <c r="A257" s="14"/>
      <c r="B257" s="14"/>
      <c r="C257" s="3" t="s">
        <v>337</v>
      </c>
      <c r="D257" s="3" t="s">
        <v>338</v>
      </c>
    </row>
    <row r="258" spans="1:4" ht="15.75" customHeight="1" x14ac:dyDescent="0.2">
      <c r="A258" s="14"/>
      <c r="B258" s="14"/>
      <c r="C258" s="3" t="s">
        <v>339</v>
      </c>
      <c r="D258" s="3" t="s">
        <v>340</v>
      </c>
    </row>
    <row r="259" spans="1:4" ht="15.75" customHeight="1" x14ac:dyDescent="0.2">
      <c r="A259" s="14"/>
      <c r="B259" s="14"/>
      <c r="C259" s="3" t="s">
        <v>341</v>
      </c>
      <c r="D259" s="3" t="s">
        <v>342</v>
      </c>
    </row>
    <row r="260" spans="1:4" ht="15.75" customHeight="1" x14ac:dyDescent="0.2">
      <c r="A260" s="14"/>
      <c r="B260" s="14"/>
      <c r="C260" s="3" t="s">
        <v>343</v>
      </c>
      <c r="D260" s="3" t="s">
        <v>344</v>
      </c>
    </row>
    <row r="261" spans="1:4" ht="15.75" customHeight="1" x14ac:dyDescent="0.2">
      <c r="A261" s="14"/>
      <c r="B261" s="14"/>
      <c r="C261" s="3" t="s">
        <v>345</v>
      </c>
      <c r="D261" s="3" t="s">
        <v>346</v>
      </c>
    </row>
    <row r="262" spans="1:4" ht="15.75" customHeight="1" x14ac:dyDescent="0.2">
      <c r="A262" s="14"/>
      <c r="B262" s="14"/>
      <c r="C262" s="3" t="s">
        <v>347</v>
      </c>
      <c r="D262" s="3" t="s">
        <v>348</v>
      </c>
    </row>
    <row r="263" spans="1:4" ht="15.75" customHeight="1" x14ac:dyDescent="0.2">
      <c r="A263" s="14"/>
      <c r="B263" s="14"/>
      <c r="C263" s="16" t="s">
        <v>349</v>
      </c>
      <c r="D263" s="17" t="str">
        <f>HYPERLINK("https://catalog.data.gov/dataset/u-s-hourly-precipitation-data","https://catalog.data.gov/dataset/u-s-hourly-precipitation-data")</f>
        <v>https://catalog.data.gov/dataset/u-s-hourly-precipitation-data</v>
      </c>
    </row>
    <row r="264" spans="1:4" ht="15.75" customHeight="1" x14ac:dyDescent="0.2">
      <c r="A264" s="14"/>
      <c r="B264" s="14"/>
      <c r="C264" s="3" t="s">
        <v>350</v>
      </c>
      <c r="D264" s="3" t="s">
        <v>351</v>
      </c>
    </row>
    <row r="265" spans="1:4" ht="15" customHeight="1" x14ac:dyDescent="0.2">
      <c r="A265" s="16"/>
      <c r="B265" s="16"/>
      <c r="C265" s="16" t="s">
        <v>352</v>
      </c>
      <c r="D265" s="17" t="str">
        <f>HYPERLINK("https://catalog.data.gov/dataset/united-states-average-annual-precipitation-1990-2009-direct-download","https://catalog.data.gov/dataset/united-states-average-annual-precipitation-1990-2009-direct-download")</f>
        <v>https://catalog.data.gov/dataset/united-states-average-annual-precipitation-1990-2009-direct-download</v>
      </c>
    </row>
    <row r="266" spans="1:4" ht="15" customHeight="1" x14ac:dyDescent="0.2">
      <c r="A266" s="16"/>
      <c r="B266" s="16"/>
      <c r="C266" s="16"/>
      <c r="D266" s="17"/>
    </row>
    <row r="267" spans="1:4" ht="15" customHeight="1" x14ac:dyDescent="0.2">
      <c r="A267" s="2" t="s">
        <v>111</v>
      </c>
      <c r="B267" s="2"/>
      <c r="C267" s="3" t="s">
        <v>353</v>
      </c>
      <c r="D267" s="3" t="s">
        <v>354</v>
      </c>
    </row>
    <row r="268" spans="1:4" ht="15" customHeight="1" x14ac:dyDescent="0.2">
      <c r="A268" s="2"/>
      <c r="B268" s="2"/>
      <c r="C268" s="16" t="s">
        <v>315</v>
      </c>
      <c r="D268" s="17" t="s">
        <v>316</v>
      </c>
    </row>
    <row r="269" spans="1:4" ht="15" customHeight="1" x14ac:dyDescent="0.2">
      <c r="A269" s="2"/>
      <c r="B269" s="2"/>
      <c r="C269" s="16" t="s">
        <v>317</v>
      </c>
      <c r="D269" s="17" t="s">
        <v>318</v>
      </c>
    </row>
    <row r="270" spans="1:4" ht="15" customHeight="1" x14ac:dyDescent="0.2">
      <c r="A270" s="2"/>
      <c r="B270" s="2"/>
      <c r="C270" s="16" t="s">
        <v>319</v>
      </c>
      <c r="D270" s="17" t="s">
        <v>320</v>
      </c>
    </row>
    <row r="271" spans="1:4" ht="15" customHeight="1" x14ac:dyDescent="0.2">
      <c r="A271" s="2"/>
      <c r="B271" s="2"/>
      <c r="C271" s="16" t="s">
        <v>311</v>
      </c>
      <c r="D271" s="17" t="s">
        <v>312</v>
      </c>
    </row>
    <row r="272" spans="1:4" ht="15" customHeight="1" x14ac:dyDescent="0.2">
      <c r="A272" s="2"/>
      <c r="B272" s="2"/>
      <c r="C272" s="3" t="s">
        <v>355</v>
      </c>
      <c r="D272" s="17" t="str">
        <f>HYPERLINK("https://catalog.data.gov/dataset/eighth-degree-conus-daily-downscaled-climate-projections-by-katharine-hayhoe","https://catalog.data.gov/dataset/eighth-degree-conus-daily-downscaled-climate-projections-by-katharine-hayhoe")</f>
        <v>https://catalog.data.gov/dataset/eighth-degree-conus-daily-downscaled-climate-projections-by-katharine-hayhoe</v>
      </c>
    </row>
    <row r="273" spans="1:4" ht="15" customHeight="1" x14ac:dyDescent="0.2">
      <c r="A273" s="2"/>
      <c r="B273" s="2"/>
      <c r="C273" s="3" t="s">
        <v>321</v>
      </c>
      <c r="D273" s="3" t="s">
        <v>356</v>
      </c>
    </row>
    <row r="274" spans="1:4" ht="15" customHeight="1" x14ac:dyDescent="0.2">
      <c r="A274" s="2"/>
      <c r="B274" s="2"/>
      <c r="C274" s="3" t="s">
        <v>357</v>
      </c>
      <c r="D274" s="3" t="s">
        <v>358</v>
      </c>
    </row>
    <row r="275" spans="1:4" ht="15" customHeight="1" x14ac:dyDescent="0.2">
      <c r="A275" s="2"/>
      <c r="B275" s="2"/>
      <c r="C275" s="3" t="s">
        <v>359</v>
      </c>
      <c r="D275" s="3" t="s">
        <v>360</v>
      </c>
    </row>
    <row r="276" spans="1:4" ht="15" customHeight="1" x14ac:dyDescent="0.2">
      <c r="A276" s="2"/>
      <c r="B276" s="2"/>
      <c r="C276" s="3" t="s">
        <v>327</v>
      </c>
      <c r="D276" s="3" t="s">
        <v>328</v>
      </c>
    </row>
    <row r="277" spans="1:4" ht="15" customHeight="1" x14ac:dyDescent="0.2">
      <c r="A277" s="2"/>
      <c r="B277" s="2"/>
      <c r="C277" s="3" t="s">
        <v>361</v>
      </c>
      <c r="D277" s="3" t="s">
        <v>362</v>
      </c>
    </row>
    <row r="278" spans="1:4" ht="15" customHeight="1" x14ac:dyDescent="0.2">
      <c r="A278" s="2"/>
      <c r="B278" s="2"/>
      <c r="C278" s="3" t="s">
        <v>329</v>
      </c>
      <c r="D278" s="3" t="s">
        <v>330</v>
      </c>
    </row>
    <row r="279" spans="1:4" ht="15" customHeight="1" x14ac:dyDescent="0.2">
      <c r="A279" s="2"/>
      <c r="B279" s="2"/>
      <c r="C279" s="3" t="s">
        <v>363</v>
      </c>
      <c r="D279" s="3" t="s">
        <v>364</v>
      </c>
    </row>
    <row r="280" spans="1:4" ht="15" customHeight="1" x14ac:dyDescent="0.2">
      <c r="A280" s="2"/>
      <c r="B280" s="2"/>
      <c r="C280" s="3" t="s">
        <v>304</v>
      </c>
      <c r="D280" s="3" t="s">
        <v>305</v>
      </c>
    </row>
    <row r="281" spans="1:4" ht="15" customHeight="1" x14ac:dyDescent="0.2">
      <c r="A281" s="2"/>
      <c r="B281" s="2"/>
      <c r="C281" s="3" t="s">
        <v>331</v>
      </c>
      <c r="D281" s="3" t="s">
        <v>332</v>
      </c>
    </row>
    <row r="282" spans="1:4" ht="15" customHeight="1" x14ac:dyDescent="0.2">
      <c r="A282" s="2"/>
      <c r="B282" s="2"/>
      <c r="C282" s="3" t="s">
        <v>333</v>
      </c>
      <c r="D282" s="3" t="s">
        <v>334</v>
      </c>
    </row>
    <row r="283" spans="1:4" ht="15" customHeight="1" x14ac:dyDescent="0.2">
      <c r="A283" s="2"/>
      <c r="B283" s="2"/>
      <c r="C283" s="3" t="s">
        <v>335</v>
      </c>
      <c r="D283" s="3" t="s">
        <v>336</v>
      </c>
    </row>
    <row r="284" spans="1:4" ht="15" customHeight="1" x14ac:dyDescent="0.2">
      <c r="A284" s="2"/>
      <c r="B284" s="2"/>
      <c r="C284" s="3" t="s">
        <v>337</v>
      </c>
      <c r="D284" s="3" t="s">
        <v>338</v>
      </c>
    </row>
    <row r="285" spans="1:4" ht="15" customHeight="1" x14ac:dyDescent="0.2">
      <c r="A285" s="2"/>
      <c r="B285" s="2"/>
      <c r="C285" s="3" t="s">
        <v>339</v>
      </c>
      <c r="D285" s="3" t="s">
        <v>340</v>
      </c>
    </row>
    <row r="286" spans="1:4" ht="15" customHeight="1" x14ac:dyDescent="0.2">
      <c r="A286" s="2"/>
      <c r="B286" s="2"/>
      <c r="C286" s="3" t="s">
        <v>341</v>
      </c>
      <c r="D286" s="3" t="s">
        <v>342</v>
      </c>
    </row>
    <row r="287" spans="1:4" ht="15" customHeight="1" x14ac:dyDescent="0.2">
      <c r="A287" s="2"/>
      <c r="B287" s="2"/>
      <c r="C287" s="3" t="s">
        <v>343</v>
      </c>
      <c r="D287" s="3" t="s">
        <v>344</v>
      </c>
    </row>
    <row r="288" spans="1:4" ht="15" customHeight="1" x14ac:dyDescent="0.2">
      <c r="A288" s="2"/>
      <c r="B288" s="2"/>
      <c r="C288" s="3" t="s">
        <v>345</v>
      </c>
      <c r="D288" s="3" t="s">
        <v>346</v>
      </c>
    </row>
    <row r="289" spans="1:4" ht="15" customHeight="1" x14ac:dyDescent="0.2">
      <c r="A289" s="2"/>
      <c r="B289" s="2"/>
      <c r="C289" s="3" t="s">
        <v>347</v>
      </c>
      <c r="D289" s="3" t="s">
        <v>348</v>
      </c>
    </row>
    <row r="290" spans="1:4" ht="15" customHeight="1" x14ac:dyDescent="0.2">
      <c r="A290" s="2"/>
      <c r="B290" s="2"/>
      <c r="C290" s="3" t="s">
        <v>350</v>
      </c>
      <c r="D290" s="3" t="s">
        <v>351</v>
      </c>
    </row>
    <row r="291" spans="1:4" ht="15" customHeight="1" x14ac:dyDescent="0.2">
      <c r="A291" s="2"/>
      <c r="B291" s="2"/>
      <c r="C291" s="3"/>
      <c r="D291" s="3"/>
    </row>
    <row r="292" spans="1:4" ht="15" customHeight="1" x14ac:dyDescent="0.2">
      <c r="A292" s="2" t="s">
        <v>112</v>
      </c>
      <c r="B292" s="2"/>
      <c r="C292" s="3" t="s">
        <v>357</v>
      </c>
      <c r="D292" s="3" t="s">
        <v>358</v>
      </c>
    </row>
    <row r="293" spans="1:4" ht="15" customHeight="1" x14ac:dyDescent="0.2">
      <c r="A293" s="2"/>
      <c r="B293" s="2"/>
      <c r="C293" s="3" t="s">
        <v>329</v>
      </c>
      <c r="D293" s="17" t="str">
        <f>HYPERLINK("http://catalog.data.gov/dataset/integrated-surface-global-hourly-data","http://catalog.data.gov/dataset/integrated-surface-global-hourly-data")</f>
        <v>http://catalog.data.gov/dataset/integrated-surface-global-hourly-data</v>
      </c>
    </row>
    <row r="294" spans="1:4" ht="15" customHeight="1" x14ac:dyDescent="0.2">
      <c r="A294" s="2"/>
      <c r="B294" s="2"/>
      <c r="C294" s="3" t="s">
        <v>363</v>
      </c>
      <c r="D294" s="3" t="s">
        <v>364</v>
      </c>
    </row>
    <row r="295" spans="1:4" ht="15" customHeight="1" x14ac:dyDescent="0.2">
      <c r="A295" s="2"/>
      <c r="B295" s="2"/>
      <c r="C295" s="3" t="s">
        <v>304</v>
      </c>
      <c r="D295" s="3" t="s">
        <v>305</v>
      </c>
    </row>
    <row r="296" spans="1:4" ht="15" customHeight="1" x14ac:dyDescent="0.2">
      <c r="A296" s="2"/>
      <c r="B296" s="2"/>
      <c r="C296" s="3" t="s">
        <v>365</v>
      </c>
      <c r="D296" s="3" t="s">
        <v>366</v>
      </c>
    </row>
    <row r="297" spans="1:4" ht="15" customHeight="1" x14ac:dyDescent="0.2">
      <c r="A297" s="2"/>
      <c r="B297" s="2"/>
      <c r="C297" s="3" t="s">
        <v>331</v>
      </c>
      <c r="D297" s="3" t="s">
        <v>332</v>
      </c>
    </row>
    <row r="298" spans="1:4" ht="15" customHeight="1" x14ac:dyDescent="0.2">
      <c r="A298" s="2"/>
      <c r="B298" s="2"/>
      <c r="C298" s="3" t="s">
        <v>333</v>
      </c>
      <c r="D298" s="3" t="s">
        <v>334</v>
      </c>
    </row>
    <row r="299" spans="1:4" ht="15" customHeight="1" x14ac:dyDescent="0.2">
      <c r="A299" s="2"/>
      <c r="B299" s="2"/>
      <c r="C299" s="3" t="s">
        <v>335</v>
      </c>
      <c r="D299" s="3" t="s">
        <v>336</v>
      </c>
    </row>
    <row r="300" spans="1:4" ht="15" customHeight="1" x14ac:dyDescent="0.2">
      <c r="A300" s="2"/>
      <c r="B300" s="2"/>
      <c r="C300" s="3" t="s">
        <v>367</v>
      </c>
      <c r="D300" s="3" t="s">
        <v>368</v>
      </c>
    </row>
    <row r="301" spans="1:4" ht="15" customHeight="1" x14ac:dyDescent="0.2">
      <c r="A301" s="2"/>
      <c r="B301" s="2"/>
      <c r="C301" s="3" t="s">
        <v>369</v>
      </c>
      <c r="D301" s="3" t="s">
        <v>370</v>
      </c>
    </row>
    <row r="302" spans="1:4" ht="15" customHeight="1" x14ac:dyDescent="0.2">
      <c r="A302" s="2"/>
      <c r="B302" s="2"/>
      <c r="C302" s="3" t="s">
        <v>337</v>
      </c>
      <c r="D302" s="3" t="s">
        <v>338</v>
      </c>
    </row>
    <row r="303" spans="1:4" ht="15" customHeight="1" x14ac:dyDescent="0.2">
      <c r="A303" s="2"/>
      <c r="B303" s="2"/>
      <c r="C303" s="3" t="s">
        <v>339</v>
      </c>
      <c r="D303" s="3" t="s">
        <v>340</v>
      </c>
    </row>
    <row r="304" spans="1:4" ht="15" customHeight="1" x14ac:dyDescent="0.2">
      <c r="A304" s="2"/>
      <c r="B304" s="2"/>
      <c r="C304" s="3" t="s">
        <v>341</v>
      </c>
      <c r="D304" s="3" t="s">
        <v>342</v>
      </c>
    </row>
    <row r="305" spans="1:4" ht="15" customHeight="1" x14ac:dyDescent="0.2">
      <c r="A305" s="2"/>
      <c r="B305" s="2"/>
      <c r="C305" s="3" t="s">
        <v>343</v>
      </c>
      <c r="D305" s="3" t="s">
        <v>344</v>
      </c>
    </row>
    <row r="306" spans="1:4" ht="15" customHeight="1" x14ac:dyDescent="0.2">
      <c r="A306" s="2"/>
      <c r="B306" s="2"/>
      <c r="C306" s="3" t="s">
        <v>345</v>
      </c>
      <c r="D306" s="3" t="s">
        <v>346</v>
      </c>
    </row>
    <row r="307" spans="1:4" ht="15" customHeight="1" x14ac:dyDescent="0.2">
      <c r="A307" s="2"/>
      <c r="B307" s="2"/>
      <c r="C307" s="3" t="s">
        <v>347</v>
      </c>
      <c r="D307" s="3" t="s">
        <v>348</v>
      </c>
    </row>
    <row r="308" spans="1:4" ht="15" customHeight="1" x14ac:dyDescent="0.2">
      <c r="A308" s="2"/>
      <c r="B308" s="2"/>
      <c r="C308" s="3" t="s">
        <v>350</v>
      </c>
      <c r="D308" s="3" t="s">
        <v>351</v>
      </c>
    </row>
    <row r="309" spans="1:4" ht="15" customHeight="1" x14ac:dyDescent="0.2">
      <c r="A309" s="2"/>
      <c r="B309" s="2"/>
      <c r="C309" s="16" t="s">
        <v>319</v>
      </c>
      <c r="D309" s="17" t="s">
        <v>320</v>
      </c>
    </row>
    <row r="310" spans="1:4" ht="15" customHeight="1" x14ac:dyDescent="0.2">
      <c r="A310" s="2"/>
      <c r="B310" s="2"/>
      <c r="C310" s="16" t="s">
        <v>311</v>
      </c>
      <c r="D310" s="17" t="s">
        <v>312</v>
      </c>
    </row>
    <row r="311" spans="1:4" ht="15" customHeight="1" x14ac:dyDescent="0.2">
      <c r="A311" s="2"/>
      <c r="B311" s="2"/>
      <c r="C311" s="3" t="s">
        <v>355</v>
      </c>
      <c r="D311" s="3" t="s">
        <v>371</v>
      </c>
    </row>
    <row r="312" spans="1:4" ht="15" customHeight="1" x14ac:dyDescent="0.2">
      <c r="A312" s="2"/>
      <c r="B312" s="2"/>
      <c r="C312" s="16" t="s">
        <v>321</v>
      </c>
      <c r="D312" s="17" t="s">
        <v>322</v>
      </c>
    </row>
    <row r="313" spans="1:4" ht="15" customHeight="1" x14ac:dyDescent="0.2">
      <c r="A313" s="19"/>
      <c r="B313" s="19"/>
      <c r="C313" s="3" t="s">
        <v>327</v>
      </c>
      <c r="D313" s="3" t="s">
        <v>328</v>
      </c>
    </row>
    <row r="314" spans="1:4" ht="15" customHeight="1" x14ac:dyDescent="0.2">
      <c r="A314" s="19"/>
      <c r="B314" s="19"/>
      <c r="C314" s="3" t="s">
        <v>361</v>
      </c>
      <c r="D314" s="17" t="str">
        <f>HYPERLINK("https://catalog.data.gov/dataset/half-degree-alaska-daily-downscaled-climate-projections-by-katharine-hayhoe","https://catalog.data.gov/dataset/half-degree-alaska-daily-downscaled-climate-projections-by-katharine-hayhoe")</f>
        <v>https://catalog.data.gov/dataset/half-degree-alaska-daily-downscaled-climate-projections-by-katharine-hayhoe</v>
      </c>
    </row>
    <row r="315" spans="1:4" ht="15" customHeight="1" x14ac:dyDescent="0.2">
      <c r="A315" s="19"/>
      <c r="B315" s="19"/>
      <c r="C315" s="16" t="s">
        <v>372</v>
      </c>
      <c r="D315" s="17" t="s">
        <v>373</v>
      </c>
    </row>
    <row r="316" spans="1:4" ht="15" customHeight="1" x14ac:dyDescent="0.2">
      <c r="A316" s="19"/>
      <c r="B316" s="19"/>
      <c r="C316" s="16" t="s">
        <v>374</v>
      </c>
      <c r="D316" s="17" t="s">
        <v>375</v>
      </c>
    </row>
    <row r="317" spans="1:4" ht="15" customHeight="1" x14ac:dyDescent="0.2">
      <c r="A317" s="15"/>
      <c r="B317" s="15"/>
      <c r="C317" s="16" t="s">
        <v>349</v>
      </c>
      <c r="D317" s="17" t="str">
        <f>HYPERLINK("https://catalog.data.gov/dataset/u-s-hourly-precipitation-data","https://catalog.data.gov/dataset/u-s-hourly-precipitation-data")</f>
        <v>https://catalog.data.gov/dataset/u-s-hourly-precipitation-data</v>
      </c>
    </row>
    <row r="318" spans="1:4" ht="15" customHeight="1" x14ac:dyDescent="0.2">
      <c r="A318" s="3"/>
      <c r="B318" s="3"/>
      <c r="C318" s="3"/>
      <c r="D318" s="3"/>
    </row>
    <row r="319" spans="1:4" ht="15" customHeight="1" x14ac:dyDescent="0.2">
      <c r="A319" s="3"/>
      <c r="B319" s="3"/>
      <c r="C319" s="3"/>
      <c r="D319" s="3"/>
    </row>
    <row r="320" spans="1:4" ht="15" customHeight="1" x14ac:dyDescent="0.2">
      <c r="A320" s="2" t="s">
        <v>114</v>
      </c>
      <c r="B320" s="2"/>
      <c r="C320" s="3" t="s">
        <v>321</v>
      </c>
      <c r="D320" s="3" t="s">
        <v>356</v>
      </c>
    </row>
    <row r="321" spans="1:4" ht="15" customHeight="1" x14ac:dyDescent="0.2">
      <c r="A321" s="3"/>
      <c r="B321" s="3"/>
      <c r="C321" s="3" t="s">
        <v>329</v>
      </c>
      <c r="D321" s="3" t="s">
        <v>330</v>
      </c>
    </row>
    <row r="322" spans="1:4" ht="15" customHeight="1" x14ac:dyDescent="0.2">
      <c r="A322" s="3"/>
      <c r="B322" s="3"/>
      <c r="C322" s="16" t="s">
        <v>376</v>
      </c>
      <c r="D322" s="17" t="s">
        <v>377</v>
      </c>
    </row>
    <row r="323" spans="1:4" ht="15" customHeight="1" x14ac:dyDescent="0.2">
      <c r="A323" s="19"/>
      <c r="B323" s="19"/>
      <c r="C323" s="3" t="s">
        <v>335</v>
      </c>
      <c r="D323" s="3" t="s">
        <v>336</v>
      </c>
    </row>
    <row r="324" spans="1:4" ht="15" customHeight="1" x14ac:dyDescent="0.2">
      <c r="A324" s="3"/>
      <c r="B324" s="3"/>
      <c r="C324" s="3" t="s">
        <v>339</v>
      </c>
      <c r="D324" s="3" t="s">
        <v>340</v>
      </c>
    </row>
    <row r="325" spans="1:4" ht="15" customHeight="1" x14ac:dyDescent="0.2">
      <c r="A325" s="3"/>
      <c r="B325" s="3"/>
      <c r="C325" s="3" t="s">
        <v>341</v>
      </c>
      <c r="D325" s="3" t="s">
        <v>342</v>
      </c>
    </row>
    <row r="326" spans="1:4" ht="15" customHeight="1" x14ac:dyDescent="0.2">
      <c r="A326" s="3"/>
      <c r="B326" s="3"/>
      <c r="C326" s="3" t="s">
        <v>343</v>
      </c>
      <c r="D326" s="3" t="s">
        <v>344</v>
      </c>
    </row>
    <row r="327" spans="1:4" ht="15" customHeight="1" x14ac:dyDescent="0.2">
      <c r="A327" s="3"/>
      <c r="B327" s="3"/>
      <c r="C327" s="28"/>
      <c r="D327" s="28"/>
    </row>
    <row r="328" spans="1:4" ht="16" x14ac:dyDescent="0.2">
      <c r="A328" s="3"/>
      <c r="B328" s="3"/>
      <c r="C328" s="3"/>
      <c r="D328" s="3"/>
    </row>
    <row r="329" spans="1:4" ht="16" x14ac:dyDescent="0.2">
      <c r="A329" s="3"/>
      <c r="B329" s="3"/>
      <c r="C329" s="3"/>
      <c r="D329" s="3"/>
    </row>
    <row r="330" spans="1:4" ht="16" x14ac:dyDescent="0.2">
      <c r="A330" s="3"/>
      <c r="B330" s="3"/>
      <c r="C330" s="3"/>
      <c r="D330" s="3"/>
    </row>
    <row r="331" spans="1:4" ht="16" x14ac:dyDescent="0.2">
      <c r="A331" s="3"/>
      <c r="B331" s="3"/>
      <c r="C331" s="3"/>
      <c r="D331" s="3"/>
    </row>
    <row r="332" spans="1:4" ht="16" x14ac:dyDescent="0.2">
      <c r="A332" s="3"/>
      <c r="B332" s="3"/>
      <c r="C332" s="3"/>
      <c r="D332" s="3"/>
    </row>
    <row r="333" spans="1:4" ht="16" x14ac:dyDescent="0.2">
      <c r="A333" s="3"/>
      <c r="B333" s="3"/>
      <c r="C333" s="3"/>
      <c r="D333" s="3"/>
    </row>
    <row r="334" spans="1:4" ht="16" x14ac:dyDescent="0.2">
      <c r="A334" s="3"/>
      <c r="B334" s="3"/>
      <c r="C334" s="3"/>
      <c r="D334" s="3"/>
    </row>
    <row r="335" spans="1:4" ht="16" x14ac:dyDescent="0.2">
      <c r="A335" s="3"/>
      <c r="B335" s="3"/>
      <c r="C335" s="3"/>
      <c r="D335" s="3"/>
    </row>
    <row r="336" spans="1:4" ht="16" x14ac:dyDescent="0.2">
      <c r="A336" s="3"/>
      <c r="B336" s="3"/>
      <c r="C336" s="3"/>
      <c r="D336" s="3"/>
    </row>
    <row r="337" spans="1:4" ht="16" x14ac:dyDescent="0.2">
      <c r="A337" s="3"/>
      <c r="B337" s="3"/>
      <c r="C337" s="3"/>
      <c r="D337" s="3"/>
    </row>
    <row r="338" spans="1:4" ht="16" x14ac:dyDescent="0.2">
      <c r="A338" s="3"/>
      <c r="B338" s="3"/>
      <c r="C338" s="3"/>
      <c r="D338" s="3"/>
    </row>
    <row r="339" spans="1:4" ht="16" x14ac:dyDescent="0.2">
      <c r="A339" s="3"/>
      <c r="B339" s="3"/>
      <c r="C339" s="3"/>
      <c r="D339" s="3"/>
    </row>
    <row r="340" spans="1:4" ht="16" x14ac:dyDescent="0.2">
      <c r="A340" s="3"/>
      <c r="B340" s="3"/>
      <c r="C340" s="3"/>
      <c r="D340" s="3"/>
    </row>
    <row r="341" spans="1:4" ht="16" x14ac:dyDescent="0.2">
      <c r="A341" s="3"/>
      <c r="B341" s="3"/>
      <c r="C341" s="3"/>
      <c r="D341" s="3"/>
    </row>
    <row r="342" spans="1:4" ht="16" x14ac:dyDescent="0.2">
      <c r="A342" s="3"/>
      <c r="B342" s="3"/>
      <c r="C342" s="3"/>
      <c r="D342" s="3"/>
    </row>
    <row r="343" spans="1:4" ht="16" x14ac:dyDescent="0.2">
      <c r="A343" s="3"/>
      <c r="B343" s="3"/>
      <c r="C343" s="3"/>
      <c r="D343" s="3"/>
    </row>
    <row r="344" spans="1:4" ht="16" x14ac:dyDescent="0.2">
      <c r="A344" s="3"/>
      <c r="B344" s="3"/>
      <c r="C344" s="3"/>
      <c r="D344" s="3"/>
    </row>
    <row r="345" spans="1:4" ht="16" x14ac:dyDescent="0.2">
      <c r="A345" s="3"/>
      <c r="B345" s="3"/>
      <c r="C345" s="3"/>
      <c r="D345" s="3"/>
    </row>
    <row r="346" spans="1:4" ht="16" x14ac:dyDescent="0.2">
      <c r="A346" s="3"/>
      <c r="B346" s="3"/>
      <c r="C346" s="3"/>
      <c r="D346" s="3"/>
    </row>
    <row r="347" spans="1:4" ht="16" x14ac:dyDescent="0.2">
      <c r="A347" s="3"/>
      <c r="B347" s="3"/>
      <c r="C347" s="3"/>
      <c r="D347" s="3"/>
    </row>
    <row r="348" spans="1:4" ht="16" x14ac:dyDescent="0.2">
      <c r="A348" s="3"/>
      <c r="B348" s="3"/>
      <c r="C348" s="3"/>
      <c r="D348" s="3"/>
    </row>
    <row r="349" spans="1:4" ht="16" x14ac:dyDescent="0.2">
      <c r="A349" s="3"/>
      <c r="B349" s="3"/>
      <c r="C349" s="3"/>
      <c r="D349" s="3"/>
    </row>
    <row r="350" spans="1:4" ht="16" x14ac:dyDescent="0.2">
      <c r="A350" s="3"/>
      <c r="B350" s="3"/>
      <c r="C350" s="3"/>
      <c r="D350" s="3"/>
    </row>
    <row r="351" spans="1:4" ht="16" x14ac:dyDescent="0.2">
      <c r="A351" s="3"/>
      <c r="B351" s="3"/>
      <c r="C351" s="3"/>
      <c r="D351" s="3"/>
    </row>
    <row r="352" spans="1:4" ht="16" x14ac:dyDescent="0.2">
      <c r="A352" s="3"/>
      <c r="B352" s="3"/>
      <c r="C352" s="3"/>
      <c r="D352" s="3"/>
    </row>
    <row r="353" spans="1:4" ht="16" x14ac:dyDescent="0.2">
      <c r="A353" s="3"/>
      <c r="B353" s="3"/>
      <c r="C353" s="3"/>
      <c r="D353" s="3"/>
    </row>
    <row r="354" spans="1:4" ht="16" x14ac:dyDescent="0.2">
      <c r="A354" s="3"/>
      <c r="B354" s="3"/>
      <c r="C354" s="3"/>
      <c r="D354" s="3"/>
    </row>
    <row r="355" spans="1:4" ht="16" x14ac:dyDescent="0.2">
      <c r="A355" s="3"/>
      <c r="B355" s="3"/>
      <c r="C355" s="3"/>
      <c r="D355" s="3"/>
    </row>
    <row r="356" spans="1:4" ht="16" x14ac:dyDescent="0.2">
      <c r="A356" s="3"/>
      <c r="B356" s="3"/>
      <c r="C356" s="3"/>
      <c r="D356" s="3"/>
    </row>
    <row r="357" spans="1:4" ht="16" x14ac:dyDescent="0.2">
      <c r="A357" s="3"/>
      <c r="B357" s="3"/>
      <c r="C357" s="3"/>
      <c r="D357" s="3"/>
    </row>
    <row r="358" spans="1:4" ht="16" x14ac:dyDescent="0.2">
      <c r="A358" s="3"/>
      <c r="B358" s="3"/>
      <c r="C358" s="3"/>
      <c r="D358" s="3"/>
    </row>
    <row r="359" spans="1:4" ht="16" x14ac:dyDescent="0.2">
      <c r="A359" s="3"/>
      <c r="B359" s="3"/>
      <c r="C359" s="3"/>
      <c r="D359" s="3"/>
    </row>
    <row r="360" spans="1:4" ht="16" x14ac:dyDescent="0.2">
      <c r="A360" s="3"/>
      <c r="B360" s="3"/>
      <c r="C360" s="3"/>
      <c r="D360" s="3"/>
    </row>
    <row r="361" spans="1:4" ht="16" x14ac:dyDescent="0.2">
      <c r="A361" s="3"/>
      <c r="B361" s="3"/>
      <c r="C361" s="3"/>
      <c r="D361" s="3"/>
    </row>
    <row r="362" spans="1:4" ht="16" x14ac:dyDescent="0.2">
      <c r="A362" s="3"/>
      <c r="B362" s="3"/>
      <c r="C362" s="3"/>
      <c r="D362" s="3"/>
    </row>
    <row r="363" spans="1:4" ht="16" x14ac:dyDescent="0.2">
      <c r="A363" s="3"/>
      <c r="B363" s="3"/>
      <c r="C363" s="3"/>
      <c r="D363" s="3"/>
    </row>
    <row r="364" spans="1:4" ht="16" x14ac:dyDescent="0.2">
      <c r="A364" s="3"/>
      <c r="B364" s="3"/>
      <c r="C364" s="3"/>
      <c r="D364" s="3"/>
    </row>
    <row r="365" spans="1:4" ht="16" x14ac:dyDescent="0.2">
      <c r="A365" s="3"/>
      <c r="B365" s="3"/>
      <c r="C365" s="3"/>
      <c r="D365" s="3"/>
    </row>
    <row r="366" spans="1:4" ht="16" x14ac:dyDescent="0.2">
      <c r="A366" s="3"/>
      <c r="B366" s="3"/>
      <c r="C366" s="3"/>
      <c r="D366" s="3"/>
    </row>
    <row r="367" spans="1:4" ht="16" x14ac:dyDescent="0.2">
      <c r="A367" s="3"/>
      <c r="B367" s="3"/>
      <c r="C367" s="3"/>
      <c r="D367" s="3"/>
    </row>
    <row r="368" spans="1:4" ht="16" x14ac:dyDescent="0.2">
      <c r="A368" s="3"/>
      <c r="B368" s="3"/>
      <c r="C368" s="3"/>
      <c r="D368" s="3"/>
    </row>
    <row r="369" spans="1:4" ht="16" x14ac:dyDescent="0.2">
      <c r="A369" s="3"/>
      <c r="B369" s="3"/>
      <c r="C369" s="3"/>
      <c r="D369" s="3"/>
    </row>
    <row r="370" spans="1:4" ht="16" x14ac:dyDescent="0.2">
      <c r="A370" s="3"/>
      <c r="B370" s="3"/>
      <c r="C370" s="3"/>
      <c r="D370" s="3"/>
    </row>
    <row r="371" spans="1:4" ht="16" x14ac:dyDescent="0.2">
      <c r="A371" s="3"/>
      <c r="B371" s="3"/>
      <c r="C371" s="3"/>
      <c r="D371" s="3"/>
    </row>
    <row r="372" spans="1:4" ht="16" x14ac:dyDescent="0.2">
      <c r="A372" s="3"/>
      <c r="B372" s="3"/>
      <c r="C372" s="3"/>
      <c r="D372" s="3"/>
    </row>
    <row r="373" spans="1:4" ht="16" x14ac:dyDescent="0.2">
      <c r="A373" s="3"/>
      <c r="B373" s="3"/>
      <c r="C373" s="3"/>
      <c r="D373" s="3"/>
    </row>
    <row r="374" spans="1:4" ht="16" x14ac:dyDescent="0.2">
      <c r="A374" s="3"/>
      <c r="B374" s="3"/>
      <c r="C374" s="3"/>
      <c r="D374" s="3"/>
    </row>
    <row r="375" spans="1:4" ht="16" x14ac:dyDescent="0.2">
      <c r="A375" s="3"/>
      <c r="B375" s="3"/>
      <c r="C375" s="3"/>
      <c r="D375" s="3"/>
    </row>
    <row r="376" spans="1:4" ht="16" x14ac:dyDescent="0.2">
      <c r="A376" s="3"/>
      <c r="B376" s="3"/>
      <c r="C376" s="3"/>
      <c r="D376" s="3"/>
    </row>
    <row r="377" spans="1:4" ht="16" x14ac:dyDescent="0.2">
      <c r="A377" s="3"/>
      <c r="B377" s="3"/>
      <c r="C377" s="3"/>
      <c r="D377" s="3"/>
    </row>
    <row r="378" spans="1:4" ht="16" x14ac:dyDescent="0.2">
      <c r="A378" s="3"/>
      <c r="B378" s="3"/>
      <c r="C378" s="3"/>
      <c r="D378" s="3"/>
    </row>
    <row r="379" spans="1:4" ht="16" x14ac:dyDescent="0.2">
      <c r="A379" s="3"/>
      <c r="B379" s="3"/>
      <c r="C379" s="3"/>
      <c r="D379" s="3"/>
    </row>
    <row r="380" spans="1:4" ht="16" x14ac:dyDescent="0.2">
      <c r="A380" s="3"/>
      <c r="B380" s="3"/>
      <c r="C380" s="3"/>
      <c r="D380" s="3"/>
    </row>
    <row r="381" spans="1:4" ht="16" x14ac:dyDescent="0.2">
      <c r="A381" s="3"/>
      <c r="B381" s="3"/>
      <c r="C381" s="3"/>
      <c r="D381" s="3"/>
    </row>
    <row r="382" spans="1:4" ht="16" x14ac:dyDescent="0.2">
      <c r="A382" s="3"/>
      <c r="B382" s="3"/>
      <c r="C382" s="3"/>
      <c r="D382" s="3"/>
    </row>
    <row r="383" spans="1:4" ht="16" x14ac:dyDescent="0.2">
      <c r="A383" s="3"/>
      <c r="B383" s="3"/>
      <c r="C383" s="3"/>
      <c r="D383" s="3"/>
    </row>
    <row r="384" spans="1:4" ht="16" x14ac:dyDescent="0.2">
      <c r="A384" s="3"/>
      <c r="B384" s="3"/>
      <c r="C384" s="3"/>
      <c r="D384" s="3"/>
    </row>
    <row r="385" spans="1:4" ht="16" x14ac:dyDescent="0.2">
      <c r="A385" s="3"/>
      <c r="B385" s="3"/>
      <c r="C385" s="3"/>
      <c r="D385" s="3"/>
    </row>
    <row r="386" spans="1:4" ht="16" x14ac:dyDescent="0.2">
      <c r="A386" s="3"/>
      <c r="B386" s="3"/>
      <c r="C386" s="3"/>
      <c r="D386" s="3"/>
    </row>
    <row r="387" spans="1:4" ht="16" x14ac:dyDescent="0.2">
      <c r="A387" s="3"/>
      <c r="B387" s="3"/>
      <c r="C387" s="3"/>
      <c r="D387" s="3"/>
    </row>
    <row r="388" spans="1:4" ht="16" x14ac:dyDescent="0.2">
      <c r="A388" s="3"/>
      <c r="B388" s="3"/>
      <c r="C388" s="3"/>
      <c r="D388" s="3"/>
    </row>
    <row r="389" spans="1:4" ht="16" x14ac:dyDescent="0.2">
      <c r="A389" s="3"/>
      <c r="B389" s="3"/>
      <c r="C389" s="3"/>
      <c r="D389" s="3"/>
    </row>
    <row r="390" spans="1:4" ht="16" x14ac:dyDescent="0.2">
      <c r="A390" s="3"/>
      <c r="B390" s="3"/>
      <c r="C390" s="3"/>
      <c r="D390" s="3"/>
    </row>
    <row r="391" spans="1:4" ht="16" x14ac:dyDescent="0.2">
      <c r="A391" s="3"/>
      <c r="B391" s="3"/>
      <c r="C391" s="3"/>
      <c r="D391" s="3"/>
    </row>
    <row r="392" spans="1:4" ht="16" x14ac:dyDescent="0.2">
      <c r="A392" s="3"/>
      <c r="B392" s="3"/>
      <c r="C392" s="3"/>
      <c r="D392" s="3"/>
    </row>
    <row r="393" spans="1:4" ht="16" x14ac:dyDescent="0.2">
      <c r="A393" s="3"/>
      <c r="B393" s="3"/>
      <c r="C393" s="3"/>
      <c r="D393" s="3"/>
    </row>
    <row r="394" spans="1:4" ht="16" x14ac:dyDescent="0.2">
      <c r="A394" s="3"/>
      <c r="B394" s="3"/>
      <c r="C394" s="3"/>
      <c r="D394" s="3"/>
    </row>
    <row r="395" spans="1:4" ht="16" x14ac:dyDescent="0.2">
      <c r="A395" s="3"/>
      <c r="B395" s="3"/>
      <c r="C395" s="3"/>
      <c r="D395" s="3"/>
    </row>
    <row r="396" spans="1:4" ht="16" x14ac:dyDescent="0.2">
      <c r="A396" s="3"/>
      <c r="B396" s="3"/>
      <c r="C396" s="3"/>
      <c r="D396" s="3"/>
    </row>
    <row r="397" spans="1:4" ht="16" x14ac:dyDescent="0.2">
      <c r="A397" s="3"/>
      <c r="B397" s="3"/>
      <c r="C397" s="3"/>
      <c r="D397" s="3"/>
    </row>
    <row r="398" spans="1:4" ht="16" x14ac:dyDescent="0.2">
      <c r="A398" s="3"/>
      <c r="B398" s="3"/>
      <c r="C398" s="3"/>
      <c r="D398" s="3"/>
    </row>
    <row r="399" spans="1:4" ht="16" x14ac:dyDescent="0.2">
      <c r="A399" s="3"/>
      <c r="B399" s="3"/>
      <c r="C399" s="3"/>
      <c r="D399" s="3"/>
    </row>
    <row r="400" spans="1:4" ht="16" x14ac:dyDescent="0.2">
      <c r="A400" s="3"/>
      <c r="B400" s="3"/>
      <c r="C400" s="3"/>
      <c r="D400" s="3"/>
    </row>
    <row r="401" spans="1:4" ht="16" x14ac:dyDescent="0.2">
      <c r="A401" s="3"/>
      <c r="B401" s="3"/>
      <c r="C401" s="3"/>
      <c r="D401" s="3"/>
    </row>
    <row r="402" spans="1:4" ht="16" x14ac:dyDescent="0.2">
      <c r="A402" s="3"/>
      <c r="B402" s="3"/>
      <c r="C402" s="3"/>
      <c r="D402" s="3"/>
    </row>
    <row r="403" spans="1:4" ht="16" x14ac:dyDescent="0.2">
      <c r="A403" s="3"/>
      <c r="B403" s="3"/>
      <c r="C403" s="3"/>
      <c r="D403" s="3"/>
    </row>
    <row r="404" spans="1:4" ht="16" x14ac:dyDescent="0.2">
      <c r="A404" s="3"/>
      <c r="B404" s="3"/>
      <c r="C404" s="3"/>
      <c r="D404" s="3"/>
    </row>
    <row r="405" spans="1:4" ht="16" x14ac:dyDescent="0.2">
      <c r="A405" s="3"/>
      <c r="B405" s="3"/>
      <c r="C405" s="3"/>
      <c r="D405" s="3"/>
    </row>
    <row r="406" spans="1:4" ht="16" x14ac:dyDescent="0.2">
      <c r="A406" s="3"/>
      <c r="B406" s="3"/>
      <c r="C406" s="3"/>
      <c r="D406" s="3"/>
    </row>
    <row r="407" spans="1:4" ht="16" x14ac:dyDescent="0.2">
      <c r="A407" s="3"/>
      <c r="B407" s="3"/>
      <c r="C407" s="3"/>
      <c r="D407" s="3"/>
    </row>
    <row r="408" spans="1:4" ht="16" x14ac:dyDescent="0.2">
      <c r="A408" s="3"/>
      <c r="B408" s="3"/>
      <c r="C408" s="3"/>
      <c r="D408" s="3"/>
    </row>
    <row r="409" spans="1:4" ht="16" x14ac:dyDescent="0.2">
      <c r="A409" s="3"/>
      <c r="B409" s="3"/>
      <c r="C409" s="3"/>
      <c r="D409" s="3"/>
    </row>
    <row r="410" spans="1:4" ht="16" x14ac:dyDescent="0.2">
      <c r="A410" s="3"/>
      <c r="B410" s="3"/>
      <c r="C410" s="3"/>
      <c r="D410" s="3"/>
    </row>
    <row r="411" spans="1:4" ht="16" x14ac:dyDescent="0.2">
      <c r="A411" s="3"/>
      <c r="B411" s="3"/>
      <c r="C411" s="3"/>
      <c r="D411" s="3"/>
    </row>
    <row r="412" spans="1:4" ht="16" x14ac:dyDescent="0.2">
      <c r="A412" s="3"/>
      <c r="B412" s="3"/>
      <c r="C412" s="3"/>
      <c r="D412" s="3"/>
    </row>
    <row r="413" spans="1:4" ht="16" x14ac:dyDescent="0.2">
      <c r="A413" s="3"/>
      <c r="B413" s="3"/>
      <c r="C413" s="3"/>
      <c r="D413" s="3"/>
    </row>
    <row r="414" spans="1:4" ht="16" x14ac:dyDescent="0.2">
      <c r="A414" s="3"/>
      <c r="B414" s="3"/>
      <c r="C414" s="3"/>
      <c r="D414" s="3"/>
    </row>
    <row r="415" spans="1:4" ht="16" x14ac:dyDescent="0.2">
      <c r="A415" s="3"/>
      <c r="B415" s="3"/>
      <c r="C415" s="3"/>
      <c r="D415" s="3"/>
    </row>
    <row r="416" spans="1:4" ht="16" x14ac:dyDescent="0.2">
      <c r="A416" s="3"/>
      <c r="B416" s="3"/>
      <c r="C416" s="3"/>
      <c r="D416" s="3"/>
    </row>
    <row r="417" spans="1:4" ht="16" x14ac:dyDescent="0.2">
      <c r="A417" s="3"/>
      <c r="B417" s="3"/>
      <c r="C417" s="3"/>
      <c r="D417" s="3"/>
    </row>
    <row r="418" spans="1:4" ht="16" x14ac:dyDescent="0.2">
      <c r="A418" s="3"/>
      <c r="B418" s="3"/>
      <c r="C418" s="3"/>
      <c r="D418" s="3"/>
    </row>
    <row r="419" spans="1:4" ht="16" x14ac:dyDescent="0.2">
      <c r="A419" s="3"/>
      <c r="B419" s="3"/>
      <c r="C419" s="3"/>
      <c r="D419" s="3"/>
    </row>
    <row r="420" spans="1:4" ht="16" x14ac:dyDescent="0.2">
      <c r="A420" s="3"/>
      <c r="B420" s="3"/>
      <c r="C420" s="3"/>
      <c r="D420" s="3"/>
    </row>
    <row r="421" spans="1:4" ht="16" x14ac:dyDescent="0.2">
      <c r="A421" s="3"/>
      <c r="B421" s="3"/>
      <c r="C421" s="3"/>
      <c r="D421" s="3"/>
    </row>
    <row r="422" spans="1:4" ht="16" x14ac:dyDescent="0.2">
      <c r="A422" s="3"/>
      <c r="B422" s="3"/>
      <c r="C422" s="3"/>
      <c r="D422" s="3"/>
    </row>
    <row r="423" spans="1:4" ht="16" x14ac:dyDescent="0.2">
      <c r="A423" s="3"/>
      <c r="B423" s="3"/>
      <c r="C423" s="3"/>
      <c r="D423" s="3"/>
    </row>
    <row r="424" spans="1:4" ht="16" x14ac:dyDescent="0.2">
      <c r="A424" s="3"/>
      <c r="B424" s="3"/>
      <c r="C424" s="3"/>
      <c r="D424" s="3"/>
    </row>
    <row r="425" spans="1:4" ht="16" x14ac:dyDescent="0.2">
      <c r="A425" s="3"/>
      <c r="B425" s="3"/>
      <c r="C425" s="3"/>
      <c r="D425" s="3"/>
    </row>
    <row r="426" spans="1:4" ht="16" x14ac:dyDescent="0.2">
      <c r="A426" s="3"/>
      <c r="B426" s="3"/>
      <c r="C426" s="3"/>
      <c r="D426" s="3"/>
    </row>
    <row r="427" spans="1:4" ht="16" x14ac:dyDescent="0.2">
      <c r="A427" s="3"/>
      <c r="B427" s="3"/>
      <c r="C427" s="3"/>
      <c r="D427" s="3"/>
    </row>
    <row r="428" spans="1:4" ht="16" x14ac:dyDescent="0.2">
      <c r="A428" s="3"/>
      <c r="B428" s="3"/>
      <c r="C428" s="3"/>
      <c r="D428" s="3"/>
    </row>
    <row r="429" spans="1:4" ht="16" x14ac:dyDescent="0.2">
      <c r="A429" s="3"/>
      <c r="B429" s="3"/>
      <c r="C429" s="3"/>
      <c r="D429" s="3"/>
    </row>
    <row r="430" spans="1:4" ht="16" x14ac:dyDescent="0.2">
      <c r="A430" s="3"/>
      <c r="B430" s="3"/>
      <c r="C430" s="3"/>
      <c r="D430" s="3"/>
    </row>
    <row r="431" spans="1:4" ht="16" x14ac:dyDescent="0.2">
      <c r="A431" s="3"/>
      <c r="B431" s="3"/>
      <c r="C431" s="3"/>
      <c r="D431" s="3"/>
    </row>
    <row r="432" spans="1:4" ht="16" x14ac:dyDescent="0.2">
      <c r="A432" s="3"/>
      <c r="B432" s="3"/>
      <c r="C432" s="3"/>
      <c r="D432" s="3"/>
    </row>
    <row r="433" spans="1:4" ht="16" x14ac:dyDescent="0.2">
      <c r="A433" s="3"/>
      <c r="B433" s="3"/>
      <c r="C433" s="3"/>
      <c r="D433" s="3"/>
    </row>
    <row r="434" spans="1:4" ht="16" x14ac:dyDescent="0.2">
      <c r="A434" s="3"/>
      <c r="B434" s="3"/>
      <c r="C434" s="3"/>
      <c r="D434" s="3"/>
    </row>
    <row r="435" spans="1:4" ht="16" x14ac:dyDescent="0.2">
      <c r="A435" s="3"/>
      <c r="B435" s="3"/>
      <c r="C435" s="3"/>
      <c r="D435" s="3"/>
    </row>
    <row r="436" spans="1:4" ht="16" x14ac:dyDescent="0.2">
      <c r="A436" s="3"/>
      <c r="B436" s="3"/>
      <c r="C436" s="3"/>
      <c r="D436" s="3"/>
    </row>
    <row r="437" spans="1:4" ht="16" x14ac:dyDescent="0.2">
      <c r="A437" s="3"/>
      <c r="B437" s="3"/>
      <c r="C437" s="3"/>
      <c r="D437" s="3"/>
    </row>
    <row r="438" spans="1:4" ht="16" x14ac:dyDescent="0.2">
      <c r="A438" s="3"/>
      <c r="B438" s="3"/>
      <c r="C438" s="3"/>
      <c r="D438" s="3"/>
    </row>
    <row r="439" spans="1:4" ht="16" x14ac:dyDescent="0.2">
      <c r="A439" s="3"/>
      <c r="B439" s="3"/>
      <c r="C439" s="3"/>
      <c r="D439" s="3"/>
    </row>
    <row r="440" spans="1:4" ht="16" x14ac:dyDescent="0.2">
      <c r="A440" s="3"/>
      <c r="B440" s="3"/>
      <c r="C440" s="3"/>
      <c r="D440" s="3"/>
    </row>
    <row r="441" spans="1:4" ht="16" x14ac:dyDescent="0.2">
      <c r="A441" s="3"/>
      <c r="B441" s="3"/>
      <c r="C441" s="3"/>
      <c r="D441" s="3"/>
    </row>
    <row r="442" spans="1:4" ht="16" x14ac:dyDescent="0.2">
      <c r="A442" s="3"/>
      <c r="B442" s="3"/>
      <c r="C442" s="3"/>
      <c r="D442" s="3"/>
    </row>
    <row r="443" spans="1:4" ht="16" x14ac:dyDescent="0.2">
      <c r="A443" s="3"/>
      <c r="B443" s="3"/>
      <c r="C443" s="3"/>
      <c r="D443" s="3"/>
    </row>
    <row r="444" spans="1:4" ht="16" x14ac:dyDescent="0.2">
      <c r="A444" s="3"/>
      <c r="B444" s="3"/>
      <c r="C444" s="3"/>
      <c r="D444" s="3"/>
    </row>
    <row r="445" spans="1:4" ht="16" x14ac:dyDescent="0.2">
      <c r="A445" s="3"/>
      <c r="B445" s="3"/>
      <c r="C445" s="3"/>
      <c r="D445" s="3"/>
    </row>
    <row r="446" spans="1:4" ht="16" x14ac:dyDescent="0.2">
      <c r="A446" s="3"/>
      <c r="B446" s="3"/>
      <c r="C446" s="3"/>
      <c r="D446" s="3"/>
    </row>
    <row r="447" spans="1:4" ht="16" x14ac:dyDescent="0.2">
      <c r="A447" s="3"/>
      <c r="B447" s="3"/>
      <c r="C447" s="3"/>
      <c r="D447" s="3"/>
    </row>
    <row r="448" spans="1:4" ht="16" x14ac:dyDescent="0.2">
      <c r="A448" s="3"/>
      <c r="B448" s="3"/>
      <c r="C448" s="3"/>
      <c r="D448" s="3"/>
    </row>
    <row r="449" spans="1:4" ht="16" x14ac:dyDescent="0.2">
      <c r="A449" s="3"/>
      <c r="B449" s="3"/>
      <c r="C449" s="3"/>
      <c r="D449" s="3"/>
    </row>
    <row r="450" spans="1:4" ht="16" x14ac:dyDescent="0.2">
      <c r="A450" s="3"/>
      <c r="B450" s="3"/>
      <c r="C450" s="3"/>
      <c r="D450" s="3"/>
    </row>
    <row r="451" spans="1:4" ht="16" x14ac:dyDescent="0.2">
      <c r="A451" s="3"/>
      <c r="B451" s="3"/>
      <c r="C451" s="3"/>
      <c r="D451" s="3"/>
    </row>
    <row r="452" spans="1:4" ht="16" x14ac:dyDescent="0.2">
      <c r="A452" s="3"/>
      <c r="B452" s="3"/>
      <c r="C452" s="3"/>
      <c r="D452" s="3"/>
    </row>
    <row r="453" spans="1:4" ht="16" x14ac:dyDescent="0.2">
      <c r="A453" s="3"/>
      <c r="B453" s="3"/>
      <c r="C453" s="3"/>
      <c r="D453" s="3"/>
    </row>
    <row r="454" spans="1:4" ht="16" x14ac:dyDescent="0.2">
      <c r="A454" s="3"/>
      <c r="B454" s="3"/>
      <c r="C454" s="3"/>
      <c r="D454" s="3"/>
    </row>
    <row r="455" spans="1:4" ht="16" x14ac:dyDescent="0.2">
      <c r="A455" s="3"/>
      <c r="B455" s="3"/>
      <c r="C455" s="3"/>
      <c r="D455" s="3"/>
    </row>
    <row r="456" spans="1:4" ht="16" x14ac:dyDescent="0.2">
      <c r="A456" s="3"/>
      <c r="B456" s="3"/>
      <c r="C456" s="3"/>
      <c r="D456" s="3"/>
    </row>
    <row r="457" spans="1:4" ht="16" x14ac:dyDescent="0.2">
      <c r="A457" s="3"/>
      <c r="B457" s="3"/>
      <c r="C457" s="3"/>
      <c r="D457" s="3"/>
    </row>
    <row r="458" spans="1:4" ht="16" x14ac:dyDescent="0.2">
      <c r="A458" s="3"/>
      <c r="B458" s="3"/>
      <c r="C458" s="3"/>
      <c r="D458" s="3"/>
    </row>
    <row r="459" spans="1:4" ht="16" x14ac:dyDescent="0.2">
      <c r="A459" s="3"/>
      <c r="B459" s="3"/>
      <c r="C459" s="3"/>
      <c r="D459" s="3"/>
    </row>
    <row r="460" spans="1:4" ht="16" x14ac:dyDescent="0.2">
      <c r="A460" s="3"/>
      <c r="B460" s="3"/>
      <c r="C460" s="3"/>
      <c r="D460" s="3"/>
    </row>
    <row r="461" spans="1:4" ht="16" x14ac:dyDescent="0.2">
      <c r="A461" s="3"/>
      <c r="B461" s="3"/>
      <c r="C461" s="3"/>
      <c r="D461" s="3"/>
    </row>
    <row r="462" spans="1:4" ht="16" x14ac:dyDescent="0.2">
      <c r="A462" s="3"/>
      <c r="B462" s="3"/>
      <c r="C462" s="3"/>
      <c r="D462" s="3"/>
    </row>
    <row r="463" spans="1:4" ht="16" x14ac:dyDescent="0.2">
      <c r="A463" s="3"/>
      <c r="B463" s="3"/>
      <c r="C463" s="3"/>
      <c r="D463" s="3"/>
    </row>
    <row r="464" spans="1:4" ht="16" x14ac:dyDescent="0.2">
      <c r="A464" s="3"/>
      <c r="B464" s="3"/>
      <c r="C464" s="3"/>
      <c r="D464" s="3"/>
    </row>
    <row r="465" spans="1:4" ht="16" x14ac:dyDescent="0.2">
      <c r="A465" s="3"/>
      <c r="B465" s="3"/>
      <c r="C465" s="3"/>
      <c r="D465" s="3"/>
    </row>
    <row r="466" spans="1:4" ht="16" x14ac:dyDescent="0.2">
      <c r="A466" s="3"/>
      <c r="B466" s="3"/>
      <c r="C466" s="3"/>
      <c r="D466" s="3"/>
    </row>
    <row r="467" spans="1:4" ht="16" x14ac:dyDescent="0.2">
      <c r="A467" s="3"/>
      <c r="B467" s="3"/>
      <c r="C467" s="3"/>
      <c r="D467" s="3"/>
    </row>
    <row r="468" spans="1:4" ht="16" x14ac:dyDescent="0.2">
      <c r="A468" s="3"/>
      <c r="B468" s="3"/>
      <c r="C468" s="3"/>
      <c r="D468" s="3"/>
    </row>
    <row r="469" spans="1:4" ht="16" x14ac:dyDescent="0.2">
      <c r="A469" s="3"/>
      <c r="B469" s="3"/>
      <c r="C469" s="3"/>
      <c r="D469" s="3"/>
    </row>
    <row r="470" spans="1:4" ht="16" x14ac:dyDescent="0.2">
      <c r="A470" s="3"/>
      <c r="B470" s="3"/>
      <c r="C470" s="3"/>
      <c r="D470" s="3"/>
    </row>
    <row r="471" spans="1:4" ht="16" x14ac:dyDescent="0.2">
      <c r="A471" s="3"/>
      <c r="B471" s="3"/>
      <c r="C471" s="3"/>
      <c r="D471" s="3"/>
    </row>
    <row r="472" spans="1:4" ht="16" x14ac:dyDescent="0.2">
      <c r="A472" s="3"/>
      <c r="B472" s="3"/>
      <c r="C472" s="3"/>
      <c r="D472" s="3"/>
    </row>
    <row r="473" spans="1:4" ht="16" x14ac:dyDescent="0.2">
      <c r="A473" s="3"/>
      <c r="B473" s="3"/>
      <c r="C473" s="3"/>
      <c r="D473" s="3"/>
    </row>
    <row r="474" spans="1:4" ht="16" x14ac:dyDescent="0.2">
      <c r="A474" s="3"/>
      <c r="B474" s="3"/>
      <c r="C474" s="3"/>
      <c r="D474" s="3"/>
    </row>
    <row r="475" spans="1:4" ht="16" x14ac:dyDescent="0.2">
      <c r="A475" s="3"/>
      <c r="B475" s="3"/>
      <c r="C475" s="3"/>
      <c r="D475" s="3"/>
    </row>
    <row r="476" spans="1:4" ht="16" x14ac:dyDescent="0.2">
      <c r="A476" s="3"/>
      <c r="B476" s="3"/>
      <c r="C476" s="3"/>
      <c r="D476" s="3"/>
    </row>
    <row r="477" spans="1:4" ht="16" x14ac:dyDescent="0.2">
      <c r="A477" s="3"/>
      <c r="B477" s="3"/>
      <c r="C477" s="3"/>
      <c r="D477" s="3"/>
    </row>
    <row r="478" spans="1:4" ht="16" x14ac:dyDescent="0.2">
      <c r="A478" s="3"/>
      <c r="B478" s="3"/>
      <c r="C478" s="3"/>
      <c r="D478" s="3"/>
    </row>
    <row r="479" spans="1:4" ht="16" x14ac:dyDescent="0.2">
      <c r="A479" s="3"/>
      <c r="B479" s="3"/>
      <c r="C479" s="3"/>
      <c r="D479" s="3"/>
    </row>
    <row r="480" spans="1:4" ht="16" x14ac:dyDescent="0.2">
      <c r="A480" s="3"/>
      <c r="B480" s="3"/>
      <c r="C480" s="3"/>
      <c r="D480" s="3"/>
    </row>
    <row r="481" spans="1:4" ht="16" x14ac:dyDescent="0.2">
      <c r="A481" s="3"/>
      <c r="B481" s="3"/>
      <c r="C481" s="3"/>
      <c r="D481" s="3"/>
    </row>
    <row r="482" spans="1:4" ht="16" x14ac:dyDescent="0.2">
      <c r="A482" s="3"/>
      <c r="B482" s="3"/>
      <c r="C482" s="3"/>
      <c r="D482" s="3"/>
    </row>
    <row r="483" spans="1:4" ht="16" x14ac:dyDescent="0.2">
      <c r="A483" s="3"/>
      <c r="B483" s="3"/>
      <c r="C483" s="3"/>
      <c r="D483" s="3"/>
    </row>
    <row r="484" spans="1:4" ht="16" x14ac:dyDescent="0.2">
      <c r="A484" s="3"/>
      <c r="B484" s="3"/>
      <c r="C484" s="3"/>
      <c r="D484" s="3"/>
    </row>
    <row r="485" spans="1:4" ht="16" x14ac:dyDescent="0.2">
      <c r="A485" s="3"/>
      <c r="B485" s="3"/>
      <c r="C485" s="3"/>
      <c r="D485" s="3"/>
    </row>
    <row r="486" spans="1:4" ht="16" x14ac:dyDescent="0.2">
      <c r="A486" s="3"/>
      <c r="B486" s="3"/>
      <c r="C486" s="3"/>
      <c r="D486" s="3"/>
    </row>
    <row r="487" spans="1:4" ht="16" x14ac:dyDescent="0.2">
      <c r="A487" s="3"/>
      <c r="B487" s="3"/>
      <c r="C487" s="3"/>
      <c r="D487" s="3"/>
    </row>
    <row r="488" spans="1:4" ht="16" x14ac:dyDescent="0.2">
      <c r="A488" s="3"/>
      <c r="B488" s="3"/>
      <c r="C488" s="3"/>
      <c r="D488" s="3"/>
    </row>
    <row r="489" spans="1:4" ht="16" x14ac:dyDescent="0.2">
      <c r="A489" s="3"/>
      <c r="B489" s="3"/>
      <c r="C489" s="3"/>
      <c r="D489" s="3"/>
    </row>
    <row r="490" spans="1:4" ht="16" x14ac:dyDescent="0.2">
      <c r="A490" s="3"/>
      <c r="B490" s="3"/>
      <c r="C490" s="3"/>
      <c r="D490" s="3"/>
    </row>
    <row r="491" spans="1:4" ht="16" x14ac:dyDescent="0.2">
      <c r="A491" s="3"/>
      <c r="B491" s="3"/>
      <c r="C491" s="3"/>
      <c r="D491" s="3"/>
    </row>
    <row r="492" spans="1:4" ht="16" x14ac:dyDescent="0.2">
      <c r="A492" s="3"/>
      <c r="B492" s="3"/>
      <c r="C492" s="3"/>
      <c r="D492" s="3"/>
    </row>
    <row r="493" spans="1:4" ht="16" x14ac:dyDescent="0.2">
      <c r="A493" s="3"/>
      <c r="B493" s="3"/>
      <c r="C493" s="3"/>
      <c r="D493" s="3"/>
    </row>
    <row r="494" spans="1:4" ht="16" x14ac:dyDescent="0.2">
      <c r="A494" s="3"/>
      <c r="B494" s="3"/>
      <c r="C494" s="3"/>
      <c r="D494" s="3"/>
    </row>
    <row r="495" spans="1:4" ht="16" x14ac:dyDescent="0.2">
      <c r="A495" s="3"/>
      <c r="B495" s="3"/>
      <c r="C495" s="3"/>
      <c r="D495" s="3"/>
    </row>
    <row r="496" spans="1:4" ht="16" x14ac:dyDescent="0.2">
      <c r="A496" s="3"/>
      <c r="B496" s="3"/>
      <c r="C496" s="3"/>
      <c r="D496" s="3"/>
    </row>
    <row r="497" spans="1:4" ht="16" x14ac:dyDescent="0.2">
      <c r="A497" s="3"/>
      <c r="B497" s="3"/>
      <c r="C497" s="3"/>
      <c r="D497" s="3"/>
    </row>
    <row r="498" spans="1:4" ht="16" x14ac:dyDescent="0.2">
      <c r="A498" s="3"/>
      <c r="B498" s="3"/>
      <c r="C498" s="3"/>
      <c r="D498" s="3"/>
    </row>
    <row r="499" spans="1:4" ht="16" x14ac:dyDescent="0.2">
      <c r="A499" s="3"/>
      <c r="B499" s="3"/>
      <c r="C499" s="3"/>
      <c r="D499" s="3"/>
    </row>
    <row r="500" spans="1:4" ht="16" x14ac:dyDescent="0.2">
      <c r="A500" s="3"/>
      <c r="B500" s="3"/>
      <c r="C500" s="3"/>
      <c r="D500" s="3"/>
    </row>
    <row r="501" spans="1:4" ht="16" x14ac:dyDescent="0.2">
      <c r="A501" s="3"/>
      <c r="B501" s="3"/>
      <c r="C501" s="3"/>
      <c r="D501" s="3"/>
    </row>
    <row r="502" spans="1:4" ht="16" x14ac:dyDescent="0.2">
      <c r="A502" s="3"/>
      <c r="B502" s="3"/>
      <c r="C502" s="3"/>
      <c r="D502" s="3"/>
    </row>
    <row r="503" spans="1:4" ht="16" x14ac:dyDescent="0.2">
      <c r="A503" s="3"/>
      <c r="B503" s="3"/>
      <c r="C503" s="3"/>
      <c r="D503" s="3"/>
    </row>
    <row r="504" spans="1:4" ht="16" x14ac:dyDescent="0.2">
      <c r="A504" s="3"/>
      <c r="B504" s="3"/>
      <c r="C504" s="3"/>
      <c r="D504" s="3"/>
    </row>
    <row r="505" spans="1:4" ht="16" x14ac:dyDescent="0.2">
      <c r="A505" s="3"/>
      <c r="B505" s="3"/>
      <c r="C505" s="3"/>
      <c r="D505" s="3"/>
    </row>
    <row r="506" spans="1:4" ht="16" x14ac:dyDescent="0.2">
      <c r="A506" s="3"/>
      <c r="B506" s="3"/>
      <c r="C506" s="3"/>
      <c r="D506" s="3"/>
    </row>
    <row r="507" spans="1:4" ht="16" x14ac:dyDescent="0.2">
      <c r="A507" s="3"/>
      <c r="B507" s="3"/>
      <c r="C507" s="3"/>
      <c r="D507" s="3"/>
    </row>
    <row r="508" spans="1:4" ht="16" x14ac:dyDescent="0.2">
      <c r="A508" s="3"/>
      <c r="B508" s="3"/>
      <c r="C508" s="3"/>
      <c r="D508" s="3"/>
    </row>
    <row r="509" spans="1:4" ht="16" x14ac:dyDescent="0.2">
      <c r="A509" s="3"/>
      <c r="B509" s="3"/>
      <c r="C509" s="3"/>
      <c r="D509" s="3"/>
    </row>
    <row r="510" spans="1:4" ht="16" x14ac:dyDescent="0.2">
      <c r="A510" s="3"/>
      <c r="B510" s="3"/>
      <c r="C510" s="3"/>
      <c r="D510" s="3"/>
    </row>
    <row r="511" spans="1:4" ht="16" x14ac:dyDescent="0.2">
      <c r="A511" s="3"/>
      <c r="B511" s="3"/>
      <c r="C511" s="3"/>
      <c r="D511" s="3"/>
    </row>
    <row r="512" spans="1:4" ht="16" x14ac:dyDescent="0.2">
      <c r="A512" s="3"/>
      <c r="B512" s="3"/>
      <c r="C512" s="3"/>
      <c r="D512" s="3"/>
    </row>
    <row r="513" spans="1:4" ht="16" x14ac:dyDescent="0.2">
      <c r="A513" s="3"/>
      <c r="B513" s="3"/>
      <c r="C513" s="3"/>
      <c r="D513" s="3"/>
    </row>
    <row r="514" spans="1:4" ht="16" x14ac:dyDescent="0.2">
      <c r="A514" s="3"/>
      <c r="B514" s="3"/>
      <c r="C514" s="3"/>
      <c r="D514" s="3"/>
    </row>
    <row r="515" spans="1:4" ht="16" x14ac:dyDescent="0.2">
      <c r="A515" s="3"/>
      <c r="B515" s="3"/>
      <c r="C515" s="3"/>
      <c r="D515" s="3"/>
    </row>
    <row r="516" spans="1:4" ht="16" x14ac:dyDescent="0.2">
      <c r="A516" s="3"/>
      <c r="B516" s="3"/>
      <c r="C516" s="3"/>
      <c r="D516" s="3"/>
    </row>
    <row r="517" spans="1:4" ht="16" x14ac:dyDescent="0.2">
      <c r="A517" s="3"/>
      <c r="B517" s="3"/>
      <c r="C517" s="3"/>
      <c r="D517" s="3"/>
    </row>
    <row r="518" spans="1:4" ht="16" x14ac:dyDescent="0.2">
      <c r="A518" s="3"/>
      <c r="B518" s="3"/>
      <c r="C518" s="3"/>
      <c r="D518" s="3"/>
    </row>
    <row r="519" spans="1:4" ht="16" x14ac:dyDescent="0.2">
      <c r="A519" s="3"/>
      <c r="B519" s="3"/>
      <c r="C519" s="3"/>
      <c r="D519" s="3"/>
    </row>
    <row r="520" spans="1:4" ht="16" x14ac:dyDescent="0.2">
      <c r="A520" s="3"/>
      <c r="B520" s="3"/>
      <c r="C520" s="3"/>
      <c r="D520" s="3"/>
    </row>
    <row r="521" spans="1:4" ht="16" x14ac:dyDescent="0.2">
      <c r="A521" s="3"/>
      <c r="B521" s="3"/>
      <c r="C521" s="3"/>
      <c r="D521" s="3"/>
    </row>
    <row r="522" spans="1:4" ht="16" x14ac:dyDescent="0.2">
      <c r="A522" s="3"/>
      <c r="B522" s="3"/>
      <c r="C522" s="3"/>
      <c r="D522" s="3"/>
    </row>
    <row r="523" spans="1:4" ht="16" x14ac:dyDescent="0.2">
      <c r="A523" s="3"/>
      <c r="B523" s="3"/>
      <c r="C523" s="3"/>
      <c r="D523" s="3"/>
    </row>
    <row r="524" spans="1:4" ht="16" x14ac:dyDescent="0.2">
      <c r="A524" s="3"/>
      <c r="B524" s="3"/>
      <c r="C524" s="3"/>
      <c r="D524" s="3"/>
    </row>
    <row r="525" spans="1:4" ht="16" x14ac:dyDescent="0.2">
      <c r="A525" s="3"/>
      <c r="B525" s="3"/>
      <c r="C525" s="3"/>
      <c r="D525" s="3"/>
    </row>
    <row r="526" spans="1:4" ht="16" x14ac:dyDescent="0.2">
      <c r="A526" s="3"/>
      <c r="B526" s="3"/>
      <c r="C526" s="3"/>
      <c r="D526" s="3"/>
    </row>
    <row r="527" spans="1:4" ht="16" x14ac:dyDescent="0.2">
      <c r="A527" s="3"/>
      <c r="B527" s="3"/>
      <c r="C527" s="3"/>
      <c r="D527" s="3"/>
    </row>
    <row r="528" spans="1:4" ht="16" x14ac:dyDescent="0.2">
      <c r="A528" s="3"/>
      <c r="B528" s="3"/>
      <c r="C528" s="3"/>
      <c r="D528" s="3"/>
    </row>
    <row r="529" spans="1:4" ht="16" x14ac:dyDescent="0.2">
      <c r="A529" s="3"/>
      <c r="B529" s="3"/>
      <c r="C529" s="3"/>
      <c r="D529" s="3"/>
    </row>
    <row r="530" spans="1:4" ht="16" x14ac:dyDescent="0.2">
      <c r="A530" s="3"/>
      <c r="B530" s="3"/>
      <c r="C530" s="3"/>
      <c r="D530" s="3"/>
    </row>
    <row r="531" spans="1:4" ht="16" x14ac:dyDescent="0.2">
      <c r="A531" s="3"/>
      <c r="B531" s="3"/>
      <c r="C531" s="3"/>
      <c r="D531" s="3"/>
    </row>
    <row r="532" spans="1:4" ht="16" x14ac:dyDescent="0.2">
      <c r="A532" s="3"/>
      <c r="B532" s="3"/>
      <c r="C532" s="3"/>
      <c r="D532" s="3"/>
    </row>
    <row r="533" spans="1:4" ht="16" x14ac:dyDescent="0.2">
      <c r="A533" s="3"/>
      <c r="B533" s="3"/>
      <c r="C533" s="3"/>
      <c r="D533" s="3"/>
    </row>
    <row r="534" spans="1:4" ht="16" x14ac:dyDescent="0.2">
      <c r="A534" s="3"/>
      <c r="B534" s="3"/>
      <c r="C534" s="3"/>
      <c r="D534" s="3"/>
    </row>
    <row r="535" spans="1:4" ht="16" x14ac:dyDescent="0.2">
      <c r="A535" s="3"/>
      <c r="B535" s="3"/>
      <c r="C535" s="3"/>
      <c r="D535" s="3"/>
    </row>
    <row r="536" spans="1:4" ht="16" x14ac:dyDescent="0.2">
      <c r="A536" s="3"/>
      <c r="B536" s="3"/>
      <c r="C536" s="3"/>
      <c r="D536" s="3"/>
    </row>
    <row r="537" spans="1:4" ht="16" x14ac:dyDescent="0.2">
      <c r="A537" s="3"/>
      <c r="B537" s="3"/>
      <c r="C537" s="3"/>
      <c r="D537" s="3"/>
    </row>
    <row r="538" spans="1:4" ht="16" x14ac:dyDescent="0.2">
      <c r="A538" s="3"/>
      <c r="B538" s="3"/>
      <c r="C538" s="3"/>
      <c r="D538" s="3"/>
    </row>
    <row r="539" spans="1:4" ht="16" x14ac:dyDescent="0.2">
      <c r="A539" s="3"/>
      <c r="B539" s="3"/>
      <c r="C539" s="3"/>
      <c r="D539" s="3"/>
    </row>
    <row r="540" spans="1:4" ht="16" x14ac:dyDescent="0.2">
      <c r="A540" s="3"/>
      <c r="B540" s="3"/>
      <c r="C540" s="3"/>
      <c r="D540" s="3"/>
    </row>
    <row r="541" spans="1:4" ht="16" x14ac:dyDescent="0.2">
      <c r="A541" s="3"/>
      <c r="B541" s="3"/>
      <c r="C541" s="3"/>
      <c r="D541" s="3"/>
    </row>
    <row r="542" spans="1:4" ht="16" x14ac:dyDescent="0.2">
      <c r="A542" s="3"/>
      <c r="B542" s="3"/>
      <c r="C542" s="3"/>
      <c r="D542" s="3"/>
    </row>
    <row r="543" spans="1:4" ht="16" x14ac:dyDescent="0.2">
      <c r="A543" s="3"/>
      <c r="B543" s="3"/>
      <c r="C543" s="3"/>
      <c r="D543" s="3"/>
    </row>
    <row r="544" spans="1:4" ht="16" x14ac:dyDescent="0.2">
      <c r="A544" s="3"/>
      <c r="B544" s="3"/>
      <c r="C544" s="3"/>
      <c r="D544" s="3"/>
    </row>
    <row r="545" spans="1:4" ht="16" x14ac:dyDescent="0.2">
      <c r="A545" s="3"/>
      <c r="B545" s="3"/>
      <c r="C545" s="3"/>
      <c r="D545" s="3"/>
    </row>
    <row r="546" spans="1:4" ht="16" x14ac:dyDescent="0.2">
      <c r="A546" s="3"/>
      <c r="B546" s="3"/>
      <c r="C546" s="3"/>
      <c r="D546" s="3"/>
    </row>
    <row r="547" spans="1:4" ht="16" x14ac:dyDescent="0.2">
      <c r="A547" s="3"/>
      <c r="B547" s="3"/>
      <c r="C547" s="3"/>
      <c r="D547" s="3"/>
    </row>
    <row r="548" spans="1:4" ht="16" x14ac:dyDescent="0.2">
      <c r="A548" s="3"/>
      <c r="B548" s="3"/>
      <c r="C548" s="3"/>
      <c r="D548" s="3"/>
    </row>
    <row r="549" spans="1:4" ht="16" x14ac:dyDescent="0.2">
      <c r="A549" s="3"/>
      <c r="B549" s="3"/>
      <c r="C549" s="3"/>
      <c r="D549" s="3"/>
    </row>
    <row r="550" spans="1:4" ht="16" x14ac:dyDescent="0.2">
      <c r="A550" s="3"/>
      <c r="B550" s="3"/>
      <c r="C550" s="3"/>
      <c r="D550" s="3"/>
    </row>
    <row r="551" spans="1:4" ht="16" x14ac:dyDescent="0.2">
      <c r="A551" s="3"/>
      <c r="B551" s="3"/>
      <c r="C551" s="3"/>
      <c r="D551" s="3"/>
    </row>
    <row r="552" spans="1:4" ht="16" x14ac:dyDescent="0.2">
      <c r="A552" s="3"/>
      <c r="B552" s="3"/>
      <c r="C552" s="3"/>
      <c r="D552" s="3"/>
    </row>
    <row r="553" spans="1:4" ht="16" x14ac:dyDescent="0.2">
      <c r="A553" s="3"/>
      <c r="B553" s="3"/>
      <c r="C553" s="3"/>
      <c r="D553" s="3"/>
    </row>
    <row r="554" spans="1:4" ht="16" x14ac:dyDescent="0.2">
      <c r="A554" s="3"/>
      <c r="B554" s="3"/>
      <c r="C554" s="3"/>
      <c r="D554" s="3"/>
    </row>
    <row r="555" spans="1:4" ht="16" x14ac:dyDescent="0.2">
      <c r="A555" s="3"/>
      <c r="B555" s="3"/>
      <c r="C555" s="3"/>
      <c r="D555" s="3"/>
    </row>
    <row r="556" spans="1:4" ht="16" x14ac:dyDescent="0.2">
      <c r="A556" s="3"/>
      <c r="B556" s="3"/>
      <c r="C556" s="3"/>
      <c r="D556" s="3"/>
    </row>
    <row r="557" spans="1:4" ht="16" x14ac:dyDescent="0.2">
      <c r="A557" s="3"/>
      <c r="B557" s="3"/>
      <c r="C557" s="3"/>
      <c r="D557" s="3"/>
    </row>
    <row r="558" spans="1:4" ht="16" x14ac:dyDescent="0.2">
      <c r="A558" s="3"/>
      <c r="B558" s="3"/>
      <c r="C558" s="3"/>
      <c r="D558" s="3"/>
    </row>
    <row r="559" spans="1:4" ht="16" x14ac:dyDescent="0.2">
      <c r="A559" s="3"/>
      <c r="B559" s="3"/>
      <c r="C559" s="3"/>
      <c r="D559" s="3"/>
    </row>
    <row r="560" spans="1:4" ht="16" x14ac:dyDescent="0.2">
      <c r="A560" s="3"/>
      <c r="B560" s="3"/>
      <c r="C560" s="3"/>
      <c r="D560" s="3"/>
    </row>
    <row r="561" spans="1:4" ht="16" x14ac:dyDescent="0.2">
      <c r="A561" s="3"/>
      <c r="B561" s="3"/>
      <c r="C561" s="3"/>
      <c r="D561" s="3"/>
    </row>
    <row r="562" spans="1:4" ht="16" x14ac:dyDescent="0.2">
      <c r="A562" s="3"/>
      <c r="B562" s="3"/>
      <c r="C562" s="3"/>
      <c r="D562" s="3"/>
    </row>
    <row r="563" spans="1:4" ht="16" x14ac:dyDescent="0.2">
      <c r="A563" s="3"/>
      <c r="B563" s="3"/>
      <c r="C563" s="3"/>
      <c r="D563" s="3"/>
    </row>
    <row r="564" spans="1:4" ht="16" x14ac:dyDescent="0.2">
      <c r="A564" s="3"/>
      <c r="B564" s="3"/>
      <c r="C564" s="3"/>
      <c r="D564" s="3"/>
    </row>
    <row r="565" spans="1:4" ht="16" x14ac:dyDescent="0.2">
      <c r="A565" s="3"/>
      <c r="B565" s="3"/>
      <c r="C565" s="3"/>
      <c r="D565" s="3"/>
    </row>
    <row r="566" spans="1:4" ht="16" x14ac:dyDescent="0.2">
      <c r="A566" s="3"/>
      <c r="B566" s="3"/>
      <c r="C566" s="3"/>
      <c r="D566" s="3"/>
    </row>
    <row r="567" spans="1:4" ht="16" x14ac:dyDescent="0.2">
      <c r="A567" s="3"/>
      <c r="B567" s="3"/>
      <c r="C567" s="3"/>
      <c r="D567" s="3"/>
    </row>
    <row r="568" spans="1:4" ht="16" x14ac:dyDescent="0.2">
      <c r="A568" s="3"/>
      <c r="B568" s="3"/>
      <c r="C568" s="3"/>
      <c r="D568" s="3"/>
    </row>
    <row r="569" spans="1:4" ht="16" x14ac:dyDescent="0.2">
      <c r="A569" s="3"/>
      <c r="B569" s="3"/>
      <c r="C569" s="3"/>
      <c r="D569" s="3"/>
    </row>
    <row r="570" spans="1:4" ht="16" x14ac:dyDescent="0.2">
      <c r="A570" s="3"/>
      <c r="B570" s="3"/>
      <c r="C570" s="3"/>
      <c r="D570" s="3"/>
    </row>
    <row r="571" spans="1:4" ht="16" x14ac:dyDescent="0.2">
      <c r="A571" s="3"/>
      <c r="B571" s="3"/>
      <c r="C571" s="3"/>
      <c r="D571" s="3"/>
    </row>
    <row r="572" spans="1:4" ht="16" x14ac:dyDescent="0.2">
      <c r="A572" s="3"/>
      <c r="B572" s="3"/>
      <c r="C572" s="3"/>
      <c r="D572" s="3"/>
    </row>
    <row r="573" spans="1:4" ht="16" x14ac:dyDescent="0.2">
      <c r="A573" s="3"/>
      <c r="B573" s="3"/>
      <c r="C573" s="3"/>
      <c r="D573" s="3"/>
    </row>
    <row r="574" spans="1:4" ht="16" x14ac:dyDescent="0.2">
      <c r="A574" s="3"/>
      <c r="B574" s="3"/>
      <c r="C574" s="3"/>
      <c r="D574" s="3"/>
    </row>
    <row r="575" spans="1:4" ht="16" x14ac:dyDescent="0.2">
      <c r="A575" s="3"/>
      <c r="B575" s="3"/>
      <c r="C575" s="3"/>
      <c r="D575" s="3"/>
    </row>
    <row r="576" spans="1:4" ht="16" x14ac:dyDescent="0.2">
      <c r="A576" s="3"/>
      <c r="B576" s="3"/>
      <c r="C576" s="3"/>
      <c r="D576" s="3"/>
    </row>
    <row r="577" spans="1:4" ht="16" x14ac:dyDescent="0.2">
      <c r="A577" s="3"/>
      <c r="B577" s="3"/>
      <c r="C577" s="3"/>
      <c r="D577" s="3"/>
    </row>
    <row r="578" spans="1:4" ht="16" x14ac:dyDescent="0.2">
      <c r="A578" s="3"/>
      <c r="B578" s="3"/>
      <c r="C578" s="3"/>
      <c r="D578" s="3"/>
    </row>
    <row r="579" spans="1:4" ht="16" x14ac:dyDescent="0.2">
      <c r="A579" s="3"/>
      <c r="B579" s="3"/>
      <c r="C579" s="3"/>
      <c r="D579" s="3"/>
    </row>
    <row r="580" spans="1:4" ht="16" x14ac:dyDescent="0.2">
      <c r="A580" s="3"/>
      <c r="B580" s="3"/>
      <c r="C580" s="3"/>
      <c r="D580" s="3"/>
    </row>
    <row r="581" spans="1:4" ht="16" x14ac:dyDescent="0.2">
      <c r="A581" s="3"/>
      <c r="B581" s="3"/>
      <c r="C581" s="3"/>
      <c r="D581" s="3"/>
    </row>
    <row r="582" spans="1:4" ht="16" x14ac:dyDescent="0.2">
      <c r="A582" s="3"/>
      <c r="B582" s="3"/>
      <c r="C582" s="3"/>
      <c r="D582" s="3"/>
    </row>
    <row r="583" spans="1:4" ht="16" x14ac:dyDescent="0.2">
      <c r="A583" s="3"/>
      <c r="B583" s="3"/>
      <c r="C583" s="3"/>
      <c r="D583" s="3"/>
    </row>
    <row r="584" spans="1:4" ht="16" x14ac:dyDescent="0.2">
      <c r="A584" s="3"/>
      <c r="B584" s="3"/>
      <c r="C584" s="3"/>
      <c r="D584" s="3"/>
    </row>
    <row r="585" spans="1:4" ht="16" x14ac:dyDescent="0.2">
      <c r="A585" s="3"/>
      <c r="B585" s="3"/>
      <c r="C585" s="3"/>
      <c r="D585" s="3"/>
    </row>
    <row r="586" spans="1:4" ht="16" x14ac:dyDescent="0.2">
      <c r="A586" s="3"/>
      <c r="B586" s="3"/>
      <c r="C586" s="3"/>
      <c r="D586" s="3"/>
    </row>
    <row r="587" spans="1:4" ht="16" x14ac:dyDescent="0.2">
      <c r="A587" s="3"/>
      <c r="B587" s="3"/>
      <c r="C587" s="3"/>
      <c r="D587" s="3"/>
    </row>
    <row r="588" spans="1:4" ht="16" x14ac:dyDescent="0.2">
      <c r="A588" s="3"/>
      <c r="B588" s="3"/>
      <c r="C588" s="3"/>
      <c r="D588" s="3"/>
    </row>
    <row r="589" spans="1:4" ht="16" x14ac:dyDescent="0.2">
      <c r="A589" s="3"/>
      <c r="B589" s="3"/>
      <c r="C589" s="3"/>
      <c r="D589" s="3"/>
    </row>
    <row r="590" spans="1:4" ht="16" x14ac:dyDescent="0.2">
      <c r="A590" s="3"/>
      <c r="B590" s="3"/>
      <c r="C590" s="3"/>
      <c r="D590" s="3"/>
    </row>
    <row r="591" spans="1:4" ht="16" x14ac:dyDescent="0.2">
      <c r="A591" s="3"/>
      <c r="B591" s="3"/>
      <c r="C591" s="3"/>
      <c r="D591" s="3"/>
    </row>
    <row r="592" spans="1:4" ht="16" x14ac:dyDescent="0.2">
      <c r="A592" s="3"/>
      <c r="B592" s="3"/>
      <c r="C592" s="3"/>
      <c r="D592" s="3"/>
    </row>
    <row r="593" spans="1:4" ht="16" x14ac:dyDescent="0.2">
      <c r="A593" s="3"/>
      <c r="B593" s="3"/>
      <c r="C593" s="3"/>
      <c r="D593" s="3"/>
    </row>
    <row r="594" spans="1:4" ht="16" x14ac:dyDescent="0.2">
      <c r="A594" s="3"/>
      <c r="B594" s="3"/>
      <c r="C594" s="3"/>
      <c r="D594" s="3"/>
    </row>
    <row r="595" spans="1:4" ht="16" x14ac:dyDescent="0.2">
      <c r="A595" s="3"/>
      <c r="B595" s="3"/>
      <c r="C595" s="3"/>
      <c r="D595" s="3"/>
    </row>
    <row r="596" spans="1:4" ht="16" x14ac:dyDescent="0.2">
      <c r="A596" s="3"/>
      <c r="B596" s="3"/>
      <c r="C596" s="3"/>
      <c r="D596" s="3"/>
    </row>
    <row r="597" spans="1:4" ht="16" x14ac:dyDescent="0.2">
      <c r="A597" s="3"/>
      <c r="B597" s="3"/>
      <c r="C597" s="3"/>
      <c r="D597" s="3"/>
    </row>
    <row r="598" spans="1:4" ht="16" x14ac:dyDescent="0.2">
      <c r="A598" s="3"/>
      <c r="B598" s="3"/>
      <c r="C598" s="3"/>
      <c r="D598" s="3"/>
    </row>
    <row r="599" spans="1:4" ht="16" x14ac:dyDescent="0.2">
      <c r="A599" s="3"/>
      <c r="B599" s="3"/>
      <c r="C599" s="3"/>
      <c r="D599" s="3"/>
    </row>
    <row r="600" spans="1:4" ht="16" x14ac:dyDescent="0.2">
      <c r="A600" s="3"/>
      <c r="B600" s="3"/>
      <c r="C600" s="3"/>
      <c r="D600" s="3"/>
    </row>
    <row r="601" spans="1:4" ht="16" x14ac:dyDescent="0.2">
      <c r="A601" s="3"/>
      <c r="B601" s="3"/>
      <c r="C601" s="3"/>
      <c r="D601" s="3"/>
    </row>
    <row r="602" spans="1:4" ht="16" x14ac:dyDescent="0.2">
      <c r="A602" s="3"/>
      <c r="B602" s="3"/>
      <c r="C602" s="3"/>
      <c r="D602" s="3"/>
    </row>
    <row r="603" spans="1:4" ht="16" x14ac:dyDescent="0.2">
      <c r="A603" s="3"/>
      <c r="B603" s="3"/>
      <c r="C603" s="3"/>
      <c r="D603" s="3"/>
    </row>
    <row r="604" spans="1:4" ht="16" x14ac:dyDescent="0.2">
      <c r="A604" s="3"/>
      <c r="B604" s="3"/>
      <c r="C604" s="3"/>
      <c r="D604" s="3"/>
    </row>
    <row r="605" spans="1:4" ht="16" x14ac:dyDescent="0.2">
      <c r="A605" s="3"/>
      <c r="B605" s="3"/>
      <c r="C605" s="3"/>
      <c r="D605" s="3"/>
    </row>
    <row r="606" spans="1:4" ht="16" x14ac:dyDescent="0.2">
      <c r="A606" s="3"/>
      <c r="B606" s="3"/>
      <c r="C606" s="3"/>
      <c r="D606" s="3"/>
    </row>
    <row r="607" spans="1:4" ht="16" x14ac:dyDescent="0.2">
      <c r="A607" s="3"/>
      <c r="B607" s="3"/>
      <c r="C607" s="3"/>
      <c r="D607" s="3"/>
    </row>
    <row r="608" spans="1:4" ht="16" x14ac:dyDescent="0.2">
      <c r="A608" s="3"/>
      <c r="B608" s="3"/>
      <c r="C608" s="3"/>
      <c r="D608" s="3"/>
    </row>
    <row r="609" spans="1:4" ht="16" x14ac:dyDescent="0.2">
      <c r="A609" s="3"/>
      <c r="B609" s="3"/>
      <c r="C609" s="3"/>
      <c r="D609" s="3"/>
    </row>
    <row r="610" spans="1:4" ht="16" x14ac:dyDescent="0.2">
      <c r="A610" s="3"/>
      <c r="B610" s="3"/>
      <c r="C610" s="3"/>
      <c r="D610" s="3"/>
    </row>
    <row r="611" spans="1:4" ht="16" x14ac:dyDescent="0.2">
      <c r="A611" s="3"/>
      <c r="B611" s="3"/>
      <c r="C611" s="3"/>
      <c r="D611" s="3"/>
    </row>
    <row r="612" spans="1:4" ht="16" x14ac:dyDescent="0.2">
      <c r="A612" s="3"/>
      <c r="B612" s="3"/>
      <c r="C612" s="3"/>
      <c r="D612" s="3"/>
    </row>
    <row r="613" spans="1:4" ht="16" x14ac:dyDescent="0.2">
      <c r="A613" s="3"/>
      <c r="B613" s="3"/>
      <c r="C613" s="3"/>
      <c r="D613" s="3"/>
    </row>
    <row r="614" spans="1:4" ht="16" x14ac:dyDescent="0.2">
      <c r="A614" s="3"/>
      <c r="B614" s="3"/>
      <c r="C614" s="3"/>
      <c r="D614" s="3"/>
    </row>
    <row r="615" spans="1:4" ht="16" x14ac:dyDescent="0.2">
      <c r="A615" s="3"/>
      <c r="B615" s="3"/>
      <c r="C615" s="3"/>
      <c r="D615" s="3"/>
    </row>
    <row r="616" spans="1:4" ht="16" x14ac:dyDescent="0.2">
      <c r="A616" s="3"/>
      <c r="B616" s="3"/>
      <c r="C616" s="3"/>
      <c r="D616" s="3"/>
    </row>
    <row r="617" spans="1:4" ht="16" x14ac:dyDescent="0.2">
      <c r="A617" s="3"/>
      <c r="B617" s="3"/>
      <c r="C617" s="3"/>
      <c r="D617" s="3"/>
    </row>
    <row r="618" spans="1:4" ht="16" x14ac:dyDescent="0.2">
      <c r="A618" s="3"/>
      <c r="B618" s="3"/>
      <c r="C618" s="3"/>
      <c r="D618" s="3"/>
    </row>
    <row r="619" spans="1:4" ht="16" x14ac:dyDescent="0.2">
      <c r="A619" s="3"/>
      <c r="B619" s="3"/>
      <c r="C619" s="3"/>
      <c r="D619" s="3"/>
    </row>
    <row r="620" spans="1:4" ht="16" x14ac:dyDescent="0.2">
      <c r="A620" s="3"/>
      <c r="B620" s="3"/>
      <c r="C620" s="3"/>
      <c r="D620" s="3"/>
    </row>
    <row r="621" spans="1:4" ht="16" x14ac:dyDescent="0.2">
      <c r="A621" s="3"/>
      <c r="B621" s="3"/>
      <c r="C621" s="3"/>
      <c r="D621" s="3"/>
    </row>
    <row r="622" spans="1:4" ht="16" x14ac:dyDescent="0.2">
      <c r="A622" s="3"/>
      <c r="B622" s="3"/>
      <c r="C622" s="3"/>
      <c r="D622" s="3"/>
    </row>
    <row r="623" spans="1:4" ht="16" x14ac:dyDescent="0.2">
      <c r="A623" s="3"/>
      <c r="B623" s="3"/>
      <c r="C623" s="3"/>
      <c r="D623" s="3"/>
    </row>
    <row r="624" spans="1:4" ht="16" x14ac:dyDescent="0.2">
      <c r="A624" s="3"/>
      <c r="B624" s="3"/>
      <c r="C624" s="3"/>
      <c r="D624" s="3"/>
    </row>
    <row r="625" spans="1:4" ht="16" x14ac:dyDescent="0.2">
      <c r="A625" s="3"/>
      <c r="B625" s="3"/>
      <c r="C625" s="3"/>
      <c r="D625" s="3"/>
    </row>
    <row r="626" spans="1:4" ht="16" x14ac:dyDescent="0.2">
      <c r="A626" s="3"/>
      <c r="B626" s="3"/>
      <c r="C626" s="3"/>
      <c r="D626" s="3"/>
    </row>
    <row r="627" spans="1:4" ht="16" x14ac:dyDescent="0.2">
      <c r="A627" s="3"/>
      <c r="B627" s="3"/>
      <c r="C627" s="3"/>
      <c r="D627" s="3"/>
    </row>
    <row r="628" spans="1:4" ht="16" x14ac:dyDescent="0.2">
      <c r="A628" s="3"/>
      <c r="B628" s="3"/>
      <c r="C628" s="3"/>
      <c r="D628" s="3"/>
    </row>
    <row r="629" spans="1:4" ht="16" x14ac:dyDescent="0.2">
      <c r="A629" s="3"/>
      <c r="B629" s="3"/>
      <c r="C629" s="3"/>
      <c r="D629" s="3"/>
    </row>
    <row r="630" spans="1:4" ht="16" x14ac:dyDescent="0.2">
      <c r="A630" s="3"/>
      <c r="B630" s="3"/>
      <c r="C630" s="3"/>
      <c r="D630" s="3"/>
    </row>
    <row r="631" spans="1:4" ht="16" x14ac:dyDescent="0.2">
      <c r="A631" s="3"/>
      <c r="B631" s="3"/>
      <c r="C631" s="3"/>
      <c r="D631" s="3"/>
    </row>
    <row r="632" spans="1:4" ht="16" x14ac:dyDescent="0.2">
      <c r="A632" s="3"/>
      <c r="B632" s="3"/>
      <c r="C632" s="3"/>
      <c r="D632" s="3"/>
    </row>
    <row r="633" spans="1:4" ht="16" x14ac:dyDescent="0.2">
      <c r="A633" s="3"/>
      <c r="B633" s="3"/>
      <c r="C633" s="3"/>
      <c r="D633" s="3"/>
    </row>
    <row r="634" spans="1:4" ht="16" x14ac:dyDescent="0.2">
      <c r="A634" s="3"/>
      <c r="B634" s="3"/>
      <c r="C634" s="3"/>
      <c r="D634" s="3"/>
    </row>
    <row r="635" spans="1:4" ht="16" x14ac:dyDescent="0.2">
      <c r="A635" s="3"/>
      <c r="B635" s="3"/>
      <c r="C635" s="3"/>
      <c r="D635" s="3"/>
    </row>
    <row r="636" spans="1:4" ht="16" x14ac:dyDescent="0.2">
      <c r="A636" s="3"/>
      <c r="B636" s="3"/>
      <c r="C636" s="3"/>
      <c r="D636" s="3"/>
    </row>
    <row r="637" spans="1:4" ht="16" x14ac:dyDescent="0.2">
      <c r="A637" s="3"/>
      <c r="B637" s="3"/>
      <c r="C637" s="3"/>
      <c r="D637" s="3"/>
    </row>
    <row r="638" spans="1:4" ht="16" x14ac:dyDescent="0.2">
      <c r="A638" s="3"/>
      <c r="B638" s="3"/>
      <c r="C638" s="3"/>
      <c r="D638" s="3"/>
    </row>
    <row r="639" spans="1:4" ht="16" x14ac:dyDescent="0.2">
      <c r="A639" s="3"/>
      <c r="B639" s="3"/>
      <c r="C639" s="3"/>
      <c r="D639" s="3"/>
    </row>
    <row r="640" spans="1:4" ht="16" x14ac:dyDescent="0.2">
      <c r="A640" s="3"/>
      <c r="B640" s="3"/>
      <c r="C640" s="3"/>
      <c r="D640" s="3"/>
    </row>
    <row r="641" spans="1:4" ht="16" x14ac:dyDescent="0.2">
      <c r="A641" s="3"/>
      <c r="B641" s="3"/>
      <c r="C641" s="3"/>
      <c r="D641" s="3"/>
    </row>
    <row r="642" spans="1:4" ht="16" x14ac:dyDescent="0.2">
      <c r="A642" s="3"/>
      <c r="B642" s="3"/>
      <c r="C642" s="3"/>
      <c r="D642" s="3"/>
    </row>
    <row r="643" spans="1:4" ht="16" x14ac:dyDescent="0.2">
      <c r="A643" s="3"/>
      <c r="B643" s="3"/>
      <c r="C643" s="3"/>
      <c r="D643" s="3"/>
    </row>
    <row r="644" spans="1:4" ht="16" x14ac:dyDescent="0.2">
      <c r="A644" s="3"/>
      <c r="B644" s="3"/>
      <c r="C644" s="3"/>
      <c r="D644" s="3"/>
    </row>
    <row r="645" spans="1:4" ht="16" x14ac:dyDescent="0.2">
      <c r="A645" s="3"/>
      <c r="B645" s="3"/>
      <c r="C645" s="3"/>
      <c r="D645" s="3"/>
    </row>
    <row r="646" spans="1:4" ht="16" x14ac:dyDescent="0.2">
      <c r="A646" s="3"/>
      <c r="B646" s="3"/>
      <c r="C646" s="3"/>
      <c r="D646" s="3"/>
    </row>
    <row r="647" spans="1:4" ht="16" x14ac:dyDescent="0.2">
      <c r="A647" s="3"/>
      <c r="B647" s="3"/>
      <c r="C647" s="3"/>
      <c r="D647" s="3"/>
    </row>
    <row r="648" spans="1:4" ht="16" x14ac:dyDescent="0.2">
      <c r="A648" s="3"/>
      <c r="B648" s="3"/>
      <c r="C648" s="3"/>
      <c r="D648" s="3"/>
    </row>
    <row r="649" spans="1:4" ht="16" x14ac:dyDescent="0.2">
      <c r="A649" s="3"/>
      <c r="B649" s="3"/>
      <c r="C649" s="3"/>
      <c r="D649" s="3"/>
    </row>
    <row r="650" spans="1:4" ht="16" x14ac:dyDescent="0.2">
      <c r="A650" s="3"/>
      <c r="B650" s="3"/>
      <c r="C650" s="3"/>
      <c r="D650" s="3"/>
    </row>
    <row r="651" spans="1:4" ht="16" x14ac:dyDescent="0.2">
      <c r="A651" s="3"/>
      <c r="B651" s="3"/>
      <c r="C651" s="3"/>
      <c r="D651" s="3"/>
    </row>
    <row r="652" spans="1:4" ht="16" x14ac:dyDescent="0.2">
      <c r="A652" s="3"/>
      <c r="B652" s="3"/>
      <c r="C652" s="3"/>
      <c r="D652" s="3"/>
    </row>
    <row r="653" spans="1:4" ht="16" x14ac:dyDescent="0.2">
      <c r="A653" s="3"/>
      <c r="B653" s="3"/>
      <c r="C653" s="3"/>
      <c r="D653" s="3"/>
    </row>
    <row r="654" spans="1:4" ht="16" x14ac:dyDescent="0.2">
      <c r="A654" s="3"/>
      <c r="B654" s="3"/>
      <c r="C654" s="3"/>
      <c r="D654" s="3"/>
    </row>
    <row r="655" spans="1:4" ht="16" x14ac:dyDescent="0.2">
      <c r="A655" s="3"/>
      <c r="B655" s="3"/>
      <c r="C655" s="3"/>
      <c r="D655" s="3"/>
    </row>
    <row r="656" spans="1:4" ht="16" x14ac:dyDescent="0.2">
      <c r="A656" s="3"/>
      <c r="B656" s="3"/>
      <c r="C656" s="3"/>
      <c r="D656" s="3"/>
    </row>
    <row r="657" spans="1:4" ht="16" x14ac:dyDescent="0.2">
      <c r="A657" s="3"/>
      <c r="B657" s="3"/>
      <c r="C657" s="3"/>
      <c r="D657" s="3"/>
    </row>
    <row r="658" spans="1:4" ht="16" x14ac:dyDescent="0.2">
      <c r="A658" s="3"/>
      <c r="B658" s="3"/>
      <c r="C658" s="3"/>
      <c r="D658" s="3"/>
    </row>
    <row r="659" spans="1:4" ht="16" x14ac:dyDescent="0.2">
      <c r="A659" s="3"/>
      <c r="B659" s="3"/>
      <c r="C659" s="3"/>
      <c r="D659" s="3"/>
    </row>
    <row r="660" spans="1:4" ht="16" x14ac:dyDescent="0.2">
      <c r="A660" s="3"/>
      <c r="B660" s="3"/>
      <c r="C660" s="3"/>
      <c r="D660" s="3"/>
    </row>
    <row r="661" spans="1:4" ht="16" x14ac:dyDescent="0.2">
      <c r="A661" s="3"/>
      <c r="B661" s="3"/>
      <c r="C661" s="3"/>
      <c r="D661" s="3"/>
    </row>
    <row r="662" spans="1:4" ht="16" x14ac:dyDescent="0.2">
      <c r="A662" s="3"/>
      <c r="B662" s="3"/>
      <c r="C662" s="3"/>
      <c r="D662" s="3"/>
    </row>
    <row r="663" spans="1:4" ht="16" x14ac:dyDescent="0.2">
      <c r="A663" s="3"/>
      <c r="B663" s="3"/>
      <c r="C663" s="3"/>
      <c r="D663" s="3"/>
    </row>
    <row r="664" spans="1:4" ht="16" x14ac:dyDescent="0.2">
      <c r="A664" s="3"/>
      <c r="B664" s="3"/>
      <c r="C664" s="3"/>
      <c r="D664" s="3"/>
    </row>
    <row r="665" spans="1:4" ht="16" x14ac:dyDescent="0.2">
      <c r="A665" s="3"/>
      <c r="B665" s="3"/>
      <c r="C665" s="3"/>
      <c r="D665" s="3"/>
    </row>
    <row r="666" spans="1:4" ht="16" x14ac:dyDescent="0.2">
      <c r="A666" s="3"/>
      <c r="B666" s="3"/>
      <c r="C666" s="3"/>
      <c r="D666" s="3"/>
    </row>
    <row r="667" spans="1:4" ht="16" x14ac:dyDescent="0.2">
      <c r="A667" s="3"/>
      <c r="B667" s="3"/>
      <c r="C667" s="3"/>
      <c r="D667" s="3"/>
    </row>
    <row r="668" spans="1:4" ht="16" x14ac:dyDescent="0.2">
      <c r="A668" s="3"/>
      <c r="B668" s="3"/>
      <c r="C668" s="3"/>
      <c r="D668" s="3"/>
    </row>
    <row r="669" spans="1:4" ht="16" x14ac:dyDescent="0.2">
      <c r="A669" s="3"/>
      <c r="B669" s="3"/>
      <c r="C669" s="3"/>
      <c r="D669" s="3"/>
    </row>
    <row r="670" spans="1:4" ht="16" x14ac:dyDescent="0.2">
      <c r="A670" s="3"/>
      <c r="B670" s="3"/>
      <c r="C670" s="3"/>
      <c r="D670" s="3"/>
    </row>
    <row r="671" spans="1:4" ht="16" x14ac:dyDescent="0.2">
      <c r="A671" s="3"/>
      <c r="B671" s="3"/>
      <c r="C671" s="3"/>
      <c r="D671" s="3"/>
    </row>
    <row r="672" spans="1:4" ht="16" x14ac:dyDescent="0.2">
      <c r="A672" s="3"/>
      <c r="B672" s="3"/>
      <c r="C672" s="3"/>
      <c r="D672" s="3"/>
    </row>
    <row r="673" spans="1:4" ht="16" x14ac:dyDescent="0.2">
      <c r="A673" s="3"/>
      <c r="B673" s="3"/>
      <c r="C673" s="3"/>
      <c r="D673" s="3"/>
    </row>
    <row r="674" spans="1:4" ht="16" x14ac:dyDescent="0.2">
      <c r="A674" s="3"/>
      <c r="B674" s="3"/>
      <c r="C674" s="3"/>
      <c r="D674" s="3"/>
    </row>
    <row r="675" spans="1:4" ht="16" x14ac:dyDescent="0.2">
      <c r="A675" s="3"/>
      <c r="B675" s="3"/>
      <c r="C675" s="3"/>
      <c r="D675" s="3"/>
    </row>
    <row r="676" spans="1:4" ht="16" x14ac:dyDescent="0.2">
      <c r="A676" s="3"/>
      <c r="B676" s="3"/>
      <c r="C676" s="3"/>
      <c r="D676" s="3"/>
    </row>
    <row r="677" spans="1:4" ht="16" x14ac:dyDescent="0.2">
      <c r="A677" s="3"/>
      <c r="B677" s="3"/>
      <c r="C677" s="3"/>
      <c r="D677" s="3"/>
    </row>
    <row r="678" spans="1:4" ht="16" x14ac:dyDescent="0.2">
      <c r="A678" s="3"/>
      <c r="B678" s="3"/>
      <c r="C678" s="3"/>
      <c r="D678" s="3"/>
    </row>
    <row r="679" spans="1:4" ht="16" x14ac:dyDescent="0.2">
      <c r="A679" s="3"/>
      <c r="B679" s="3"/>
      <c r="C679" s="3"/>
      <c r="D679" s="3"/>
    </row>
    <row r="680" spans="1:4" ht="16" x14ac:dyDescent="0.2">
      <c r="A680" s="3"/>
      <c r="B680" s="3"/>
      <c r="C680" s="3"/>
      <c r="D680" s="3"/>
    </row>
    <row r="681" spans="1:4" ht="16" x14ac:dyDescent="0.2">
      <c r="A681" s="3"/>
      <c r="B681" s="3"/>
      <c r="C681" s="3"/>
      <c r="D681" s="3"/>
    </row>
    <row r="682" spans="1:4" ht="16" x14ac:dyDescent="0.2">
      <c r="A682" s="3"/>
      <c r="B682" s="3"/>
      <c r="C682" s="3"/>
      <c r="D682" s="3"/>
    </row>
    <row r="683" spans="1:4" ht="16" x14ac:dyDescent="0.2">
      <c r="A683" s="3"/>
      <c r="B683" s="3"/>
      <c r="C683" s="3"/>
      <c r="D683" s="3"/>
    </row>
    <row r="684" spans="1:4" ht="16" x14ac:dyDescent="0.2">
      <c r="A684" s="3"/>
      <c r="B684" s="3"/>
      <c r="C684" s="3"/>
      <c r="D684" s="3"/>
    </row>
    <row r="685" spans="1:4" ht="16" x14ac:dyDescent="0.2">
      <c r="A685" s="3"/>
      <c r="B685" s="3"/>
      <c r="C685" s="3"/>
      <c r="D685" s="3"/>
    </row>
    <row r="686" spans="1:4" ht="16" x14ac:dyDescent="0.2">
      <c r="A686" s="3"/>
      <c r="B686" s="3"/>
      <c r="C686" s="3"/>
      <c r="D686" s="3"/>
    </row>
    <row r="687" spans="1:4" ht="16" x14ac:dyDescent="0.2">
      <c r="A687" s="3"/>
      <c r="B687" s="3"/>
      <c r="C687" s="3"/>
      <c r="D687" s="3"/>
    </row>
    <row r="688" spans="1:4" ht="16" x14ac:dyDescent="0.2">
      <c r="A688" s="3"/>
      <c r="B688" s="3"/>
      <c r="C688" s="3"/>
      <c r="D688" s="3"/>
    </row>
    <row r="689" spans="1:4" ht="16" x14ac:dyDescent="0.2">
      <c r="A689" s="3"/>
      <c r="B689" s="3"/>
      <c r="C689" s="3"/>
      <c r="D689" s="3"/>
    </row>
    <row r="690" spans="1:4" ht="16" x14ac:dyDescent="0.2">
      <c r="A690" s="3"/>
      <c r="B690" s="3"/>
      <c r="C690" s="3"/>
      <c r="D690" s="3"/>
    </row>
    <row r="691" spans="1:4" ht="16" x14ac:dyDescent="0.2">
      <c r="A691" s="3"/>
      <c r="B691" s="3"/>
      <c r="C691" s="3"/>
      <c r="D691" s="3"/>
    </row>
    <row r="692" spans="1:4" ht="16" x14ac:dyDescent="0.2">
      <c r="A692" s="3"/>
      <c r="B692" s="3"/>
      <c r="C692" s="3"/>
      <c r="D692" s="3"/>
    </row>
    <row r="693" spans="1:4" ht="16" x14ac:dyDescent="0.2">
      <c r="A693" s="3"/>
      <c r="B693" s="3"/>
      <c r="C693" s="3"/>
      <c r="D693" s="3"/>
    </row>
    <row r="694" spans="1:4" ht="16" x14ac:dyDescent="0.2">
      <c r="A694" s="3"/>
      <c r="B694" s="3"/>
      <c r="C694" s="3"/>
      <c r="D694" s="3"/>
    </row>
    <row r="695" spans="1:4" ht="16" x14ac:dyDescent="0.2">
      <c r="A695" s="3"/>
      <c r="B695" s="3"/>
      <c r="C695" s="3"/>
      <c r="D695" s="3"/>
    </row>
    <row r="696" spans="1:4" ht="16" x14ac:dyDescent="0.2">
      <c r="A696" s="3"/>
      <c r="B696" s="3"/>
      <c r="C696" s="3"/>
      <c r="D696" s="3"/>
    </row>
    <row r="697" spans="1:4" ht="16" x14ac:dyDescent="0.2">
      <c r="A697" s="3"/>
      <c r="B697" s="3"/>
      <c r="C697" s="3"/>
      <c r="D697" s="3"/>
    </row>
    <row r="698" spans="1:4" ht="16" x14ac:dyDescent="0.2">
      <c r="A698" s="3"/>
      <c r="B698" s="3"/>
      <c r="C698" s="3"/>
      <c r="D698" s="3"/>
    </row>
    <row r="699" spans="1:4" ht="16" x14ac:dyDescent="0.2">
      <c r="A699" s="3"/>
      <c r="B699" s="3"/>
      <c r="C699" s="3"/>
      <c r="D699" s="3"/>
    </row>
    <row r="700" spans="1:4" ht="16" x14ac:dyDescent="0.2">
      <c r="A700" s="3"/>
      <c r="B700" s="3"/>
      <c r="C700" s="3"/>
      <c r="D700" s="3"/>
    </row>
    <row r="701" spans="1:4" ht="16" x14ac:dyDescent="0.2">
      <c r="A701" s="3"/>
      <c r="B701" s="3"/>
      <c r="C701" s="3"/>
      <c r="D701" s="3"/>
    </row>
    <row r="702" spans="1:4" ht="16" x14ac:dyDescent="0.2">
      <c r="A702" s="3"/>
      <c r="B702" s="3"/>
      <c r="C702" s="3"/>
      <c r="D702" s="3"/>
    </row>
    <row r="703" spans="1:4" ht="16" x14ac:dyDescent="0.2">
      <c r="A703" s="3"/>
      <c r="B703" s="3"/>
      <c r="C703" s="3"/>
      <c r="D703" s="3"/>
    </row>
    <row r="704" spans="1:4" ht="16" x14ac:dyDescent="0.2">
      <c r="A704" s="3"/>
      <c r="B704" s="3"/>
      <c r="C704" s="3"/>
      <c r="D704" s="3"/>
    </row>
    <row r="705" spans="1:4" ht="16" x14ac:dyDescent="0.2">
      <c r="A705" s="3"/>
      <c r="B705" s="3"/>
      <c r="C705" s="3"/>
      <c r="D705" s="3"/>
    </row>
    <row r="706" spans="1:4" ht="16" x14ac:dyDescent="0.2">
      <c r="A706" s="3"/>
      <c r="B706" s="3"/>
      <c r="C706" s="3"/>
      <c r="D706" s="3"/>
    </row>
    <row r="707" spans="1:4" ht="16" x14ac:dyDescent="0.2">
      <c r="A707" s="3"/>
      <c r="B707" s="3"/>
      <c r="C707" s="3"/>
      <c r="D707" s="3"/>
    </row>
    <row r="708" spans="1:4" ht="16" x14ac:dyDescent="0.2">
      <c r="A708" s="3"/>
      <c r="B708" s="3"/>
      <c r="C708" s="3"/>
      <c r="D708" s="3"/>
    </row>
    <row r="709" spans="1:4" ht="16" x14ac:dyDescent="0.2">
      <c r="A709" s="3"/>
      <c r="B709" s="3"/>
      <c r="C709" s="3"/>
      <c r="D709" s="3"/>
    </row>
    <row r="710" spans="1:4" ht="16" x14ac:dyDescent="0.2">
      <c r="A710" s="3"/>
      <c r="B710" s="3"/>
      <c r="C710" s="3"/>
      <c r="D710" s="3"/>
    </row>
    <row r="711" spans="1:4" ht="16" x14ac:dyDescent="0.2">
      <c r="A711" s="3"/>
      <c r="B711" s="3"/>
      <c r="C711" s="3"/>
      <c r="D711" s="3"/>
    </row>
    <row r="712" spans="1:4" ht="16" x14ac:dyDescent="0.2">
      <c r="A712" s="3"/>
      <c r="B712" s="3"/>
      <c r="C712" s="3"/>
      <c r="D712" s="3"/>
    </row>
    <row r="713" spans="1:4" ht="16" x14ac:dyDescent="0.2">
      <c r="A713" s="3"/>
      <c r="B713" s="3"/>
      <c r="C713" s="3"/>
      <c r="D713" s="3"/>
    </row>
    <row r="714" spans="1:4" ht="16" x14ac:dyDescent="0.2">
      <c r="A714" s="3"/>
      <c r="B714" s="3"/>
      <c r="C714" s="3"/>
      <c r="D714" s="3"/>
    </row>
    <row r="715" spans="1:4" ht="16" x14ac:dyDescent="0.2">
      <c r="A715" s="3"/>
      <c r="B715" s="3"/>
      <c r="C715" s="3"/>
      <c r="D715" s="3"/>
    </row>
    <row r="716" spans="1:4" ht="16" x14ac:dyDescent="0.2">
      <c r="A716" s="3"/>
      <c r="B716" s="3"/>
      <c r="C716" s="3"/>
      <c r="D716" s="3"/>
    </row>
    <row r="717" spans="1:4" ht="16" x14ac:dyDescent="0.2">
      <c r="A717" s="3"/>
      <c r="B717" s="3"/>
      <c r="C717" s="3"/>
      <c r="D717" s="3"/>
    </row>
    <row r="718" spans="1:4" ht="16" x14ac:dyDescent="0.2">
      <c r="A718" s="3"/>
      <c r="B718" s="3"/>
      <c r="C718" s="3"/>
      <c r="D718" s="3"/>
    </row>
    <row r="719" spans="1:4" ht="16" x14ac:dyDescent="0.2">
      <c r="A719" s="3"/>
      <c r="B719" s="3"/>
      <c r="C719" s="3"/>
      <c r="D719" s="3"/>
    </row>
    <row r="720" spans="1:4" ht="16" x14ac:dyDescent="0.2">
      <c r="A720" s="3"/>
      <c r="B720" s="3"/>
      <c r="C720" s="3"/>
      <c r="D720" s="3"/>
    </row>
    <row r="721" spans="1:4" ht="16" x14ac:dyDescent="0.2">
      <c r="A721" s="3"/>
      <c r="B721" s="3"/>
      <c r="C721" s="3"/>
      <c r="D721" s="3"/>
    </row>
    <row r="722" spans="1:4" ht="16" x14ac:dyDescent="0.2">
      <c r="A722" s="3"/>
      <c r="B722" s="3"/>
      <c r="C722" s="3"/>
      <c r="D722" s="3"/>
    </row>
    <row r="723" spans="1:4" ht="16" x14ac:dyDescent="0.2">
      <c r="A723" s="3"/>
      <c r="B723" s="3"/>
      <c r="C723" s="3"/>
      <c r="D723" s="3"/>
    </row>
    <row r="724" spans="1:4" ht="16" x14ac:dyDescent="0.2">
      <c r="A724" s="3"/>
      <c r="B724" s="3"/>
      <c r="C724" s="3"/>
      <c r="D724" s="3"/>
    </row>
    <row r="725" spans="1:4" ht="16" x14ac:dyDescent="0.2">
      <c r="A725" s="3"/>
      <c r="B725" s="3"/>
      <c r="C725" s="3"/>
      <c r="D725" s="3"/>
    </row>
    <row r="726" spans="1:4" ht="16" x14ac:dyDescent="0.2">
      <c r="A726" s="3"/>
      <c r="B726" s="3"/>
      <c r="C726" s="3"/>
      <c r="D726" s="3"/>
    </row>
    <row r="727" spans="1:4" ht="16" x14ac:dyDescent="0.2">
      <c r="A727" s="3"/>
      <c r="B727" s="3"/>
      <c r="C727" s="3"/>
      <c r="D727" s="3"/>
    </row>
    <row r="728" spans="1:4" ht="16" x14ac:dyDescent="0.2">
      <c r="A728" s="3"/>
      <c r="B728" s="3"/>
      <c r="C728" s="3"/>
      <c r="D728" s="3"/>
    </row>
    <row r="729" spans="1:4" ht="16" x14ac:dyDescent="0.2">
      <c r="A729" s="3"/>
      <c r="B729" s="3"/>
      <c r="C729" s="3"/>
      <c r="D729" s="3"/>
    </row>
    <row r="730" spans="1:4" ht="16" x14ac:dyDescent="0.2">
      <c r="A730" s="3"/>
      <c r="B730" s="3"/>
      <c r="C730" s="3"/>
      <c r="D730" s="3"/>
    </row>
    <row r="731" spans="1:4" ht="16" x14ac:dyDescent="0.2">
      <c r="A731" s="3"/>
      <c r="B731" s="3"/>
      <c r="C731" s="3"/>
      <c r="D731" s="3"/>
    </row>
    <row r="732" spans="1:4" ht="16" x14ac:dyDescent="0.2">
      <c r="A732" s="3"/>
      <c r="B732" s="3"/>
      <c r="C732" s="3"/>
      <c r="D732" s="3"/>
    </row>
    <row r="733" spans="1:4" ht="16" x14ac:dyDescent="0.2">
      <c r="A733" s="3"/>
      <c r="B733" s="3"/>
      <c r="C733" s="3"/>
      <c r="D733" s="3"/>
    </row>
    <row r="734" spans="1:4" ht="16" x14ac:dyDescent="0.2">
      <c r="A734" s="3"/>
      <c r="B734" s="3"/>
      <c r="C734" s="3"/>
      <c r="D734" s="3"/>
    </row>
    <row r="735" spans="1:4" ht="16" x14ac:dyDescent="0.2">
      <c r="A735" s="3"/>
      <c r="B735" s="3"/>
      <c r="C735" s="3"/>
      <c r="D735" s="3"/>
    </row>
    <row r="736" spans="1:4" ht="16" x14ac:dyDescent="0.2">
      <c r="A736" s="3"/>
      <c r="B736" s="3"/>
      <c r="C736" s="3"/>
      <c r="D736" s="3"/>
    </row>
    <row r="737" spans="1:4" ht="16" x14ac:dyDescent="0.2">
      <c r="A737" s="3"/>
      <c r="B737" s="3"/>
      <c r="C737" s="3"/>
      <c r="D737" s="3"/>
    </row>
    <row r="738" spans="1:4" ht="16" x14ac:dyDescent="0.2">
      <c r="A738" s="3"/>
      <c r="B738" s="3"/>
      <c r="C738" s="3"/>
      <c r="D738" s="3"/>
    </row>
    <row r="739" spans="1:4" ht="16" x14ac:dyDescent="0.2">
      <c r="A739" s="3"/>
      <c r="B739" s="3"/>
      <c r="C739" s="3"/>
      <c r="D739" s="3"/>
    </row>
    <row r="740" spans="1:4" ht="16" x14ac:dyDescent="0.2">
      <c r="A740" s="3"/>
      <c r="B740" s="3"/>
      <c r="C740" s="3"/>
      <c r="D740" s="3"/>
    </row>
    <row r="741" spans="1:4" ht="16" x14ac:dyDescent="0.2">
      <c r="A741" s="3"/>
      <c r="B741" s="3"/>
      <c r="C741" s="3"/>
      <c r="D741" s="3"/>
    </row>
    <row r="742" spans="1:4" ht="16" x14ac:dyDescent="0.2">
      <c r="A742" s="3"/>
      <c r="B742" s="3"/>
      <c r="C742" s="3"/>
      <c r="D742" s="3"/>
    </row>
    <row r="743" spans="1:4" ht="16" x14ac:dyDescent="0.2">
      <c r="A743" s="3"/>
      <c r="B743" s="3"/>
      <c r="C743" s="3"/>
      <c r="D743" s="3"/>
    </row>
    <row r="744" spans="1:4" ht="16" x14ac:dyDescent="0.2">
      <c r="A744" s="3"/>
      <c r="B744" s="3"/>
      <c r="C744" s="3"/>
      <c r="D744" s="3"/>
    </row>
    <row r="745" spans="1:4" ht="16" x14ac:dyDescent="0.2">
      <c r="A745" s="3"/>
      <c r="B745" s="3"/>
      <c r="C745" s="3"/>
      <c r="D745" s="3"/>
    </row>
    <row r="746" spans="1:4" ht="16" x14ac:dyDescent="0.2">
      <c r="A746" s="3"/>
      <c r="B746" s="3"/>
      <c r="C746" s="3"/>
      <c r="D746" s="3"/>
    </row>
    <row r="747" spans="1:4" ht="16" x14ac:dyDescent="0.2">
      <c r="A747" s="3"/>
      <c r="B747" s="3"/>
      <c r="C747" s="3"/>
      <c r="D747" s="3"/>
    </row>
    <row r="748" spans="1:4" ht="16" x14ac:dyDescent="0.2">
      <c r="A748" s="3"/>
      <c r="B748" s="3"/>
      <c r="C748" s="3"/>
      <c r="D748" s="3"/>
    </row>
    <row r="749" spans="1:4" ht="16" x14ac:dyDescent="0.2">
      <c r="A749" s="3"/>
      <c r="B749" s="3"/>
      <c r="C749" s="3"/>
      <c r="D749" s="3"/>
    </row>
    <row r="750" spans="1:4" ht="16" x14ac:dyDescent="0.2">
      <c r="A750" s="3"/>
      <c r="B750" s="3"/>
      <c r="C750" s="3"/>
      <c r="D750" s="3"/>
    </row>
    <row r="751" spans="1:4" ht="16" x14ac:dyDescent="0.2">
      <c r="A751" s="3"/>
      <c r="B751" s="3"/>
      <c r="C751" s="3"/>
      <c r="D751" s="3"/>
    </row>
    <row r="752" spans="1:4" ht="16" x14ac:dyDescent="0.2">
      <c r="A752" s="3"/>
      <c r="B752" s="3"/>
      <c r="C752" s="3"/>
      <c r="D752" s="3"/>
    </row>
    <row r="753" spans="1:4" ht="16" x14ac:dyDescent="0.2">
      <c r="A753" s="3"/>
      <c r="B753" s="3"/>
      <c r="C753" s="3"/>
      <c r="D753" s="3"/>
    </row>
    <row r="754" spans="1:4" ht="16" x14ac:dyDescent="0.2">
      <c r="A754" s="3"/>
      <c r="B754" s="3"/>
      <c r="C754" s="3"/>
      <c r="D754" s="3"/>
    </row>
    <row r="755" spans="1:4" ht="16" x14ac:dyDescent="0.2">
      <c r="A755" s="3"/>
      <c r="B755" s="3"/>
      <c r="C755" s="3"/>
      <c r="D755" s="3"/>
    </row>
    <row r="756" spans="1:4" ht="16" x14ac:dyDescent="0.2">
      <c r="A756" s="3"/>
      <c r="B756" s="3"/>
      <c r="C756" s="3"/>
      <c r="D756" s="3"/>
    </row>
    <row r="757" spans="1:4" ht="16" x14ac:dyDescent="0.2">
      <c r="A757" s="3"/>
      <c r="B757" s="3"/>
      <c r="C757" s="3"/>
      <c r="D757" s="3"/>
    </row>
    <row r="758" spans="1:4" ht="16" x14ac:dyDescent="0.2">
      <c r="A758" s="3"/>
      <c r="B758" s="3"/>
      <c r="C758" s="3"/>
      <c r="D758" s="3"/>
    </row>
    <row r="759" spans="1:4" ht="16" x14ac:dyDescent="0.2">
      <c r="A759" s="3"/>
      <c r="B759" s="3"/>
      <c r="C759" s="3"/>
      <c r="D759" s="3"/>
    </row>
    <row r="760" spans="1:4" ht="16" x14ac:dyDescent="0.2">
      <c r="A760" s="3"/>
      <c r="B760" s="3"/>
      <c r="C760" s="3"/>
      <c r="D760" s="3"/>
    </row>
    <row r="761" spans="1:4" ht="16" x14ac:dyDescent="0.2">
      <c r="A761" s="3"/>
      <c r="B761" s="3"/>
      <c r="C761" s="3"/>
      <c r="D761" s="3"/>
    </row>
    <row r="762" spans="1:4" ht="16" x14ac:dyDescent="0.2">
      <c r="A762" s="3"/>
      <c r="B762" s="3"/>
      <c r="C762" s="3"/>
      <c r="D762" s="3"/>
    </row>
    <row r="763" spans="1:4" ht="16" x14ac:dyDescent="0.2">
      <c r="A763" s="3"/>
      <c r="B763" s="3"/>
      <c r="C763" s="3"/>
      <c r="D763" s="3"/>
    </row>
    <row r="764" spans="1:4" ht="16" x14ac:dyDescent="0.2">
      <c r="A764" s="3"/>
      <c r="B764" s="3"/>
      <c r="C764" s="3"/>
      <c r="D764" s="3"/>
    </row>
    <row r="765" spans="1:4" ht="16" x14ac:dyDescent="0.2">
      <c r="A765" s="3"/>
      <c r="B765" s="3"/>
      <c r="C765" s="3"/>
      <c r="D765" s="3"/>
    </row>
    <row r="766" spans="1:4" ht="16" x14ac:dyDescent="0.2">
      <c r="A766" s="3"/>
      <c r="B766" s="3"/>
      <c r="C766" s="3"/>
      <c r="D766" s="3"/>
    </row>
    <row r="767" spans="1:4" ht="16" x14ac:dyDescent="0.2">
      <c r="A767" s="3"/>
      <c r="B767" s="3"/>
      <c r="C767" s="3"/>
      <c r="D767" s="3"/>
    </row>
    <row r="768" spans="1:4" ht="16" x14ac:dyDescent="0.2">
      <c r="A768" s="3"/>
      <c r="B768" s="3"/>
      <c r="C768" s="3"/>
      <c r="D768" s="3"/>
    </row>
    <row r="769" spans="1:4" ht="16" x14ac:dyDescent="0.2">
      <c r="A769" s="3"/>
      <c r="B769" s="3"/>
      <c r="C769" s="3"/>
      <c r="D769" s="3"/>
    </row>
    <row r="770" spans="1:4" ht="16" x14ac:dyDescent="0.2">
      <c r="A770" s="3"/>
      <c r="B770" s="3"/>
      <c r="C770" s="3"/>
      <c r="D770" s="3"/>
    </row>
    <row r="771" spans="1:4" ht="16" x14ac:dyDescent="0.2">
      <c r="A771" s="3"/>
      <c r="B771" s="3"/>
      <c r="C771" s="3"/>
      <c r="D771" s="3"/>
    </row>
    <row r="772" spans="1:4" ht="16" x14ac:dyDescent="0.2">
      <c r="A772" s="3"/>
      <c r="B772" s="3"/>
      <c r="C772" s="3"/>
      <c r="D772" s="3"/>
    </row>
    <row r="773" spans="1:4" ht="16" x14ac:dyDescent="0.2">
      <c r="A773" s="3"/>
      <c r="B773" s="3"/>
      <c r="C773" s="3"/>
      <c r="D773" s="3"/>
    </row>
    <row r="774" spans="1:4" ht="16" x14ac:dyDescent="0.2">
      <c r="A774" s="3"/>
      <c r="B774" s="3"/>
      <c r="C774" s="3"/>
      <c r="D774" s="3"/>
    </row>
    <row r="775" spans="1:4" ht="16" x14ac:dyDescent="0.2">
      <c r="A775" s="3"/>
      <c r="B775" s="3"/>
      <c r="C775" s="3"/>
      <c r="D775" s="3"/>
    </row>
    <row r="776" spans="1:4" ht="16" x14ac:dyDescent="0.2">
      <c r="A776" s="3"/>
      <c r="B776" s="3"/>
      <c r="C776" s="3"/>
      <c r="D776" s="3"/>
    </row>
    <row r="777" spans="1:4" ht="16" x14ac:dyDescent="0.2">
      <c r="A777" s="3"/>
      <c r="B777" s="3"/>
      <c r="C777" s="3"/>
      <c r="D777" s="3"/>
    </row>
    <row r="778" spans="1:4" ht="16" x14ac:dyDescent="0.2">
      <c r="A778" s="3"/>
      <c r="B778" s="3"/>
      <c r="C778" s="3"/>
      <c r="D778" s="3"/>
    </row>
    <row r="779" spans="1:4" ht="16" x14ac:dyDescent="0.2">
      <c r="A779" s="3"/>
      <c r="B779" s="3"/>
      <c r="C779" s="3"/>
      <c r="D779" s="3"/>
    </row>
    <row r="780" spans="1:4" ht="16" x14ac:dyDescent="0.2">
      <c r="A780" s="3"/>
      <c r="B780" s="3"/>
      <c r="C780" s="3"/>
      <c r="D780" s="3"/>
    </row>
    <row r="781" spans="1:4" ht="16" x14ac:dyDescent="0.2">
      <c r="A781" s="3"/>
      <c r="B781" s="3"/>
      <c r="C781" s="3"/>
      <c r="D781" s="3"/>
    </row>
    <row r="782" spans="1:4" ht="16" x14ac:dyDescent="0.2">
      <c r="A782" s="3"/>
      <c r="B782" s="3"/>
      <c r="C782" s="3"/>
      <c r="D782" s="3"/>
    </row>
    <row r="783" spans="1:4" ht="16" x14ac:dyDescent="0.2">
      <c r="A783" s="3"/>
      <c r="B783" s="3"/>
      <c r="C783" s="3"/>
      <c r="D783" s="3"/>
    </row>
    <row r="784" spans="1:4" ht="16" x14ac:dyDescent="0.2">
      <c r="A784" s="3"/>
      <c r="B784" s="3"/>
      <c r="C784" s="3"/>
      <c r="D784" s="3"/>
    </row>
    <row r="785" spans="1:4" ht="16" x14ac:dyDescent="0.2">
      <c r="A785" s="3"/>
      <c r="B785" s="3"/>
      <c r="C785" s="3"/>
      <c r="D785" s="3"/>
    </row>
    <row r="786" spans="1:4" ht="16" x14ac:dyDescent="0.2">
      <c r="A786" s="3"/>
      <c r="B786" s="3"/>
      <c r="C786" s="3"/>
      <c r="D786" s="3"/>
    </row>
    <row r="787" spans="1:4" ht="16" x14ac:dyDescent="0.2">
      <c r="A787" s="3"/>
      <c r="B787" s="3"/>
      <c r="C787" s="3"/>
      <c r="D787" s="3"/>
    </row>
    <row r="788" spans="1:4" ht="16" x14ac:dyDescent="0.2">
      <c r="A788" s="3"/>
      <c r="B788" s="3"/>
      <c r="C788" s="3"/>
      <c r="D788" s="3"/>
    </row>
    <row r="789" spans="1:4" ht="16" x14ac:dyDescent="0.2">
      <c r="A789" s="3"/>
      <c r="B789" s="3"/>
      <c r="C789" s="3"/>
      <c r="D789" s="3"/>
    </row>
    <row r="790" spans="1:4" ht="16" x14ac:dyDescent="0.2">
      <c r="A790" s="3"/>
      <c r="B790" s="3"/>
      <c r="C790" s="3"/>
      <c r="D790" s="3"/>
    </row>
    <row r="791" spans="1:4" ht="16" x14ac:dyDescent="0.2">
      <c r="A791" s="3"/>
      <c r="B791" s="3"/>
      <c r="C791" s="3"/>
      <c r="D791" s="3"/>
    </row>
    <row r="792" spans="1:4" ht="16" x14ac:dyDescent="0.2">
      <c r="A792" s="3"/>
      <c r="B792" s="3"/>
      <c r="C792" s="3"/>
      <c r="D792" s="3"/>
    </row>
    <row r="793" spans="1:4" ht="16" x14ac:dyDescent="0.2">
      <c r="A793" s="3"/>
      <c r="B793" s="3"/>
      <c r="C793" s="3"/>
      <c r="D793" s="3"/>
    </row>
    <row r="794" spans="1:4" ht="16" x14ac:dyDescent="0.2">
      <c r="A794" s="3"/>
      <c r="B794" s="3"/>
      <c r="C794" s="3"/>
      <c r="D794" s="3"/>
    </row>
    <row r="795" spans="1:4" ht="16" x14ac:dyDescent="0.2">
      <c r="A795" s="3"/>
      <c r="B795" s="3"/>
      <c r="C795" s="3"/>
      <c r="D795" s="3"/>
    </row>
    <row r="796" spans="1:4" ht="16" x14ac:dyDescent="0.2">
      <c r="A796" s="3"/>
      <c r="B796" s="3"/>
      <c r="C796" s="3"/>
      <c r="D796" s="3"/>
    </row>
    <row r="797" spans="1:4" ht="16" x14ac:dyDescent="0.2">
      <c r="A797" s="3"/>
      <c r="B797" s="3"/>
      <c r="C797" s="3"/>
      <c r="D797" s="3"/>
    </row>
    <row r="798" spans="1:4" ht="16" x14ac:dyDescent="0.2">
      <c r="A798" s="3"/>
      <c r="B798" s="3"/>
      <c r="C798" s="3"/>
      <c r="D798" s="3"/>
    </row>
    <row r="799" spans="1:4" ht="16" x14ac:dyDescent="0.2">
      <c r="A799" s="3"/>
      <c r="B799" s="3"/>
      <c r="C799" s="3"/>
      <c r="D799" s="3"/>
    </row>
    <row r="800" spans="1:4" ht="16" x14ac:dyDescent="0.2">
      <c r="A800" s="3"/>
      <c r="B800" s="3"/>
      <c r="C800" s="3"/>
      <c r="D800" s="3"/>
    </row>
    <row r="801" spans="1:4" ht="16" x14ac:dyDescent="0.2">
      <c r="A801" s="3"/>
      <c r="B801" s="3"/>
      <c r="C801" s="3"/>
      <c r="D801" s="3"/>
    </row>
    <row r="802" spans="1:4" ht="16" x14ac:dyDescent="0.2">
      <c r="A802" s="3"/>
      <c r="B802" s="3"/>
      <c r="C802" s="3"/>
      <c r="D802" s="3"/>
    </row>
    <row r="803" spans="1:4" ht="16" x14ac:dyDescent="0.2">
      <c r="A803" s="3"/>
      <c r="B803" s="3"/>
      <c r="C803" s="3"/>
      <c r="D803" s="3"/>
    </row>
    <row r="804" spans="1:4" ht="16" x14ac:dyDescent="0.2">
      <c r="A804" s="3"/>
      <c r="B804" s="3"/>
      <c r="C804" s="3"/>
      <c r="D804" s="3"/>
    </row>
    <row r="805" spans="1:4" ht="16" x14ac:dyDescent="0.2">
      <c r="A805" s="3"/>
      <c r="B805" s="3"/>
      <c r="C805" s="3"/>
      <c r="D805" s="3"/>
    </row>
    <row r="806" spans="1:4" ht="16" x14ac:dyDescent="0.2">
      <c r="A806" s="3"/>
      <c r="B806" s="3"/>
      <c r="C806" s="3"/>
      <c r="D806" s="3"/>
    </row>
    <row r="807" spans="1:4" ht="16" x14ac:dyDescent="0.2">
      <c r="A807" s="3"/>
      <c r="B807" s="3"/>
      <c r="C807" s="3"/>
      <c r="D807" s="3"/>
    </row>
    <row r="808" spans="1:4" ht="16" x14ac:dyDescent="0.2">
      <c r="A808" s="3"/>
      <c r="B808" s="3"/>
      <c r="C808" s="3"/>
      <c r="D808" s="3"/>
    </row>
    <row r="809" spans="1:4" ht="16" x14ac:dyDescent="0.2">
      <c r="A809" s="3"/>
      <c r="B809" s="3"/>
      <c r="C809" s="3"/>
      <c r="D809" s="3"/>
    </row>
    <row r="810" spans="1:4" ht="16" x14ac:dyDescent="0.2">
      <c r="A810" s="3"/>
      <c r="B810" s="3"/>
      <c r="C810" s="3"/>
      <c r="D810" s="3"/>
    </row>
    <row r="811" spans="1:4" ht="16" x14ac:dyDescent="0.2">
      <c r="A811" s="3"/>
      <c r="B811" s="3"/>
      <c r="C811" s="3"/>
      <c r="D811" s="3"/>
    </row>
    <row r="812" spans="1:4" ht="16" x14ac:dyDescent="0.2">
      <c r="A812" s="3"/>
      <c r="B812" s="3"/>
      <c r="C812" s="3"/>
      <c r="D812" s="3"/>
    </row>
    <row r="813" spans="1:4" ht="16" x14ac:dyDescent="0.2">
      <c r="A813" s="3"/>
      <c r="B813" s="3"/>
      <c r="C813" s="3"/>
      <c r="D813" s="3"/>
    </row>
    <row r="814" spans="1:4" ht="16" x14ac:dyDescent="0.2">
      <c r="A814" s="3"/>
      <c r="B814" s="3"/>
      <c r="C814" s="3"/>
      <c r="D814" s="3"/>
    </row>
    <row r="815" spans="1:4" ht="16" x14ac:dyDescent="0.2">
      <c r="A815" s="3"/>
      <c r="B815" s="3"/>
      <c r="C815" s="3"/>
      <c r="D815" s="3"/>
    </row>
    <row r="816" spans="1:4" ht="16" x14ac:dyDescent="0.2">
      <c r="A816" s="3"/>
      <c r="B816" s="3"/>
      <c r="C816" s="3"/>
      <c r="D816" s="3"/>
    </row>
    <row r="817" spans="1:4" ht="16" x14ac:dyDescent="0.2">
      <c r="A817" s="3"/>
      <c r="B817" s="3"/>
      <c r="C817" s="3"/>
      <c r="D817" s="3"/>
    </row>
    <row r="818" spans="1:4" ht="16" x14ac:dyDescent="0.2">
      <c r="A818" s="3"/>
      <c r="B818" s="3"/>
      <c r="C818" s="3"/>
      <c r="D818" s="3"/>
    </row>
    <row r="819" spans="1:4" ht="16" x14ac:dyDescent="0.2">
      <c r="A819" s="3"/>
      <c r="B819" s="3"/>
      <c r="C819" s="3"/>
      <c r="D819" s="3"/>
    </row>
    <row r="820" spans="1:4" ht="16" x14ac:dyDescent="0.2">
      <c r="A820" s="3"/>
      <c r="B820" s="3"/>
      <c r="C820" s="3"/>
      <c r="D820" s="3"/>
    </row>
    <row r="821" spans="1:4" ht="16" x14ac:dyDescent="0.2">
      <c r="A821" s="3"/>
      <c r="B821" s="3"/>
      <c r="C821" s="3"/>
      <c r="D821" s="3"/>
    </row>
    <row r="822" spans="1:4" ht="16" x14ac:dyDescent="0.2">
      <c r="A822" s="3"/>
      <c r="B822" s="3"/>
      <c r="C822" s="3"/>
      <c r="D822" s="3"/>
    </row>
    <row r="823" spans="1:4" ht="16" x14ac:dyDescent="0.2">
      <c r="A823" s="3"/>
      <c r="B823" s="3"/>
      <c r="C823" s="3"/>
      <c r="D823" s="3"/>
    </row>
    <row r="824" spans="1:4" ht="16" x14ac:dyDescent="0.2">
      <c r="A824" s="3"/>
      <c r="B824" s="3"/>
      <c r="C824" s="3"/>
      <c r="D824" s="3"/>
    </row>
    <row r="825" spans="1:4" ht="16" x14ac:dyDescent="0.2">
      <c r="A825" s="3"/>
      <c r="B825" s="3"/>
      <c r="C825" s="3"/>
      <c r="D825" s="3"/>
    </row>
    <row r="826" spans="1:4" ht="16" x14ac:dyDescent="0.2">
      <c r="A826" s="3"/>
      <c r="B826" s="3"/>
      <c r="C826" s="3"/>
      <c r="D826" s="3"/>
    </row>
    <row r="827" spans="1:4" ht="16" x14ac:dyDescent="0.2">
      <c r="A827" s="3"/>
      <c r="B827" s="3"/>
      <c r="C827" s="3"/>
      <c r="D827" s="3"/>
    </row>
    <row r="828" spans="1:4" ht="16" x14ac:dyDescent="0.2">
      <c r="A828" s="3"/>
      <c r="B828" s="3"/>
      <c r="C828" s="3"/>
      <c r="D828" s="3"/>
    </row>
    <row r="829" spans="1:4" ht="16" x14ac:dyDescent="0.2">
      <c r="A829" s="3"/>
      <c r="B829" s="3"/>
      <c r="C829" s="3"/>
      <c r="D829" s="3"/>
    </row>
    <row r="830" spans="1:4" ht="16" x14ac:dyDescent="0.2">
      <c r="A830" s="3"/>
      <c r="B830" s="3"/>
      <c r="C830" s="3"/>
      <c r="D830" s="3"/>
    </row>
    <row r="831" spans="1:4" ht="16" x14ac:dyDescent="0.2">
      <c r="A831" s="3"/>
      <c r="B831" s="3"/>
      <c r="C831" s="3"/>
      <c r="D831" s="3"/>
    </row>
    <row r="832" spans="1:4" ht="16" x14ac:dyDescent="0.2">
      <c r="A832" s="3"/>
      <c r="B832" s="3"/>
      <c r="C832" s="3"/>
      <c r="D832" s="3"/>
    </row>
    <row r="833" spans="1:4" ht="16" x14ac:dyDescent="0.2">
      <c r="A833" s="3"/>
      <c r="B833" s="3"/>
      <c r="C833" s="3"/>
      <c r="D833" s="3"/>
    </row>
    <row r="834" spans="1:4" ht="16" x14ac:dyDescent="0.2">
      <c r="A834" s="3"/>
      <c r="B834" s="3"/>
      <c r="C834" s="3"/>
      <c r="D834" s="3"/>
    </row>
    <row r="835" spans="1:4" ht="16" x14ac:dyDescent="0.2">
      <c r="A835" s="3"/>
      <c r="B835" s="3"/>
      <c r="C835" s="3"/>
      <c r="D835" s="3"/>
    </row>
    <row r="836" spans="1:4" ht="16" x14ac:dyDescent="0.2">
      <c r="A836" s="3"/>
      <c r="B836" s="3"/>
      <c r="C836" s="3"/>
      <c r="D836" s="3"/>
    </row>
    <row r="837" spans="1:4" ht="16" x14ac:dyDescent="0.2">
      <c r="A837" s="3"/>
      <c r="B837" s="3"/>
      <c r="C837" s="3"/>
      <c r="D837" s="3"/>
    </row>
    <row r="838" spans="1:4" ht="16" x14ac:dyDescent="0.2">
      <c r="A838" s="3"/>
      <c r="B838" s="3"/>
      <c r="C838" s="3"/>
      <c r="D838" s="3"/>
    </row>
    <row r="839" spans="1:4" ht="16" x14ac:dyDescent="0.2">
      <c r="A839" s="3"/>
      <c r="B839" s="3"/>
      <c r="C839" s="3"/>
      <c r="D839" s="3"/>
    </row>
    <row r="840" spans="1:4" ht="16" x14ac:dyDescent="0.2">
      <c r="A840" s="3"/>
      <c r="B840" s="3"/>
      <c r="C840" s="3"/>
      <c r="D840" s="3"/>
    </row>
    <row r="841" spans="1:4" ht="16" x14ac:dyDescent="0.2">
      <c r="A841" s="3"/>
      <c r="B841" s="3"/>
      <c r="C841" s="3"/>
      <c r="D841" s="3"/>
    </row>
    <row r="842" spans="1:4" ht="16" x14ac:dyDescent="0.2">
      <c r="A842" s="3"/>
      <c r="B842" s="3"/>
      <c r="C842" s="3"/>
      <c r="D842" s="3"/>
    </row>
    <row r="843" spans="1:4" ht="16" x14ac:dyDescent="0.2">
      <c r="A843" s="3"/>
      <c r="B843" s="3"/>
      <c r="C843" s="3"/>
      <c r="D843" s="3"/>
    </row>
    <row r="844" spans="1:4" ht="16" x14ac:dyDescent="0.2">
      <c r="A844" s="3"/>
      <c r="B844" s="3"/>
      <c r="C844" s="3"/>
      <c r="D844" s="3"/>
    </row>
    <row r="845" spans="1:4" ht="16" x14ac:dyDescent="0.2">
      <c r="A845" s="3"/>
      <c r="B845" s="3"/>
      <c r="C845" s="3"/>
      <c r="D845" s="3"/>
    </row>
    <row r="846" spans="1:4" ht="16" x14ac:dyDescent="0.2">
      <c r="A846" s="3"/>
      <c r="B846" s="3"/>
      <c r="C846" s="3"/>
      <c r="D846" s="3"/>
    </row>
    <row r="847" spans="1:4" ht="16" x14ac:dyDescent="0.2">
      <c r="A847" s="3"/>
      <c r="B847" s="3"/>
      <c r="C847" s="3"/>
      <c r="D847" s="3"/>
    </row>
    <row r="848" spans="1:4" ht="16" x14ac:dyDescent="0.2">
      <c r="A848" s="3"/>
      <c r="B848" s="3"/>
      <c r="C848" s="3"/>
      <c r="D848" s="3"/>
    </row>
    <row r="849" spans="1:4" ht="16" x14ac:dyDescent="0.2">
      <c r="A849" s="3"/>
      <c r="B849" s="3"/>
      <c r="C849" s="3"/>
      <c r="D849" s="3"/>
    </row>
    <row r="850" spans="1:4" ht="16" x14ac:dyDescent="0.2">
      <c r="A850" s="3"/>
      <c r="B850" s="3"/>
      <c r="C850" s="3"/>
      <c r="D850" s="3"/>
    </row>
    <row r="851" spans="1:4" ht="16" x14ac:dyDescent="0.2">
      <c r="A851" s="3"/>
      <c r="B851" s="3"/>
      <c r="C851" s="3"/>
      <c r="D851" s="3"/>
    </row>
    <row r="852" spans="1:4" ht="16" x14ac:dyDescent="0.2">
      <c r="A852" s="3"/>
      <c r="B852" s="3"/>
      <c r="C852" s="3"/>
      <c r="D852" s="3"/>
    </row>
    <row r="853" spans="1:4" ht="16" x14ac:dyDescent="0.2">
      <c r="A853" s="3"/>
      <c r="B853" s="3"/>
      <c r="C853" s="3"/>
      <c r="D853" s="3"/>
    </row>
    <row r="854" spans="1:4" ht="16" x14ac:dyDescent="0.2">
      <c r="A854" s="3"/>
      <c r="B854" s="3"/>
      <c r="C854" s="3"/>
      <c r="D854" s="3"/>
    </row>
    <row r="855" spans="1:4" ht="16" x14ac:dyDescent="0.2">
      <c r="A855" s="3"/>
      <c r="B855" s="3"/>
      <c r="C855" s="3"/>
      <c r="D855" s="3"/>
    </row>
    <row r="856" spans="1:4" ht="16" x14ac:dyDescent="0.2">
      <c r="A856" s="3"/>
      <c r="B856" s="3"/>
      <c r="C856" s="3"/>
      <c r="D856" s="3"/>
    </row>
    <row r="857" spans="1:4" ht="16" x14ac:dyDescent="0.2">
      <c r="A857" s="3"/>
      <c r="B857" s="3"/>
      <c r="C857" s="3"/>
      <c r="D857" s="3"/>
    </row>
    <row r="858" spans="1:4" ht="16" x14ac:dyDescent="0.2">
      <c r="A858" s="3"/>
      <c r="B858" s="3"/>
      <c r="C858" s="3"/>
      <c r="D858" s="3"/>
    </row>
    <row r="859" spans="1:4" ht="16" x14ac:dyDescent="0.2">
      <c r="A859" s="3"/>
      <c r="B859" s="3"/>
      <c r="C859" s="3"/>
      <c r="D859" s="3"/>
    </row>
    <row r="860" spans="1:4" ht="16" x14ac:dyDescent="0.2">
      <c r="A860" s="3"/>
      <c r="B860" s="3"/>
      <c r="C860" s="3"/>
      <c r="D860" s="3"/>
    </row>
    <row r="861" spans="1:4" ht="16" x14ac:dyDescent="0.2">
      <c r="A861" s="3"/>
      <c r="B861" s="3"/>
      <c r="C861" s="3"/>
      <c r="D861" s="3"/>
    </row>
    <row r="862" spans="1:4" ht="16" x14ac:dyDescent="0.2">
      <c r="A862" s="3"/>
      <c r="B862" s="3"/>
      <c r="C862" s="3"/>
      <c r="D862" s="3"/>
    </row>
    <row r="863" spans="1:4" ht="16" x14ac:dyDescent="0.2">
      <c r="A863" s="3"/>
      <c r="B863" s="3"/>
      <c r="C863" s="3"/>
      <c r="D863" s="3"/>
    </row>
    <row r="864" spans="1:4" ht="16" x14ac:dyDescent="0.2">
      <c r="A864" s="3"/>
      <c r="B864" s="3"/>
      <c r="C864" s="3"/>
      <c r="D864" s="3"/>
    </row>
    <row r="865" spans="1:4" ht="16" x14ac:dyDescent="0.2">
      <c r="A865" s="3"/>
      <c r="B865" s="3"/>
      <c r="C865" s="3"/>
      <c r="D865" s="3"/>
    </row>
    <row r="866" spans="1:4" ht="16" x14ac:dyDescent="0.2">
      <c r="A866" s="3"/>
      <c r="B866" s="3"/>
      <c r="C866" s="3"/>
      <c r="D866" s="3"/>
    </row>
    <row r="867" spans="1:4" ht="16" x14ac:dyDescent="0.2">
      <c r="A867" s="3"/>
      <c r="B867" s="3"/>
      <c r="C867" s="3"/>
      <c r="D867" s="3"/>
    </row>
    <row r="868" spans="1:4" ht="16" x14ac:dyDescent="0.2">
      <c r="A868" s="3"/>
      <c r="B868" s="3"/>
      <c r="C868" s="3"/>
      <c r="D868" s="3"/>
    </row>
    <row r="869" spans="1:4" ht="16" x14ac:dyDescent="0.2">
      <c r="A869" s="3"/>
      <c r="B869" s="3"/>
      <c r="C869" s="3"/>
      <c r="D869" s="3"/>
    </row>
    <row r="870" spans="1:4" ht="16" x14ac:dyDescent="0.2">
      <c r="A870" s="3"/>
      <c r="B870" s="3"/>
      <c r="C870" s="3"/>
      <c r="D870" s="3"/>
    </row>
    <row r="871" spans="1:4" ht="16" x14ac:dyDescent="0.2">
      <c r="A871" s="3"/>
      <c r="B871" s="3"/>
      <c r="C871" s="3"/>
      <c r="D871" s="3"/>
    </row>
    <row r="872" spans="1:4" ht="16" x14ac:dyDescent="0.2">
      <c r="A872" s="3"/>
      <c r="B872" s="3"/>
      <c r="C872" s="3"/>
      <c r="D872" s="3"/>
    </row>
    <row r="873" spans="1:4" ht="16" x14ac:dyDescent="0.2">
      <c r="A873" s="3"/>
      <c r="B873" s="3"/>
      <c r="C873" s="3"/>
      <c r="D873" s="3"/>
    </row>
    <row r="874" spans="1:4" ht="16" x14ac:dyDescent="0.2">
      <c r="A874" s="3"/>
      <c r="B874" s="3"/>
      <c r="C874" s="3"/>
      <c r="D874" s="3"/>
    </row>
    <row r="875" spans="1:4" ht="16" x14ac:dyDescent="0.2">
      <c r="A875" s="3"/>
      <c r="B875" s="3"/>
      <c r="C875" s="3"/>
      <c r="D875" s="3"/>
    </row>
    <row r="876" spans="1:4" ht="16" x14ac:dyDescent="0.2">
      <c r="A876" s="3"/>
      <c r="B876" s="3"/>
      <c r="C876" s="3"/>
      <c r="D876" s="3"/>
    </row>
    <row r="877" spans="1:4" ht="16" x14ac:dyDescent="0.2">
      <c r="A877" s="3"/>
      <c r="B877" s="3"/>
      <c r="C877" s="3"/>
      <c r="D877" s="3"/>
    </row>
    <row r="878" spans="1:4" ht="16" x14ac:dyDescent="0.2">
      <c r="A878" s="3"/>
      <c r="B878" s="3"/>
      <c r="C878" s="3"/>
      <c r="D878" s="3"/>
    </row>
    <row r="879" spans="1:4" ht="16" x14ac:dyDescent="0.2">
      <c r="A879" s="3"/>
      <c r="B879" s="3"/>
      <c r="C879" s="3"/>
      <c r="D879" s="3"/>
    </row>
    <row r="880" spans="1:4" ht="16" x14ac:dyDescent="0.2">
      <c r="A880" s="3"/>
      <c r="B880" s="3"/>
      <c r="C880" s="3"/>
      <c r="D880" s="3"/>
    </row>
    <row r="881" spans="1:4" ht="16" x14ac:dyDescent="0.2">
      <c r="A881" s="3"/>
      <c r="B881" s="3"/>
      <c r="C881" s="3"/>
      <c r="D881" s="3"/>
    </row>
    <row r="882" spans="1:4" ht="16" x14ac:dyDescent="0.2">
      <c r="A882" s="3"/>
      <c r="B882" s="3"/>
      <c r="C882" s="3"/>
      <c r="D882" s="3"/>
    </row>
    <row r="883" spans="1:4" ht="16" x14ac:dyDescent="0.2">
      <c r="A883" s="3"/>
      <c r="B883" s="3"/>
      <c r="C883" s="3"/>
      <c r="D883" s="3"/>
    </row>
    <row r="884" spans="1:4" ht="16" x14ac:dyDescent="0.2">
      <c r="A884" s="3"/>
      <c r="B884" s="3"/>
      <c r="C884" s="3"/>
      <c r="D884" s="3"/>
    </row>
    <row r="885" spans="1:4" ht="16" x14ac:dyDescent="0.2">
      <c r="A885" s="3"/>
      <c r="B885" s="3"/>
      <c r="C885" s="3"/>
      <c r="D885" s="3"/>
    </row>
    <row r="886" spans="1:4" ht="16" x14ac:dyDescent="0.2">
      <c r="A886" s="3"/>
      <c r="B886" s="3"/>
      <c r="C886" s="3"/>
      <c r="D886" s="3"/>
    </row>
    <row r="887" spans="1:4" ht="16" x14ac:dyDescent="0.2">
      <c r="A887" s="3"/>
      <c r="B887" s="3"/>
      <c r="C887" s="3"/>
      <c r="D887" s="3"/>
    </row>
    <row r="888" spans="1:4" ht="16" x14ac:dyDescent="0.2">
      <c r="A888" s="3"/>
      <c r="B888" s="3"/>
      <c r="C888" s="3"/>
      <c r="D888" s="3"/>
    </row>
    <row r="889" spans="1:4" ht="16" x14ac:dyDescent="0.2">
      <c r="A889" s="3"/>
      <c r="B889" s="3"/>
      <c r="C889" s="3"/>
      <c r="D889" s="3"/>
    </row>
    <row r="890" spans="1:4" ht="16" x14ac:dyDescent="0.2">
      <c r="A890" s="3"/>
      <c r="B890" s="3"/>
      <c r="C890" s="3"/>
      <c r="D890" s="3"/>
    </row>
    <row r="891" spans="1:4" ht="16" x14ac:dyDescent="0.2">
      <c r="A891" s="3"/>
      <c r="B891" s="3"/>
      <c r="C891" s="3"/>
      <c r="D891" s="3"/>
    </row>
    <row r="892" spans="1:4" ht="16" x14ac:dyDescent="0.2">
      <c r="A892" s="3"/>
      <c r="B892" s="3"/>
      <c r="C892" s="3"/>
      <c r="D892" s="3"/>
    </row>
    <row r="893" spans="1:4" ht="16" x14ac:dyDescent="0.2">
      <c r="A893" s="3"/>
      <c r="B893" s="3"/>
      <c r="C893" s="3"/>
      <c r="D893" s="3"/>
    </row>
    <row r="894" spans="1:4" ht="16" x14ac:dyDescent="0.2">
      <c r="A894" s="3"/>
      <c r="B894" s="3"/>
      <c r="C894" s="3"/>
      <c r="D894" s="3"/>
    </row>
    <row r="895" spans="1:4" ht="16" x14ac:dyDescent="0.2">
      <c r="A895" s="3"/>
      <c r="B895" s="3"/>
      <c r="C895" s="3"/>
      <c r="D895" s="3"/>
    </row>
    <row r="896" spans="1:4" ht="16" x14ac:dyDescent="0.2">
      <c r="A896" s="3"/>
      <c r="B896" s="3"/>
      <c r="C896" s="3"/>
      <c r="D896" s="3"/>
    </row>
    <row r="897" spans="1:4" ht="16" x14ac:dyDescent="0.2">
      <c r="A897" s="3"/>
      <c r="B897" s="3"/>
      <c r="C897" s="3"/>
      <c r="D897" s="3"/>
    </row>
    <row r="898" spans="1:4" ht="16" x14ac:dyDescent="0.2">
      <c r="A898" s="3"/>
      <c r="B898" s="3"/>
      <c r="C898" s="3"/>
      <c r="D898" s="3"/>
    </row>
    <row r="899" spans="1:4" ht="16" x14ac:dyDescent="0.2">
      <c r="A899" s="3"/>
      <c r="B899" s="3"/>
      <c r="C899" s="3"/>
      <c r="D899" s="3"/>
    </row>
    <row r="900" spans="1:4" ht="16" x14ac:dyDescent="0.2">
      <c r="A900" s="3"/>
      <c r="B900" s="3"/>
      <c r="C900" s="3"/>
      <c r="D900" s="3"/>
    </row>
    <row r="901" spans="1:4" ht="16" x14ac:dyDescent="0.2">
      <c r="A901" s="3"/>
      <c r="B901" s="3"/>
      <c r="C901" s="3"/>
      <c r="D901" s="3"/>
    </row>
    <row r="902" spans="1:4" ht="16" x14ac:dyDescent="0.2">
      <c r="A902" s="3"/>
      <c r="B902" s="3"/>
      <c r="C902" s="3"/>
      <c r="D902" s="3"/>
    </row>
    <row r="903" spans="1:4" ht="16" x14ac:dyDescent="0.2">
      <c r="A903" s="3"/>
      <c r="B903" s="3"/>
      <c r="C903" s="3"/>
      <c r="D903" s="3"/>
    </row>
    <row r="904" spans="1:4" ht="16" x14ac:dyDescent="0.2">
      <c r="A904" s="3"/>
      <c r="B904" s="3"/>
      <c r="C904" s="3"/>
      <c r="D904" s="3"/>
    </row>
    <row r="905" spans="1:4" ht="16" x14ac:dyDescent="0.2">
      <c r="A905" s="3"/>
      <c r="B905" s="3"/>
      <c r="C905" s="3"/>
      <c r="D905" s="3"/>
    </row>
    <row r="906" spans="1:4" ht="16" x14ac:dyDescent="0.2">
      <c r="A906" s="3"/>
      <c r="B906" s="3"/>
      <c r="C906" s="3"/>
      <c r="D906" s="3"/>
    </row>
    <row r="907" spans="1:4" ht="16" x14ac:dyDescent="0.2">
      <c r="A907" s="3"/>
      <c r="B907" s="3"/>
      <c r="C907" s="3"/>
      <c r="D907" s="3"/>
    </row>
    <row r="908" spans="1:4" ht="16" x14ac:dyDescent="0.2">
      <c r="A908" s="3"/>
      <c r="B908" s="3"/>
      <c r="C908" s="3"/>
      <c r="D908" s="3"/>
    </row>
    <row r="909" spans="1:4" ht="16" x14ac:dyDescent="0.2">
      <c r="A909" s="3"/>
      <c r="B909" s="3"/>
      <c r="C909" s="3"/>
      <c r="D909" s="3"/>
    </row>
    <row r="910" spans="1:4" ht="16" x14ac:dyDescent="0.2">
      <c r="A910" s="3"/>
      <c r="B910" s="3"/>
      <c r="C910" s="3"/>
      <c r="D910" s="3"/>
    </row>
    <row r="911" spans="1:4" ht="16" x14ac:dyDescent="0.2">
      <c r="A911" s="3"/>
      <c r="B911" s="3"/>
      <c r="C911" s="3"/>
      <c r="D911" s="3"/>
    </row>
    <row r="912" spans="1:4" ht="16" x14ac:dyDescent="0.2">
      <c r="A912" s="3"/>
      <c r="B912" s="3"/>
      <c r="C912" s="3"/>
      <c r="D912" s="3"/>
    </row>
    <row r="913" spans="1:4" ht="16" x14ac:dyDescent="0.2">
      <c r="A913" s="3"/>
      <c r="B913" s="3"/>
      <c r="C913" s="3"/>
      <c r="D913" s="3"/>
    </row>
    <row r="914" spans="1:4" ht="16" x14ac:dyDescent="0.2">
      <c r="A914" s="3"/>
      <c r="B914" s="3"/>
      <c r="C914" s="3"/>
      <c r="D914" s="3"/>
    </row>
    <row r="915" spans="1:4" ht="16" x14ac:dyDescent="0.2">
      <c r="A915" s="3"/>
      <c r="B915" s="3"/>
      <c r="C915" s="3"/>
      <c r="D915" s="3"/>
    </row>
    <row r="916" spans="1:4" ht="16" x14ac:dyDescent="0.2">
      <c r="A916" s="3"/>
      <c r="B916" s="3"/>
      <c r="C916" s="3"/>
      <c r="D916" s="3"/>
    </row>
    <row r="917" spans="1:4" ht="16" x14ac:dyDescent="0.2">
      <c r="A917" s="3"/>
      <c r="B917" s="3"/>
      <c r="C917" s="3"/>
      <c r="D917" s="3"/>
    </row>
    <row r="918" spans="1:4" ht="16" x14ac:dyDescent="0.2">
      <c r="A918" s="3"/>
      <c r="B918" s="3"/>
      <c r="C918" s="3"/>
      <c r="D918" s="3"/>
    </row>
    <row r="919" spans="1:4" ht="16" x14ac:dyDescent="0.2">
      <c r="A919" s="3"/>
      <c r="B919" s="3"/>
      <c r="C919" s="3"/>
      <c r="D919" s="3"/>
    </row>
    <row r="920" spans="1:4" ht="16" x14ac:dyDescent="0.2">
      <c r="A920" s="3"/>
      <c r="B920" s="3"/>
      <c r="C920" s="3"/>
      <c r="D920" s="3"/>
    </row>
    <row r="921" spans="1:4" ht="16" x14ac:dyDescent="0.2">
      <c r="A921" s="3"/>
      <c r="B921" s="3"/>
      <c r="C921" s="3"/>
      <c r="D921" s="3"/>
    </row>
    <row r="922" spans="1:4" ht="16" x14ac:dyDescent="0.2">
      <c r="A922" s="3"/>
      <c r="B922" s="3"/>
      <c r="C922" s="3"/>
      <c r="D922" s="3"/>
    </row>
    <row r="923" spans="1:4" ht="16" x14ac:dyDescent="0.2">
      <c r="A923" s="3"/>
      <c r="B923" s="3"/>
      <c r="C923" s="3"/>
      <c r="D923" s="3"/>
    </row>
    <row r="924" spans="1:4" ht="16" x14ac:dyDescent="0.2">
      <c r="A924" s="3"/>
      <c r="B924" s="3"/>
      <c r="C924" s="3"/>
      <c r="D924" s="3"/>
    </row>
    <row r="925" spans="1:4" ht="16" x14ac:dyDescent="0.2">
      <c r="A925" s="3"/>
      <c r="B925" s="3"/>
      <c r="C925" s="3"/>
      <c r="D925" s="3"/>
    </row>
    <row r="926" spans="1:4" ht="16" x14ac:dyDescent="0.2">
      <c r="A926" s="3"/>
      <c r="B926" s="3"/>
      <c r="C926" s="3"/>
      <c r="D926" s="3"/>
    </row>
    <row r="927" spans="1:4" ht="16" x14ac:dyDescent="0.2">
      <c r="A927" s="3"/>
      <c r="B927" s="3"/>
      <c r="C927" s="3"/>
      <c r="D927" s="3"/>
    </row>
    <row r="928" spans="1:4" ht="16" x14ac:dyDescent="0.2">
      <c r="A928" s="3"/>
      <c r="B928" s="3"/>
      <c r="C928" s="3"/>
      <c r="D928" s="3"/>
    </row>
    <row r="929" spans="1:4" ht="16" x14ac:dyDescent="0.2">
      <c r="A929" s="3"/>
      <c r="B929" s="3"/>
      <c r="C929" s="3"/>
      <c r="D929" s="3"/>
    </row>
    <row r="930" spans="1:4" ht="16" x14ac:dyDescent="0.2">
      <c r="A930" s="3"/>
      <c r="B930" s="3"/>
      <c r="C930" s="3"/>
      <c r="D930" s="3"/>
    </row>
    <row r="931" spans="1:4" ht="16" x14ac:dyDescent="0.2">
      <c r="A931" s="3"/>
      <c r="B931" s="3"/>
      <c r="C931" s="3"/>
      <c r="D931" s="3"/>
    </row>
    <row r="932" spans="1:4" ht="16" x14ac:dyDescent="0.2">
      <c r="A932" s="3"/>
      <c r="B932" s="3"/>
      <c r="C932" s="3"/>
      <c r="D932" s="3"/>
    </row>
    <row r="933" spans="1:4" ht="16" x14ac:dyDescent="0.2">
      <c r="A933" s="3"/>
      <c r="B933" s="3"/>
      <c r="C933" s="3"/>
      <c r="D933" s="3"/>
    </row>
    <row r="934" spans="1:4" ht="16" x14ac:dyDescent="0.2">
      <c r="A934" s="3"/>
      <c r="B934" s="3"/>
      <c r="C934" s="3"/>
      <c r="D934" s="3"/>
    </row>
    <row r="935" spans="1:4" ht="16" x14ac:dyDescent="0.2">
      <c r="A935" s="3"/>
      <c r="B935" s="3"/>
      <c r="C935" s="3"/>
      <c r="D935" s="3"/>
    </row>
    <row r="936" spans="1:4" ht="16" x14ac:dyDescent="0.2">
      <c r="A936" s="3"/>
      <c r="B936" s="3"/>
      <c r="C936" s="3"/>
      <c r="D936" s="3"/>
    </row>
    <row r="937" spans="1:4" ht="16" x14ac:dyDescent="0.2">
      <c r="A937" s="3"/>
      <c r="B937" s="3"/>
      <c r="C937" s="3"/>
      <c r="D937" s="3"/>
    </row>
    <row r="938" spans="1:4" ht="16" x14ac:dyDescent="0.2">
      <c r="A938" s="3"/>
      <c r="B938" s="3"/>
      <c r="C938" s="3"/>
      <c r="D938" s="3"/>
    </row>
    <row r="939" spans="1:4" ht="16" x14ac:dyDescent="0.2">
      <c r="A939" s="3"/>
      <c r="B939" s="3"/>
      <c r="C939" s="3"/>
      <c r="D939" s="3"/>
    </row>
    <row r="940" spans="1:4" ht="16" x14ac:dyDescent="0.2">
      <c r="A940" s="3"/>
      <c r="B940" s="3"/>
      <c r="C940" s="3"/>
      <c r="D940" s="3"/>
    </row>
    <row r="941" spans="1:4" ht="16" x14ac:dyDescent="0.2">
      <c r="A941" s="3"/>
      <c r="B941" s="3"/>
      <c r="C941" s="3"/>
      <c r="D941" s="3"/>
    </row>
    <row r="942" spans="1:4" ht="16" x14ac:dyDescent="0.2">
      <c r="A942" s="3"/>
      <c r="B942" s="3"/>
      <c r="C942" s="3"/>
      <c r="D942" s="3"/>
    </row>
    <row r="943" spans="1:4" ht="16" x14ac:dyDescent="0.2">
      <c r="A943" s="3"/>
      <c r="B943" s="3"/>
      <c r="C943" s="3"/>
      <c r="D943" s="3"/>
    </row>
    <row r="944" spans="1:4" ht="16" x14ac:dyDescent="0.2">
      <c r="A944" s="3"/>
      <c r="B944" s="3"/>
      <c r="C944" s="3"/>
      <c r="D944" s="3"/>
    </row>
    <row r="945" spans="1:4" ht="16" x14ac:dyDescent="0.2">
      <c r="A945" s="3"/>
      <c r="B945" s="3"/>
      <c r="C945" s="3"/>
      <c r="D945" s="3"/>
    </row>
    <row r="946" spans="1:4" ht="16" x14ac:dyDescent="0.2">
      <c r="A946" s="3"/>
      <c r="B946" s="3"/>
      <c r="C946" s="3"/>
      <c r="D946" s="3"/>
    </row>
    <row r="947" spans="1:4" ht="16" x14ac:dyDescent="0.2">
      <c r="A947" s="3"/>
      <c r="B947" s="3"/>
      <c r="C947" s="3"/>
      <c r="D947" s="3"/>
    </row>
    <row r="948" spans="1:4" ht="16" x14ac:dyDescent="0.2">
      <c r="A948" s="3"/>
      <c r="B948" s="3"/>
      <c r="C948" s="3"/>
      <c r="D948" s="3"/>
    </row>
    <row r="949" spans="1:4" ht="16" x14ac:dyDescent="0.2">
      <c r="A949" s="3"/>
      <c r="B949" s="3"/>
      <c r="C949" s="3"/>
      <c r="D949" s="3"/>
    </row>
    <row r="950" spans="1:4" ht="16" x14ac:dyDescent="0.2">
      <c r="A950" s="3"/>
      <c r="B950" s="3"/>
      <c r="C950" s="3"/>
      <c r="D950" s="3"/>
    </row>
    <row r="951" spans="1:4" ht="16" x14ac:dyDescent="0.2">
      <c r="A951" s="3"/>
      <c r="B951" s="3"/>
      <c r="C951" s="3"/>
      <c r="D951" s="3"/>
    </row>
    <row r="952" spans="1:4" ht="16" x14ac:dyDescent="0.2">
      <c r="A952" s="3"/>
      <c r="B952" s="3"/>
      <c r="C952" s="3"/>
      <c r="D952" s="3"/>
    </row>
    <row r="953" spans="1:4" ht="16" x14ac:dyDescent="0.2">
      <c r="A953" s="3"/>
      <c r="B953" s="3"/>
      <c r="C953" s="3"/>
      <c r="D953" s="3"/>
    </row>
    <row r="954" spans="1:4" ht="16" x14ac:dyDescent="0.2">
      <c r="A954" s="3"/>
      <c r="B954" s="3"/>
      <c r="C954" s="3"/>
      <c r="D954" s="3"/>
    </row>
    <row r="955" spans="1:4" ht="16" x14ac:dyDescent="0.2">
      <c r="A955" s="3"/>
      <c r="B955" s="3"/>
      <c r="C955" s="3"/>
      <c r="D955" s="3"/>
    </row>
    <row r="956" spans="1:4" ht="16" x14ac:dyDescent="0.2">
      <c r="A956" s="3"/>
      <c r="B956" s="3"/>
      <c r="C956" s="3"/>
      <c r="D956" s="3"/>
    </row>
    <row r="957" spans="1:4" ht="16" x14ac:dyDescent="0.2">
      <c r="A957" s="3"/>
      <c r="B957" s="3"/>
      <c r="C957" s="3"/>
      <c r="D957" s="3"/>
    </row>
    <row r="958" spans="1:4" ht="16" x14ac:dyDescent="0.2">
      <c r="A958" s="3"/>
      <c r="B958" s="3"/>
      <c r="C958" s="3"/>
      <c r="D958" s="3"/>
    </row>
    <row r="959" spans="1:4" ht="16" x14ac:dyDescent="0.2">
      <c r="A959" s="3"/>
      <c r="B959" s="3"/>
      <c r="C959" s="3"/>
      <c r="D959" s="3"/>
    </row>
    <row r="960" spans="1:4" ht="16" x14ac:dyDescent="0.2">
      <c r="A960" s="3"/>
      <c r="B960" s="3"/>
      <c r="C960" s="3"/>
      <c r="D960" s="3"/>
    </row>
    <row r="961" spans="1:4" ht="16" x14ac:dyDescent="0.2">
      <c r="A961" s="3"/>
      <c r="B961" s="3"/>
      <c r="C961" s="3"/>
      <c r="D961" s="3"/>
    </row>
    <row r="962" spans="1:4" ht="16" x14ac:dyDescent="0.2">
      <c r="A962" s="3"/>
      <c r="B962" s="3"/>
      <c r="C962" s="3"/>
      <c r="D962" s="3"/>
    </row>
    <row r="963" spans="1:4" ht="16" x14ac:dyDescent="0.2">
      <c r="A963" s="3"/>
      <c r="B963" s="3"/>
      <c r="C963" s="3"/>
      <c r="D963" s="3"/>
    </row>
    <row r="964" spans="1:4" ht="16" x14ac:dyDescent="0.2">
      <c r="A964" s="3"/>
      <c r="B964" s="3"/>
      <c r="C964" s="3"/>
      <c r="D964" s="3"/>
    </row>
    <row r="965" spans="1:4" ht="16" x14ac:dyDescent="0.2">
      <c r="A965" s="3"/>
      <c r="B965" s="3"/>
      <c r="C965" s="3"/>
      <c r="D965" s="3"/>
    </row>
    <row r="966" spans="1:4" ht="16" x14ac:dyDescent="0.2">
      <c r="A966" s="3"/>
      <c r="B966" s="3"/>
      <c r="C966" s="3"/>
      <c r="D966" s="3"/>
    </row>
    <row r="967" spans="1:4" ht="16" x14ac:dyDescent="0.2">
      <c r="A967" s="3"/>
      <c r="B967" s="3"/>
      <c r="C967" s="3"/>
      <c r="D967" s="3"/>
    </row>
    <row r="968" spans="1:4" ht="16" x14ac:dyDescent="0.2">
      <c r="A968" s="3"/>
      <c r="B968" s="3"/>
      <c r="C968" s="3"/>
      <c r="D968" s="3"/>
    </row>
    <row r="969" spans="1:4" ht="16" x14ac:dyDescent="0.2">
      <c r="A969" s="3"/>
      <c r="B969" s="3"/>
      <c r="C969" s="3"/>
      <c r="D969" s="3"/>
    </row>
    <row r="970" spans="1:4" ht="16" x14ac:dyDescent="0.2">
      <c r="A970" s="3"/>
      <c r="B970" s="3"/>
      <c r="C970" s="3"/>
      <c r="D970" s="3"/>
    </row>
    <row r="971" spans="1:4" ht="16" x14ac:dyDescent="0.2">
      <c r="A971" s="3"/>
      <c r="B971" s="3"/>
      <c r="C971" s="3"/>
      <c r="D971" s="3"/>
    </row>
    <row r="972" spans="1:4" ht="16" x14ac:dyDescent="0.2">
      <c r="A972" s="3"/>
      <c r="B972" s="3"/>
      <c r="C972" s="3"/>
      <c r="D972" s="3"/>
    </row>
    <row r="973" spans="1:4" ht="16" x14ac:dyDescent="0.2">
      <c r="A973" s="3"/>
      <c r="B973" s="3"/>
      <c r="C973" s="3"/>
      <c r="D973" s="3"/>
    </row>
    <row r="974" spans="1:4" ht="16" x14ac:dyDescent="0.2">
      <c r="A974" s="3"/>
      <c r="B974" s="3"/>
      <c r="C974" s="3"/>
      <c r="D974" s="3"/>
    </row>
    <row r="975" spans="1:4" ht="16" x14ac:dyDescent="0.2">
      <c r="A975" s="3"/>
      <c r="B975" s="3"/>
      <c r="C975" s="3"/>
      <c r="D975" s="3"/>
    </row>
    <row r="976" spans="1:4" ht="16" x14ac:dyDescent="0.2">
      <c r="A976" s="3"/>
      <c r="B976" s="3"/>
      <c r="C976" s="3"/>
      <c r="D976" s="3"/>
    </row>
    <row r="977" spans="1:4" ht="16" x14ac:dyDescent="0.2">
      <c r="A977" s="3"/>
      <c r="B977" s="3"/>
      <c r="C977" s="3"/>
      <c r="D977" s="3"/>
    </row>
    <row r="978" spans="1:4" ht="16" x14ac:dyDescent="0.2">
      <c r="A978" s="3"/>
      <c r="B978" s="3"/>
      <c r="C978" s="3"/>
      <c r="D978" s="3"/>
    </row>
    <row r="979" spans="1:4" ht="16" x14ac:dyDescent="0.2">
      <c r="A979" s="3"/>
      <c r="B979" s="3"/>
      <c r="C979" s="3"/>
      <c r="D979" s="3"/>
    </row>
    <row r="980" spans="1:4" ht="16" x14ac:dyDescent="0.2">
      <c r="A980" s="3"/>
      <c r="B980" s="3"/>
      <c r="C980" s="3"/>
      <c r="D980" s="3"/>
    </row>
    <row r="981" spans="1:4" ht="16" x14ac:dyDescent="0.2">
      <c r="A981" s="3"/>
      <c r="B981" s="3"/>
      <c r="C981" s="3"/>
      <c r="D981" s="3"/>
    </row>
    <row r="982" spans="1:4" ht="16" x14ac:dyDescent="0.2">
      <c r="A982" s="3"/>
      <c r="B982" s="3"/>
      <c r="C982" s="3"/>
      <c r="D982" s="3"/>
    </row>
    <row r="983" spans="1:4" ht="16" x14ac:dyDescent="0.2">
      <c r="A983" s="3"/>
      <c r="B983" s="3"/>
      <c r="C983" s="3"/>
      <c r="D983" s="3"/>
    </row>
    <row r="984" spans="1:4" ht="16" x14ac:dyDescent="0.2">
      <c r="A984" s="3"/>
      <c r="B984" s="3"/>
      <c r="C984" s="3"/>
      <c r="D984" s="3"/>
    </row>
    <row r="985" spans="1:4" ht="16" x14ac:dyDescent="0.2">
      <c r="A985" s="3"/>
      <c r="B985" s="3"/>
      <c r="C985" s="3"/>
      <c r="D985" s="3"/>
    </row>
    <row r="986" spans="1:4" ht="16" x14ac:dyDescent="0.2">
      <c r="A986" s="3"/>
      <c r="B986" s="3"/>
      <c r="C986" s="3"/>
      <c r="D986" s="3"/>
    </row>
    <row r="987" spans="1:4" ht="16" x14ac:dyDescent="0.2">
      <c r="A987" s="3"/>
      <c r="B987" s="3"/>
      <c r="C987" s="3"/>
      <c r="D987" s="3"/>
    </row>
    <row r="988" spans="1:4" ht="16" x14ac:dyDescent="0.2">
      <c r="A988" s="3"/>
      <c r="B988" s="3"/>
      <c r="C988" s="3"/>
      <c r="D988" s="3"/>
    </row>
    <row r="989" spans="1:4" ht="16" x14ac:dyDescent="0.2">
      <c r="A989" s="3"/>
      <c r="B989" s="3"/>
      <c r="C989" s="3"/>
      <c r="D989" s="3"/>
    </row>
    <row r="990" spans="1:4" ht="16" x14ac:dyDescent="0.2">
      <c r="A990" s="3"/>
      <c r="B990" s="3"/>
      <c r="C990" s="3"/>
      <c r="D990" s="3"/>
    </row>
    <row r="991" spans="1:4" ht="16" x14ac:dyDescent="0.2">
      <c r="A991" s="3"/>
      <c r="B991" s="3"/>
      <c r="C991" s="3"/>
      <c r="D991" s="3"/>
    </row>
    <row r="992" spans="1:4" ht="16" x14ac:dyDescent="0.2">
      <c r="A992" s="3"/>
      <c r="B992" s="3"/>
      <c r="C992" s="3"/>
      <c r="D992" s="3"/>
    </row>
    <row r="993" spans="1:4" ht="16" x14ac:dyDescent="0.2">
      <c r="A993" s="3"/>
      <c r="B993" s="3"/>
      <c r="C993" s="3"/>
      <c r="D993" s="3"/>
    </row>
    <row r="994" spans="1:4" ht="16" x14ac:dyDescent="0.2">
      <c r="A994" s="3"/>
      <c r="B994" s="3"/>
      <c r="C994" s="3"/>
      <c r="D994" s="3"/>
    </row>
    <row r="995" spans="1:4" ht="16" x14ac:dyDescent="0.2">
      <c r="A995" s="3"/>
      <c r="B995" s="3"/>
      <c r="C995" s="3"/>
      <c r="D995" s="3"/>
    </row>
    <row r="996" spans="1:4" ht="16" x14ac:dyDescent="0.2">
      <c r="A996" s="3"/>
      <c r="B996" s="3"/>
      <c r="C996" s="3"/>
      <c r="D996" s="3"/>
    </row>
    <row r="997" spans="1:4" ht="16" x14ac:dyDescent="0.2">
      <c r="A997" s="3"/>
      <c r="B997" s="3"/>
      <c r="C997" s="3"/>
      <c r="D997" s="3"/>
    </row>
    <row r="998" spans="1:4" ht="16" x14ac:dyDescent="0.2">
      <c r="A998" s="3"/>
      <c r="B998" s="3"/>
      <c r="C998" s="3"/>
      <c r="D998" s="3"/>
    </row>
    <row r="999" spans="1:4" ht="16" x14ac:dyDescent="0.2">
      <c r="A999" s="3"/>
      <c r="B999" s="3"/>
      <c r="C999" s="3"/>
      <c r="D999" s="3"/>
    </row>
    <row r="1000" spans="1:4" ht="16" x14ac:dyDescent="0.2">
      <c r="A1000" s="3"/>
      <c r="B1000" s="3"/>
      <c r="C1000" s="3"/>
      <c r="D1000" s="3"/>
    </row>
  </sheetData>
  <hyperlinks>
    <hyperlink ref="D21" r:id="rId1" display="https://catalog.data.gov/dataset/cdc-wonder-cancer-statistics"/>
    <hyperlink ref="D22" r:id="rId2" display="https://catalog.data.gov/dataset/cdc-wonder-mortality-infant-deaths"/>
    <hyperlink ref="D23" r:id="rId3" display="https://catalog.data.gov/dataset/cdc-wonder-mortality-multiple-cause-of-death"/>
    <hyperlink ref="D24" r:id="rId4" display="https://catalog.data.gov/dataset/cdc-wonder-mortality-underlying-cause-of-death"/>
    <hyperlink ref="D25" r:id="rId5" display="https://catalog.data.gov/dataset/demographic-trends-1970-2010-for-coastal-geographies"/>
    <hyperlink ref="D37" r:id="rId6" display="https://catalog.data.gov/dataset/cdc-wonder-cancer-statistics"/>
    <hyperlink ref="D38" r:id="rId7" display="http://catalog.data.gov/dataset/cdc-national-environmental-public-health-tracking-network-tracking-network"/>
    <hyperlink ref="D39" r:id="rId8" display="https://catalog.data.gov/dataset/cdc-wonder-compressed-mortality-underlying-cause-of-death"/>
    <hyperlink ref="D40" r:id="rId9" display="https://catalog.data.gov/dataset/cdc-wonder-detailed-mortality-underlying-cause-of-death"/>
    <hyperlink ref="D41" r:id="rId10" display="https://catalog.data.gov/dataset/cdc-wonder-mortality-infant-deaths"/>
    <hyperlink ref="D42" r:id="rId11" display="https://catalog.data.gov/dataset/cdc-wonder-mortality-multiple-cause-of-death"/>
    <hyperlink ref="D43" r:id="rId12" display="https://catalog.data.gov/dataset/cdc-wonder-mortality-underlying-cause-of-death"/>
    <hyperlink ref="D44" r:id="rId13" display="https://catalog.data.gov/dataset/cdc-wonder-population-bridged-race-july-1st-estimates"/>
    <hyperlink ref="D45" r:id="rId14" display="https://catalog.data.gov/dataset/cms-statistics"/>
    <hyperlink ref="D46" r:id="rId15" display="https://catalog.data.gov/dataset/esg-grantee-areas"/>
    <hyperlink ref="D47" r:id="rId16" display="http://catalog.data.gov/dataset/fema-hazus-critical-facilities-for-coastal-geographies"/>
    <hyperlink ref="D54" r:id="rId17" display="https://catalog.data.gov/dataset/cdc-wonder-detailed-mortality-underlying-cause-of-death"/>
    <hyperlink ref="D55" r:id="rId18" display="https://catalog.data.gov/dataset/cdc-wonder-mortality-multiple-cause-of-death"/>
    <hyperlink ref="D56" r:id="rId19" display="https://catalog.data.gov/dataset/cdc-wonder-mortality-underlying-cause-of-death"/>
    <hyperlink ref="D57" r:id="rId20" display="https://catalog.data.gov/dataset/cdc-wonder-mortality-underlying-cause-of-death"/>
    <hyperlink ref="D58" r:id="rId21" display="https://catalog.data.gov/dataset/cdc-wonder-population-bridged-race-july-1st-estimates"/>
    <hyperlink ref="D62" r:id="rId22" display="https://catalog.data.gov/dataset/cdc-wonder-detailed-mortality-underlying-cause-of-death"/>
    <hyperlink ref="D63" r:id="rId23" display="https://catalog.data.gov/dataset/cdc-wonder-mortality-multiple-cause-of-death"/>
    <hyperlink ref="D64" r:id="rId24" display="https://catalog.data.gov/dataset/cdc-wonder-mortality-underlying-cause-of-death"/>
    <hyperlink ref="D65" r:id="rId25" display="https://catalog.data.gov/dataset/cdc-wonder-mortality-underlying-cause-of-death"/>
    <hyperlink ref="D69" r:id="rId26" display="https://catalog.data.gov/dataset/cdc-wonder-detailed-mortality-underlying-cause-of-death"/>
    <hyperlink ref="D70" r:id="rId27" display="https://catalog.data.gov/dataset/cdc-wonder-mortality-multiple-cause-of-death"/>
    <hyperlink ref="D71" r:id="rId28" display="https://catalog.data.gov/dataset/cdc-wonder-mortality-underlying-cause-of-death"/>
    <hyperlink ref="D72" r:id="rId29" display="https://catalog.data.gov/dataset/cdc-wonder-mortality-underlying-cause-of-death"/>
    <hyperlink ref="D76" r:id="rId30" display="https://catalog.data.gov/dataset/cdc-wonder-detailed-mortality-underlying-cause-of-death"/>
    <hyperlink ref="D77" r:id="rId31" display="https://catalog.data.gov/dataset/cdc-wonder-mortality-infant-deaths"/>
    <hyperlink ref="D78" r:id="rId32" display="https://catalog.data.gov/dataset/cdc-wonder-mortality-multiple-cause-of-death"/>
    <hyperlink ref="D79" r:id="rId33" display="https://catalog.data.gov/dataset/cdc-wonder-mortality-underlying-cause-of-death"/>
    <hyperlink ref="D80" r:id="rId34" display="https://catalog.data.gov/dataset/cdc-wonder-mortality-underlying-cause-of-death"/>
    <hyperlink ref="D84" r:id="rId35" display="https://catalog.data.gov/dataset/food-environment-atlas-f4a22"/>
    <hyperlink ref="D86" r:id="rId36" display="https://catalog.data.gov/dataset/noaa-digital-coast-sea-level-rise-and-coastal-flooding-impacts-viewer"/>
    <hyperlink ref="D89" r:id="rId37" display="https://catalog.data.gov/dataset/supplemental-nutrition-assistance-program-snap-data-system-a2b49"/>
    <hyperlink ref="D91" r:id="rId38" display="https://catalog.data.gov/dataset/esg-grantee-areas"/>
    <hyperlink ref="D94" r:id="rId39" display="https://catalog.data.gov/dataset/esg-grantee-areas"/>
    <hyperlink ref="D95" r:id="rId40" display="https://catalog.data.gov/dataset/food-access-research-atlas"/>
    <hyperlink ref="D99" r:id="rId41" display="https://catalog.data.gov/dataset/cdc-wonder-mortality-infant-deaths"/>
    <hyperlink ref="D100" r:id="rId42" display="https://catalog.data.gov/dataset/national-death-index"/>
    <hyperlink ref="D101" r:id="rId43" display="https://catalog.data.gov/dataset/statistical-abstract-of-the-united-states"/>
    <hyperlink ref="D115" r:id="rId44" display="http://catalog.data.gov/dataset/fema-hazus-critical-facilities-for-coastal-geographies"/>
    <hyperlink ref="D117" r:id="rId45" display="https://catalog.data.gov/dataset/usgs-national-structures-dataset-nsd-downloadable-data-collection-national-geospatial-data-ass"/>
    <hyperlink ref="D124" r:id="rId46" display="https://catalog.data.gov/dataset/usgs-national-structures-dataset-nsd-downloadable-data-collection-national-geospatial-data-ass"/>
    <hyperlink ref="D126" r:id="rId47" display="http://catalog.data.gov/dataset/fema-hazus-critical-facilities-for-coastal-geographies"/>
    <hyperlink ref="D128" r:id="rId48" display="http://catalog.data.gov/dataset/fema-hazus-critical-facilities-for-coastal-geographies"/>
    <hyperlink ref="D130" r:id="rId49" display="https://catalog.data.gov/dataset/fluview-national-flu-activity-map"/>
    <hyperlink ref="D229" r:id="rId50" display="http://catalog.data.gov/dataset/fema-hazus-critical-facilities-for-coastal-geographies"/>
    <hyperlink ref="D239" r:id="rId51" display="http://catalog.data.gov/dataset/waterwatch-current-water-resources-conditions"/>
    <hyperlink ref="D241" r:id="rId52" display="http://catalog.data.gov/dataset/fema-hazus-critical-facilities-for-coastal-geographies"/>
    <hyperlink ref="D263" r:id="rId53" display="https://catalog.data.gov/dataset/u-s-hourly-precipitation-data"/>
    <hyperlink ref="D265" r:id="rId54" display="https://catalog.data.gov/dataset/united-states-average-annual-precipitation-1990-2009-direct-download"/>
    <hyperlink ref="D272" r:id="rId55" display="https://catalog.data.gov/dataset/eighth-degree-conus-daily-downscaled-climate-projections-by-katharine-hayhoe"/>
    <hyperlink ref="D293" r:id="rId56" display="http://catalog.data.gov/dataset/integrated-surface-global-hourly-data"/>
    <hyperlink ref="D314" r:id="rId57" display="https://catalog.data.gov/dataset/half-degree-alaska-daily-downscaled-climate-projections-by-katharine-hayhoe"/>
    <hyperlink ref="D317" r:id="rId58" display="https://catalog.data.gov/dataset/u-s-hourly-precipitation-dat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Relationship_cmap</vt:lpstr>
      <vt:lpstr>SubPredObj</vt:lpstr>
      <vt:lpstr>Term</vt:lpstr>
      <vt:lpstr>Term_map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2016-04-13T01:22:06Z</dcterms:modified>
</cp:coreProperties>
</file>