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_USN\System-Engineering\S.A.V.E\"/>
    </mc:Choice>
  </mc:AlternateContent>
  <xr:revisionPtr revIDLastSave="0" documentId="13_ncr:1_{54D86F1A-3522-4378-A08E-F6F97E732410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Original" sheetId="1" r:id="rId1"/>
    <sheet name="Criteria" sheetId="3" r:id="rId2"/>
    <sheet name="Reliability" sheetId="5" r:id="rId3"/>
    <sheet name="Initial Cost" sheetId="6" r:id="rId4"/>
    <sheet name="Efficient" sheetId="7" r:id="rId5"/>
    <sheet name="Endurance" sheetId="8" r:id="rId6"/>
    <sheet name="Safety" sheetId="9" r:id="rId7"/>
    <sheet name="Mobility" sheetId="10" r:id="rId8"/>
    <sheet name="Complexity" sheetId="11" r:id="rId9"/>
    <sheet name="Weighted evaluation" sheetId="4" r:id="rId10"/>
    <sheet name="Conclusion" sheetId="12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D21" i="4"/>
  <c r="E21" i="4"/>
  <c r="F21" i="4"/>
  <c r="G21" i="4"/>
  <c r="H21" i="4"/>
  <c r="I21" i="4"/>
  <c r="D22" i="4"/>
  <c r="E22" i="4"/>
  <c r="F22" i="4"/>
  <c r="G22" i="4"/>
  <c r="H22" i="4"/>
  <c r="I22" i="4"/>
  <c r="C19" i="4"/>
  <c r="E22" i="11"/>
  <c r="H16" i="11"/>
  <c r="H15" i="11"/>
  <c r="K13" i="11"/>
  <c r="K17" i="11" s="1"/>
  <c r="J13" i="11"/>
  <c r="J19" i="11" s="1"/>
  <c r="I13" i="11"/>
  <c r="I22" i="11" s="1"/>
  <c r="H13" i="11"/>
  <c r="H17" i="11" s="1"/>
  <c r="G13" i="11"/>
  <c r="G21" i="11" s="1"/>
  <c r="F13" i="11"/>
  <c r="F16" i="11" s="1"/>
  <c r="E13" i="11"/>
  <c r="E19" i="11" s="1"/>
  <c r="D13" i="11"/>
  <c r="D22" i="11" s="1"/>
  <c r="C13" i="11"/>
  <c r="C17" i="11" s="1"/>
  <c r="I18" i="10"/>
  <c r="G16" i="10"/>
  <c r="K13" i="10"/>
  <c r="K22" i="10" s="1"/>
  <c r="J13" i="10"/>
  <c r="J17" i="10" s="1"/>
  <c r="I13" i="10"/>
  <c r="I20" i="10" s="1"/>
  <c r="H13" i="10"/>
  <c r="H15" i="10" s="1"/>
  <c r="G13" i="10"/>
  <c r="G18" i="10" s="1"/>
  <c r="F13" i="10"/>
  <c r="F21" i="10" s="1"/>
  <c r="E13" i="10"/>
  <c r="E16" i="10" s="1"/>
  <c r="D13" i="10"/>
  <c r="D19" i="10" s="1"/>
  <c r="C13" i="10"/>
  <c r="C22" i="10" s="1"/>
  <c r="G20" i="9"/>
  <c r="I17" i="9"/>
  <c r="E16" i="9"/>
  <c r="G14" i="9"/>
  <c r="K13" i="9"/>
  <c r="K21" i="9" s="1"/>
  <c r="J13" i="9"/>
  <c r="J19" i="9" s="1"/>
  <c r="I13" i="9"/>
  <c r="I19" i="9" s="1"/>
  <c r="H13" i="9"/>
  <c r="H22" i="9" s="1"/>
  <c r="G13" i="9"/>
  <c r="G19" i="9" s="1"/>
  <c r="F13" i="9"/>
  <c r="F22" i="9" s="1"/>
  <c r="E13" i="9"/>
  <c r="E17" i="9" s="1"/>
  <c r="D13" i="9"/>
  <c r="D18" i="9" s="1"/>
  <c r="C13" i="9"/>
  <c r="C21" i="9" s="1"/>
  <c r="K21" i="4"/>
  <c r="C22" i="4"/>
  <c r="C21" i="4"/>
  <c r="C20" i="4"/>
  <c r="C18" i="4"/>
  <c r="C17" i="4"/>
  <c r="C16" i="4"/>
  <c r="C15" i="4"/>
  <c r="C14" i="4"/>
  <c r="E15" i="9" l="1"/>
  <c r="I16" i="9"/>
  <c r="F18" i="9"/>
  <c r="F21" i="9"/>
  <c r="G15" i="10"/>
  <c r="C17" i="10"/>
  <c r="L17" i="10" s="1"/>
  <c r="D20" i="10"/>
  <c r="M20" i="10" s="1"/>
  <c r="I16" i="11"/>
  <c r="H20" i="11"/>
  <c r="J22" i="11"/>
  <c r="D14" i="10"/>
  <c r="F15" i="9"/>
  <c r="K16" i="9"/>
  <c r="G18" i="9"/>
  <c r="G21" i="9"/>
  <c r="L21" i="9" s="1"/>
  <c r="I15" i="10"/>
  <c r="D17" i="10"/>
  <c r="H20" i="10"/>
  <c r="E14" i="11"/>
  <c r="D17" i="11"/>
  <c r="I20" i="11"/>
  <c r="G15" i="9"/>
  <c r="F17" i="9"/>
  <c r="K18" i="9"/>
  <c r="G22" i="9"/>
  <c r="J15" i="10"/>
  <c r="K17" i="10"/>
  <c r="J20" i="10"/>
  <c r="J14" i="11"/>
  <c r="I17" i="11"/>
  <c r="J20" i="11"/>
  <c r="C16" i="9"/>
  <c r="G17" i="9"/>
  <c r="E20" i="9"/>
  <c r="I22" i="9"/>
  <c r="D16" i="10"/>
  <c r="D18" i="10"/>
  <c r="G21" i="10"/>
  <c r="J17" i="11"/>
  <c r="K20" i="11"/>
  <c r="K20" i="4"/>
  <c r="D16" i="9"/>
  <c r="H17" i="9"/>
  <c r="F20" i="9"/>
  <c r="F16" i="10"/>
  <c r="H18" i="10"/>
  <c r="H21" i="10"/>
  <c r="I15" i="11"/>
  <c r="H18" i="11"/>
  <c r="H21" i="11"/>
  <c r="J15" i="11"/>
  <c r="I18" i="11"/>
  <c r="I21" i="11"/>
  <c r="I14" i="9"/>
  <c r="F16" i="9"/>
  <c r="C18" i="9"/>
  <c r="D21" i="9"/>
  <c r="H14" i="10"/>
  <c r="H16" i="10"/>
  <c r="J18" i="10"/>
  <c r="H22" i="10"/>
  <c r="G16" i="11"/>
  <c r="J18" i="11"/>
  <c r="J21" i="11"/>
  <c r="D22" i="10"/>
  <c r="D15" i="9"/>
  <c r="G16" i="9"/>
  <c r="E18" i="9"/>
  <c r="E21" i="9"/>
  <c r="J14" i="10"/>
  <c r="J16" i="10"/>
  <c r="C20" i="10"/>
  <c r="J22" i="10"/>
  <c r="C20" i="11"/>
  <c r="K22" i="4"/>
  <c r="K18" i="4"/>
  <c r="K19" i="4"/>
  <c r="K16" i="4"/>
  <c r="K14" i="4"/>
  <c r="K17" i="4"/>
  <c r="K15" i="4"/>
  <c r="F14" i="11"/>
  <c r="G14" i="11"/>
  <c r="F17" i="11"/>
  <c r="K18" i="11"/>
  <c r="G22" i="11"/>
  <c r="H14" i="11"/>
  <c r="E15" i="11"/>
  <c r="J16" i="11"/>
  <c r="G17" i="11"/>
  <c r="D18" i="11"/>
  <c r="I19" i="11"/>
  <c r="F20" i="11"/>
  <c r="C21" i="11"/>
  <c r="K21" i="11"/>
  <c r="H22" i="11"/>
  <c r="C15" i="11"/>
  <c r="K15" i="11"/>
  <c r="E17" i="11"/>
  <c r="G19" i="11"/>
  <c r="D20" i="11"/>
  <c r="F22" i="11"/>
  <c r="D15" i="11"/>
  <c r="C18" i="11"/>
  <c r="H19" i="11"/>
  <c r="E20" i="11"/>
  <c r="I14" i="11"/>
  <c r="F15" i="11"/>
  <c r="C16" i="11"/>
  <c r="K16" i="11"/>
  <c r="E18" i="11"/>
  <c r="G20" i="11"/>
  <c r="D21" i="11"/>
  <c r="G15" i="11"/>
  <c r="D16" i="11"/>
  <c r="F18" i="11"/>
  <c r="C19" i="11"/>
  <c r="K19" i="11"/>
  <c r="E21" i="11"/>
  <c r="C14" i="11"/>
  <c r="K14" i="11"/>
  <c r="E16" i="11"/>
  <c r="G18" i="11"/>
  <c r="D19" i="11"/>
  <c r="F21" i="11"/>
  <c r="C22" i="11"/>
  <c r="K22" i="11"/>
  <c r="F19" i="11"/>
  <c r="D14" i="11"/>
  <c r="F19" i="10"/>
  <c r="K20" i="10"/>
  <c r="E22" i="10"/>
  <c r="F14" i="10"/>
  <c r="C15" i="10"/>
  <c r="K15" i="10"/>
  <c r="E17" i="10"/>
  <c r="G19" i="10"/>
  <c r="I21" i="10"/>
  <c r="F22" i="10"/>
  <c r="G14" i="10"/>
  <c r="D15" i="10"/>
  <c r="I16" i="10"/>
  <c r="F17" i="10"/>
  <c r="C18" i="10"/>
  <c r="K18" i="10"/>
  <c r="H19" i="10"/>
  <c r="E20" i="10"/>
  <c r="J21" i="10"/>
  <c r="G22" i="10"/>
  <c r="L22" i="10" s="1"/>
  <c r="E19" i="10"/>
  <c r="E15" i="10"/>
  <c r="G17" i="10"/>
  <c r="I19" i="10"/>
  <c r="F20" i="10"/>
  <c r="C21" i="10"/>
  <c r="K21" i="10"/>
  <c r="I14" i="10"/>
  <c r="F15" i="10"/>
  <c r="C16" i="10"/>
  <c r="K16" i="10"/>
  <c r="H17" i="10"/>
  <c r="E18" i="10"/>
  <c r="J19" i="10"/>
  <c r="G20" i="10"/>
  <c r="D21" i="10"/>
  <c r="I22" i="10"/>
  <c r="E14" i="10"/>
  <c r="I17" i="10"/>
  <c r="F18" i="10"/>
  <c r="C19" i="10"/>
  <c r="K19" i="10"/>
  <c r="E21" i="10"/>
  <c r="C14" i="10"/>
  <c r="K14" i="10"/>
  <c r="J14" i="9"/>
  <c r="C19" i="9"/>
  <c r="K19" i="9"/>
  <c r="H20" i="9"/>
  <c r="J22" i="9"/>
  <c r="C14" i="9"/>
  <c r="K14" i="9"/>
  <c r="H15" i="9"/>
  <c r="J17" i="9"/>
  <c r="D19" i="9"/>
  <c r="I20" i="9"/>
  <c r="C22" i="9"/>
  <c r="K22" i="9"/>
  <c r="D14" i="9"/>
  <c r="I15" i="9"/>
  <c r="C17" i="9"/>
  <c r="K17" i="9"/>
  <c r="H18" i="9"/>
  <c r="L18" i="9" s="1"/>
  <c r="E19" i="9"/>
  <c r="J20" i="9"/>
  <c r="D22" i="9"/>
  <c r="E14" i="9"/>
  <c r="J15" i="9"/>
  <c r="D17" i="9"/>
  <c r="I18" i="9"/>
  <c r="F19" i="9"/>
  <c r="C20" i="9"/>
  <c r="K20" i="9"/>
  <c r="H21" i="9"/>
  <c r="E22" i="9"/>
  <c r="F14" i="9"/>
  <c r="C15" i="9"/>
  <c r="K15" i="9"/>
  <c r="H16" i="9"/>
  <c r="J18" i="9"/>
  <c r="M18" i="9" s="1"/>
  <c r="D20" i="9"/>
  <c r="I21" i="9"/>
  <c r="J21" i="9"/>
  <c r="H19" i="9"/>
  <c r="H14" i="9"/>
  <c r="J16" i="9"/>
  <c r="I21" i="8"/>
  <c r="J18" i="8"/>
  <c r="H18" i="8"/>
  <c r="K15" i="8"/>
  <c r="F14" i="8"/>
  <c r="K13" i="8"/>
  <c r="K20" i="8" s="1"/>
  <c r="J13" i="8"/>
  <c r="J15" i="8" s="1"/>
  <c r="I13" i="8"/>
  <c r="I18" i="8" s="1"/>
  <c r="H13" i="8"/>
  <c r="H21" i="8" s="1"/>
  <c r="G13" i="8"/>
  <c r="G16" i="8" s="1"/>
  <c r="F13" i="8"/>
  <c r="F19" i="8" s="1"/>
  <c r="E13" i="8"/>
  <c r="E22" i="8" s="1"/>
  <c r="C13" i="8"/>
  <c r="C20" i="8" s="1"/>
  <c r="J21" i="7"/>
  <c r="E20" i="7"/>
  <c r="F17" i="7"/>
  <c r="G14" i="7"/>
  <c r="K13" i="7"/>
  <c r="K20" i="7" s="1"/>
  <c r="J13" i="7"/>
  <c r="J15" i="7" s="1"/>
  <c r="I13" i="7"/>
  <c r="I18" i="7" s="1"/>
  <c r="H13" i="7"/>
  <c r="H21" i="7" s="1"/>
  <c r="G13" i="7"/>
  <c r="G16" i="7" s="1"/>
  <c r="F13" i="7"/>
  <c r="F19" i="7" s="1"/>
  <c r="E13" i="7"/>
  <c r="E22" i="7" s="1"/>
  <c r="D13" i="7"/>
  <c r="D17" i="7" s="1"/>
  <c r="C13" i="7"/>
  <c r="C20" i="7" s="1"/>
  <c r="K21" i="6"/>
  <c r="J21" i="6"/>
  <c r="F20" i="6"/>
  <c r="K18" i="6"/>
  <c r="G17" i="6"/>
  <c r="F17" i="6"/>
  <c r="G14" i="6"/>
  <c r="K13" i="6"/>
  <c r="K20" i="6" s="1"/>
  <c r="J13" i="6"/>
  <c r="J15" i="6" s="1"/>
  <c r="I13" i="6"/>
  <c r="I18" i="6" s="1"/>
  <c r="H13" i="6"/>
  <c r="H21" i="6" s="1"/>
  <c r="G13" i="6"/>
  <c r="G16" i="6" s="1"/>
  <c r="F13" i="6"/>
  <c r="F19" i="6" s="1"/>
  <c r="E13" i="6"/>
  <c r="E22" i="6" s="1"/>
  <c r="D13" i="6"/>
  <c r="D17" i="6" s="1"/>
  <c r="C13" i="6"/>
  <c r="C20" i="6" s="1"/>
  <c r="D13" i="5"/>
  <c r="D14" i="5" s="1"/>
  <c r="F13" i="5"/>
  <c r="F14" i="5" s="1"/>
  <c r="J13" i="5"/>
  <c r="J20" i="5" s="1"/>
  <c r="D3" i="8"/>
  <c r="K8" i="5"/>
  <c r="J8" i="5"/>
  <c r="J19" i="5" s="1"/>
  <c r="I8" i="5"/>
  <c r="K7" i="5"/>
  <c r="J7" i="5"/>
  <c r="J18" i="5" s="1"/>
  <c r="I7" i="5"/>
  <c r="H7" i="5"/>
  <c r="K4" i="5"/>
  <c r="K13" i="5" s="1"/>
  <c r="K6" i="5"/>
  <c r="J6" i="5"/>
  <c r="J17" i="5" s="1"/>
  <c r="I6" i="5"/>
  <c r="H6" i="5"/>
  <c r="G6" i="5"/>
  <c r="K5" i="5"/>
  <c r="J5" i="5"/>
  <c r="I5" i="5"/>
  <c r="H5" i="5"/>
  <c r="G5" i="5"/>
  <c r="F5" i="5"/>
  <c r="F16" i="5" s="1"/>
  <c r="J4" i="5"/>
  <c r="J15" i="5" s="1"/>
  <c r="I4" i="5"/>
  <c r="H4" i="5"/>
  <c r="H13" i="5" s="1"/>
  <c r="G4" i="5"/>
  <c r="F4" i="5"/>
  <c r="F15" i="5" s="1"/>
  <c r="E4" i="5"/>
  <c r="E13" i="5" s="1"/>
  <c r="C5" i="5"/>
  <c r="C13" i="5" s="1"/>
  <c r="C4" i="5"/>
  <c r="E14" i="5" l="1"/>
  <c r="E16" i="5"/>
  <c r="E18" i="5"/>
  <c r="E20" i="5"/>
  <c r="E17" i="5"/>
  <c r="E19" i="5"/>
  <c r="E21" i="5"/>
  <c r="E22" i="5"/>
  <c r="C22" i="5"/>
  <c r="C21" i="5"/>
  <c r="C19" i="5"/>
  <c r="C20" i="5"/>
  <c r="C15" i="5"/>
  <c r="C17" i="5"/>
  <c r="C18" i="5"/>
  <c r="C14" i="5"/>
  <c r="K16" i="5"/>
  <c r="K20" i="5"/>
  <c r="K15" i="5"/>
  <c r="K18" i="5"/>
  <c r="K21" i="5"/>
  <c r="K14" i="5"/>
  <c r="K19" i="5"/>
  <c r="K17" i="5"/>
  <c r="K22" i="5"/>
  <c r="H14" i="5"/>
  <c r="H17" i="5"/>
  <c r="H22" i="5"/>
  <c r="H19" i="5"/>
  <c r="H15" i="5"/>
  <c r="H18" i="5"/>
  <c r="H21" i="5"/>
  <c r="H16" i="5"/>
  <c r="H20" i="5"/>
  <c r="I19" i="5"/>
  <c r="G16" i="5"/>
  <c r="E15" i="5"/>
  <c r="D15" i="7"/>
  <c r="D22" i="5"/>
  <c r="D21" i="5"/>
  <c r="D20" i="5"/>
  <c r="D19" i="5"/>
  <c r="D18" i="5"/>
  <c r="D17" i="5"/>
  <c r="D16" i="5"/>
  <c r="D15" i="5"/>
  <c r="J16" i="6"/>
  <c r="C21" i="6"/>
  <c r="I16" i="7"/>
  <c r="D13" i="8"/>
  <c r="E17" i="8"/>
  <c r="C16" i="5"/>
  <c r="J21" i="5"/>
  <c r="J16" i="5"/>
  <c r="J14" i="5"/>
  <c r="H14" i="8"/>
  <c r="M21" i="9"/>
  <c r="L20" i="10"/>
  <c r="M22" i="10"/>
  <c r="I13" i="5"/>
  <c r="I18" i="5" s="1"/>
  <c r="J22" i="5"/>
  <c r="C18" i="7"/>
  <c r="C18" i="6"/>
  <c r="G22" i="6"/>
  <c r="K18" i="7"/>
  <c r="C15" i="8"/>
  <c r="L20" i="11"/>
  <c r="G13" i="5"/>
  <c r="G15" i="5" s="1"/>
  <c r="D18" i="6"/>
  <c r="D15" i="6"/>
  <c r="F22" i="8"/>
  <c r="M16" i="9"/>
  <c r="M17" i="11"/>
  <c r="F22" i="5"/>
  <c r="F21" i="5"/>
  <c r="F20" i="5"/>
  <c r="F19" i="5"/>
  <c r="F18" i="5"/>
  <c r="F17" i="5"/>
  <c r="E15" i="6"/>
  <c r="E20" i="6"/>
  <c r="I14" i="7"/>
  <c r="G22" i="7"/>
  <c r="H16" i="8"/>
  <c r="I16" i="6"/>
  <c r="M17" i="10"/>
  <c r="M20" i="11"/>
  <c r="M16" i="11"/>
  <c r="L16" i="11"/>
  <c r="M15" i="11"/>
  <c r="L15" i="11"/>
  <c r="M19" i="11"/>
  <c r="L19" i="11"/>
  <c r="L14" i="11"/>
  <c r="M14" i="11"/>
  <c r="M18" i="11"/>
  <c r="L18" i="11"/>
  <c r="L17" i="11"/>
  <c r="M22" i="11"/>
  <c r="L22" i="11"/>
  <c r="M21" i="11"/>
  <c r="L21" i="11"/>
  <c r="M15" i="10"/>
  <c r="L15" i="10"/>
  <c r="M21" i="10"/>
  <c r="L21" i="10"/>
  <c r="L19" i="10"/>
  <c r="M19" i="10"/>
  <c r="M14" i="10"/>
  <c r="L14" i="10"/>
  <c r="M18" i="10"/>
  <c r="L18" i="10"/>
  <c r="M16" i="10"/>
  <c r="L16" i="10"/>
  <c r="M19" i="9"/>
  <c r="L19" i="9"/>
  <c r="L16" i="9"/>
  <c r="M20" i="9"/>
  <c r="L20" i="9"/>
  <c r="M14" i="9"/>
  <c r="L14" i="9"/>
  <c r="M15" i="9"/>
  <c r="L15" i="9"/>
  <c r="M17" i="9"/>
  <c r="L17" i="9"/>
  <c r="M22" i="9"/>
  <c r="L22" i="9"/>
  <c r="G14" i="8"/>
  <c r="D15" i="8"/>
  <c r="I16" i="8"/>
  <c r="F17" i="8"/>
  <c r="C18" i="8"/>
  <c r="K18" i="8"/>
  <c r="H19" i="8"/>
  <c r="E20" i="8"/>
  <c r="J21" i="8"/>
  <c r="G22" i="8"/>
  <c r="E15" i="8"/>
  <c r="J16" i="8"/>
  <c r="G17" i="8"/>
  <c r="D18" i="8"/>
  <c r="I19" i="8"/>
  <c r="F20" i="8"/>
  <c r="C21" i="8"/>
  <c r="K21" i="8"/>
  <c r="H22" i="8"/>
  <c r="G19" i="8"/>
  <c r="I14" i="8"/>
  <c r="F15" i="8"/>
  <c r="C16" i="8"/>
  <c r="K16" i="8"/>
  <c r="H17" i="8"/>
  <c r="E18" i="8"/>
  <c r="J19" i="8"/>
  <c r="G20" i="8"/>
  <c r="D21" i="8"/>
  <c r="I22" i="8"/>
  <c r="J14" i="8"/>
  <c r="G15" i="8"/>
  <c r="I17" i="8"/>
  <c r="F18" i="8"/>
  <c r="C19" i="8"/>
  <c r="K19" i="8"/>
  <c r="H20" i="8"/>
  <c r="E21" i="8"/>
  <c r="J22" i="8"/>
  <c r="C14" i="8"/>
  <c r="K14" i="8"/>
  <c r="H15" i="8"/>
  <c r="E16" i="8"/>
  <c r="J17" i="8"/>
  <c r="G18" i="8"/>
  <c r="D19" i="8"/>
  <c r="I20" i="8"/>
  <c r="F21" i="8"/>
  <c r="C22" i="8"/>
  <c r="K22" i="8"/>
  <c r="I15" i="8"/>
  <c r="F16" i="8"/>
  <c r="C17" i="8"/>
  <c r="K17" i="8"/>
  <c r="E19" i="8"/>
  <c r="J20" i="8"/>
  <c r="G21" i="8"/>
  <c r="E14" i="8"/>
  <c r="H19" i="7"/>
  <c r="F14" i="7"/>
  <c r="C15" i="7"/>
  <c r="K15" i="7"/>
  <c r="H16" i="7"/>
  <c r="E17" i="7"/>
  <c r="J18" i="7"/>
  <c r="G19" i="7"/>
  <c r="D20" i="7"/>
  <c r="I21" i="7"/>
  <c r="F22" i="7"/>
  <c r="H14" i="7"/>
  <c r="E15" i="7"/>
  <c r="J16" i="7"/>
  <c r="G17" i="7"/>
  <c r="D18" i="7"/>
  <c r="M18" i="7" s="1"/>
  <c r="I19" i="7"/>
  <c r="F20" i="7"/>
  <c r="C21" i="7"/>
  <c r="K21" i="7"/>
  <c r="H22" i="7"/>
  <c r="F15" i="7"/>
  <c r="C16" i="7"/>
  <c r="K16" i="7"/>
  <c r="H17" i="7"/>
  <c r="E18" i="7"/>
  <c r="J19" i="7"/>
  <c r="G20" i="7"/>
  <c r="D21" i="7"/>
  <c r="I22" i="7"/>
  <c r="J14" i="7"/>
  <c r="G15" i="7"/>
  <c r="D16" i="7"/>
  <c r="I17" i="7"/>
  <c r="F18" i="7"/>
  <c r="C19" i="7"/>
  <c r="K19" i="7"/>
  <c r="H20" i="7"/>
  <c r="E21" i="7"/>
  <c r="J22" i="7"/>
  <c r="C14" i="7"/>
  <c r="K14" i="7"/>
  <c r="H15" i="7"/>
  <c r="E16" i="7"/>
  <c r="J17" i="7"/>
  <c r="G18" i="7"/>
  <c r="D19" i="7"/>
  <c r="I20" i="7"/>
  <c r="F21" i="7"/>
  <c r="C22" i="7"/>
  <c r="K22" i="7"/>
  <c r="D14" i="7"/>
  <c r="I15" i="7"/>
  <c r="F16" i="7"/>
  <c r="C17" i="7"/>
  <c r="K17" i="7"/>
  <c r="H18" i="7"/>
  <c r="E19" i="7"/>
  <c r="J20" i="7"/>
  <c r="G21" i="7"/>
  <c r="D22" i="7"/>
  <c r="E14" i="7"/>
  <c r="F14" i="6"/>
  <c r="C15" i="6"/>
  <c r="K15" i="6"/>
  <c r="H16" i="6"/>
  <c r="E17" i="6"/>
  <c r="J18" i="6"/>
  <c r="G19" i="6"/>
  <c r="D20" i="6"/>
  <c r="I21" i="6"/>
  <c r="F22" i="6"/>
  <c r="H22" i="6"/>
  <c r="I14" i="6"/>
  <c r="F15" i="6"/>
  <c r="C16" i="6"/>
  <c r="K16" i="6"/>
  <c r="H17" i="6"/>
  <c r="E18" i="6"/>
  <c r="J19" i="6"/>
  <c r="G20" i="6"/>
  <c r="D21" i="6"/>
  <c r="I22" i="6"/>
  <c r="J14" i="6"/>
  <c r="G15" i="6"/>
  <c r="D16" i="6"/>
  <c r="I17" i="6"/>
  <c r="F18" i="6"/>
  <c r="C19" i="6"/>
  <c r="K19" i="6"/>
  <c r="H20" i="6"/>
  <c r="E21" i="6"/>
  <c r="J22" i="6"/>
  <c r="C14" i="6"/>
  <c r="K14" i="6"/>
  <c r="H15" i="6"/>
  <c r="E16" i="6"/>
  <c r="J17" i="6"/>
  <c r="G18" i="6"/>
  <c r="D19" i="6"/>
  <c r="I20" i="6"/>
  <c r="F21" i="6"/>
  <c r="C22" i="6"/>
  <c r="K22" i="6"/>
  <c r="H14" i="6"/>
  <c r="D14" i="6"/>
  <c r="I15" i="6"/>
  <c r="F16" i="6"/>
  <c r="C17" i="6"/>
  <c r="K17" i="6"/>
  <c r="H18" i="6"/>
  <c r="E19" i="6"/>
  <c r="J20" i="6"/>
  <c r="G21" i="6"/>
  <c r="D22" i="6"/>
  <c r="H19" i="6"/>
  <c r="I19" i="6"/>
  <c r="E14" i="6"/>
  <c r="F9" i="3"/>
  <c r="F13" i="3" s="1"/>
  <c r="M15" i="8" l="1"/>
  <c r="L20" i="6"/>
  <c r="L20" i="5"/>
  <c r="M20" i="5"/>
  <c r="M18" i="6"/>
  <c r="L18" i="6"/>
  <c r="L21" i="5"/>
  <c r="M21" i="5"/>
  <c r="M20" i="8"/>
  <c r="G14" i="5"/>
  <c r="G18" i="5"/>
  <c r="G20" i="5"/>
  <c r="G22" i="5"/>
  <c r="G19" i="5"/>
  <c r="M19" i="5" s="1"/>
  <c r="G21" i="5"/>
  <c r="I14" i="5"/>
  <c r="L14" i="5" s="1"/>
  <c r="I20" i="5"/>
  <c r="I21" i="5"/>
  <c r="I22" i="5"/>
  <c r="M16" i="5"/>
  <c r="L16" i="5"/>
  <c r="G17" i="5"/>
  <c r="M17" i="5" s="1"/>
  <c r="M22" i="5"/>
  <c r="L22" i="5"/>
  <c r="M21" i="6"/>
  <c r="L18" i="7"/>
  <c r="I16" i="5"/>
  <c r="I17" i="5"/>
  <c r="L21" i="6"/>
  <c r="M20" i="6"/>
  <c r="M20" i="7"/>
  <c r="L15" i="8"/>
  <c r="D22" i="8"/>
  <c r="D17" i="8"/>
  <c r="D16" i="8"/>
  <c r="D20" i="8"/>
  <c r="L20" i="8" s="1"/>
  <c r="I15" i="5"/>
  <c r="M15" i="5" s="1"/>
  <c r="M18" i="5"/>
  <c r="L18" i="5"/>
  <c r="D14" i="8"/>
  <c r="E15" i="3"/>
  <c r="F15" i="3"/>
  <c r="F16" i="3"/>
  <c r="F12" i="3"/>
  <c r="F14" i="3"/>
  <c r="F11" i="3"/>
  <c r="F17" i="3"/>
  <c r="M18" i="8"/>
  <c r="L18" i="8"/>
  <c r="M22" i="8"/>
  <c r="L22" i="8"/>
  <c r="M21" i="8"/>
  <c r="L21" i="8"/>
  <c r="M14" i="8"/>
  <c r="L14" i="8"/>
  <c r="M16" i="8"/>
  <c r="L16" i="8"/>
  <c r="M19" i="8"/>
  <c r="L19" i="8"/>
  <c r="L17" i="8"/>
  <c r="M17" i="8"/>
  <c r="M21" i="7"/>
  <c r="L21" i="7"/>
  <c r="M19" i="7"/>
  <c r="L19" i="7"/>
  <c r="M22" i="7"/>
  <c r="L22" i="7"/>
  <c r="L15" i="7"/>
  <c r="M15" i="7"/>
  <c r="M14" i="7"/>
  <c r="L14" i="7"/>
  <c r="L17" i="7"/>
  <c r="M17" i="7"/>
  <c r="M16" i="7"/>
  <c r="L16" i="7"/>
  <c r="L20" i="7"/>
  <c r="M16" i="6"/>
  <c r="L16" i="6"/>
  <c r="M22" i="6"/>
  <c r="L22" i="6"/>
  <c r="M14" i="6"/>
  <c r="L14" i="6"/>
  <c r="M15" i="6"/>
  <c r="L15" i="6"/>
  <c r="L17" i="6"/>
  <c r="M17" i="6"/>
  <c r="M19" i="6"/>
  <c r="L19" i="6"/>
  <c r="B6" i="3"/>
  <c r="E4" i="3"/>
  <c r="E9" i="3" s="1"/>
  <c r="E16" i="3" s="1"/>
  <c r="H3" i="3"/>
  <c r="C6" i="3"/>
  <c r="H2" i="3"/>
  <c r="G2" i="3"/>
  <c r="D2" i="3"/>
  <c r="C2" i="3"/>
  <c r="D9" i="3" l="1"/>
  <c r="D11" i="3"/>
  <c r="E11" i="3"/>
  <c r="C9" i="3"/>
  <c r="C11" i="3"/>
  <c r="G9" i="3"/>
  <c r="G11" i="3" s="1"/>
  <c r="E12" i="3"/>
  <c r="M14" i="5"/>
  <c r="L15" i="5"/>
  <c r="B9" i="3"/>
  <c r="E14" i="3"/>
  <c r="L17" i="5"/>
  <c r="E13" i="3"/>
  <c r="L19" i="5"/>
  <c r="E17" i="3"/>
  <c r="H11" i="3"/>
  <c r="H9" i="3"/>
  <c r="C15" i="3"/>
  <c r="H12" i="3"/>
  <c r="B11" i="3" l="1"/>
  <c r="B17" i="3"/>
  <c r="B13" i="3"/>
  <c r="I13" i="3" s="1"/>
  <c r="J13" i="3" s="1"/>
  <c r="B12" i="3"/>
  <c r="I12" i="3" s="1"/>
  <c r="J12" i="3" s="1"/>
  <c r="B16" i="3"/>
  <c r="B14" i="3"/>
  <c r="I14" i="3" s="1"/>
  <c r="J14" i="3" s="1"/>
  <c r="C17" i="3"/>
  <c r="C12" i="3"/>
  <c r="C14" i="3"/>
  <c r="C16" i="3"/>
  <c r="C13" i="3"/>
  <c r="G13" i="3"/>
  <c r="G15" i="3"/>
  <c r="G17" i="3"/>
  <c r="G14" i="3"/>
  <c r="G12" i="3"/>
  <c r="G16" i="3"/>
  <c r="H13" i="3"/>
  <c r="H17" i="3"/>
  <c r="H15" i="3"/>
  <c r="H14" i="3"/>
  <c r="H16" i="3"/>
  <c r="B15" i="3"/>
  <c r="I15" i="3" s="1"/>
  <c r="J15" i="3" s="1"/>
  <c r="D15" i="3"/>
  <c r="D12" i="3"/>
  <c r="D14" i="3"/>
  <c r="D16" i="3"/>
  <c r="D17" i="3"/>
  <c r="D13" i="3"/>
  <c r="I17" i="3" l="1"/>
  <c r="J17" i="3" s="1"/>
  <c r="B18" i="3"/>
  <c r="I11" i="3"/>
  <c r="J11" i="3" s="1"/>
  <c r="I16" i="3"/>
  <c r="J16" i="3" s="1"/>
</calcChain>
</file>

<file path=xl/sharedStrings.xml><?xml version="1.0" encoding="utf-8"?>
<sst xmlns="http://schemas.openxmlformats.org/spreadsheetml/2006/main" count="446" uniqueCount="37">
  <si>
    <t>Criteria</t>
  </si>
  <si>
    <t>Sound</t>
  </si>
  <si>
    <t>vibration</t>
  </si>
  <si>
    <t>Flashlight</t>
  </si>
  <si>
    <t>Light&amp;Vibration</t>
  </si>
  <si>
    <t>speaker</t>
  </si>
  <si>
    <t>earplugs</t>
  </si>
  <si>
    <t>watch</t>
  </si>
  <si>
    <t>hat</t>
  </si>
  <si>
    <t>Watch</t>
  </si>
  <si>
    <t>Glasses</t>
  </si>
  <si>
    <t>Reliability</t>
  </si>
  <si>
    <t>-</t>
  </si>
  <si>
    <t>+</t>
  </si>
  <si>
    <t>S</t>
  </si>
  <si>
    <t>Cost</t>
  </si>
  <si>
    <t>Efficient</t>
  </si>
  <si>
    <t>Endurance</t>
  </si>
  <si>
    <t>Safety</t>
  </si>
  <si>
    <t>Mobility</t>
  </si>
  <si>
    <t>Complexity</t>
  </si>
  <si>
    <t>∑(+)</t>
  </si>
  <si>
    <t>∑(-)</t>
  </si>
  <si>
    <t>∑(S)</t>
  </si>
  <si>
    <t>sum</t>
  </si>
  <si>
    <t>viperate the water  away</t>
  </si>
  <si>
    <t>suit</t>
  </si>
  <si>
    <t>average</t>
  </si>
  <si>
    <t>initial Cost</t>
  </si>
  <si>
    <t>Initial Cost</t>
  </si>
  <si>
    <t>Safty</t>
  </si>
  <si>
    <t>Average</t>
  </si>
  <si>
    <t>Criteria weight</t>
  </si>
  <si>
    <t>Weighted evaluation</t>
  </si>
  <si>
    <t>complexity</t>
  </si>
  <si>
    <t>Concept Solutions</t>
  </si>
  <si>
    <t>Weighted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</si>
</sst>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1" xfId="0" applyBorder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12" fontId="0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J17" sqref="J17"/>
    </sheetView>
  </sheetViews>
  <sheetFormatPr defaultColWidth="9.140625" defaultRowHeight="15" x14ac:dyDescent="0.25"/>
  <cols>
    <col min="1" max="1" width="12.42578125" customWidth="1"/>
    <col min="10" max="10" width="18.85546875" customWidth="1"/>
  </cols>
  <sheetData>
    <row r="1" spans="1:10" ht="30" x14ac:dyDescent="0.25">
      <c r="A1" s="33" t="s">
        <v>0</v>
      </c>
      <c r="B1" s="35" t="s">
        <v>1</v>
      </c>
      <c r="C1" s="35"/>
      <c r="D1" s="35" t="s">
        <v>2</v>
      </c>
      <c r="E1" s="35"/>
      <c r="F1" s="35"/>
      <c r="G1" s="35" t="s">
        <v>3</v>
      </c>
      <c r="H1" s="35"/>
      <c r="I1" s="1" t="s">
        <v>4</v>
      </c>
      <c r="J1" s="2"/>
    </row>
    <row r="2" spans="1:10" ht="30" x14ac:dyDescent="0.25">
      <c r="A2" s="34"/>
      <c r="B2" s="3" t="s">
        <v>5</v>
      </c>
      <c r="C2" s="3" t="s">
        <v>6</v>
      </c>
      <c r="D2" s="3" t="s">
        <v>7</v>
      </c>
      <c r="E2" s="14" t="s">
        <v>26</v>
      </c>
      <c r="F2" s="3" t="s">
        <v>8</v>
      </c>
      <c r="G2" s="3" t="s">
        <v>9</v>
      </c>
      <c r="H2" s="3" t="s">
        <v>10</v>
      </c>
      <c r="I2" s="3" t="s">
        <v>9</v>
      </c>
      <c r="J2" s="10" t="s">
        <v>25</v>
      </c>
    </row>
    <row r="3" spans="1:10" x14ac:dyDescent="0.25">
      <c r="A3" s="5" t="s">
        <v>11</v>
      </c>
      <c r="B3" s="3" t="s">
        <v>12</v>
      </c>
      <c r="C3" s="3" t="s">
        <v>12</v>
      </c>
      <c r="D3" s="3" t="s">
        <v>13</v>
      </c>
      <c r="E3" s="3"/>
      <c r="F3" s="3" t="s">
        <v>13</v>
      </c>
      <c r="G3" s="3" t="s">
        <v>14</v>
      </c>
      <c r="H3" s="3" t="s">
        <v>13</v>
      </c>
      <c r="I3" s="3" t="s">
        <v>13</v>
      </c>
      <c r="J3" s="10"/>
    </row>
    <row r="4" spans="1:10" x14ac:dyDescent="0.25">
      <c r="A4" s="15" t="s">
        <v>28</v>
      </c>
      <c r="B4" s="3" t="s">
        <v>12</v>
      </c>
      <c r="C4" s="3" t="s">
        <v>12</v>
      </c>
      <c r="D4" s="3" t="s">
        <v>13</v>
      </c>
      <c r="E4" s="3"/>
      <c r="F4" s="3" t="s">
        <v>12</v>
      </c>
      <c r="G4" s="3" t="s">
        <v>13</v>
      </c>
      <c r="H4" s="3" t="s">
        <v>14</v>
      </c>
      <c r="I4" s="3" t="s">
        <v>13</v>
      </c>
      <c r="J4" s="10"/>
    </row>
    <row r="5" spans="1:10" x14ac:dyDescent="0.25">
      <c r="A5" s="5" t="s">
        <v>16</v>
      </c>
      <c r="B5" s="3" t="s">
        <v>12</v>
      </c>
      <c r="C5" s="3" t="s">
        <v>13</v>
      </c>
      <c r="D5" s="3" t="s">
        <v>14</v>
      </c>
      <c r="E5" s="3"/>
      <c r="F5" s="3" t="s">
        <v>13</v>
      </c>
      <c r="G5" s="3" t="s">
        <v>14</v>
      </c>
      <c r="H5" s="3" t="s">
        <v>13</v>
      </c>
      <c r="I5" s="3" t="s">
        <v>13</v>
      </c>
      <c r="J5" s="10"/>
    </row>
    <row r="6" spans="1:10" ht="30" x14ac:dyDescent="0.25">
      <c r="A6" s="5" t="s">
        <v>17</v>
      </c>
      <c r="B6" s="3" t="s">
        <v>13</v>
      </c>
      <c r="C6" s="3" t="s">
        <v>12</v>
      </c>
      <c r="D6" s="3" t="s">
        <v>14</v>
      </c>
      <c r="E6" s="3"/>
      <c r="F6" s="3" t="s">
        <v>12</v>
      </c>
      <c r="G6" s="3" t="s">
        <v>14</v>
      </c>
      <c r="H6" s="3" t="s">
        <v>14</v>
      </c>
      <c r="I6" s="3" t="s">
        <v>12</v>
      </c>
      <c r="J6" s="4"/>
    </row>
    <row r="7" spans="1:10" x14ac:dyDescent="0.25">
      <c r="A7" s="5" t="s">
        <v>18</v>
      </c>
      <c r="B7" s="3" t="s">
        <v>12</v>
      </c>
      <c r="C7" s="3" t="s">
        <v>12</v>
      </c>
      <c r="D7" s="3" t="s">
        <v>13</v>
      </c>
      <c r="E7" s="3"/>
      <c r="F7" s="3" t="s">
        <v>12</v>
      </c>
      <c r="G7" s="3" t="s">
        <v>13</v>
      </c>
      <c r="H7" s="3" t="s">
        <v>13</v>
      </c>
      <c r="I7" s="3" t="s">
        <v>13</v>
      </c>
      <c r="J7" s="4"/>
    </row>
    <row r="8" spans="1:10" x14ac:dyDescent="0.25">
      <c r="A8" s="5" t="s">
        <v>19</v>
      </c>
      <c r="B8" s="3" t="s">
        <v>12</v>
      </c>
      <c r="C8" s="3" t="s">
        <v>13</v>
      </c>
      <c r="D8" s="3" t="s">
        <v>13</v>
      </c>
      <c r="E8" s="3"/>
      <c r="F8" s="3" t="s">
        <v>12</v>
      </c>
      <c r="G8" s="3" t="s">
        <v>13</v>
      </c>
      <c r="H8" s="3" t="s">
        <v>13</v>
      </c>
      <c r="I8" s="3" t="s">
        <v>13</v>
      </c>
      <c r="J8" s="4"/>
    </row>
    <row r="9" spans="1:10" ht="30.75" thickBot="1" x14ac:dyDescent="0.3">
      <c r="A9" s="6" t="s">
        <v>20</v>
      </c>
      <c r="B9" s="7" t="s">
        <v>12</v>
      </c>
      <c r="C9" s="7" t="s">
        <v>12</v>
      </c>
      <c r="D9" s="7" t="s">
        <v>14</v>
      </c>
      <c r="E9" s="7"/>
      <c r="F9" s="7" t="s">
        <v>12</v>
      </c>
      <c r="G9" s="7" t="s">
        <v>13</v>
      </c>
      <c r="H9" s="7" t="s">
        <v>12</v>
      </c>
      <c r="I9" s="7" t="s">
        <v>14</v>
      </c>
      <c r="J9" s="8"/>
    </row>
    <row r="10" spans="1:10" x14ac:dyDescent="0.25">
      <c r="A10" s="9" t="s">
        <v>21</v>
      </c>
      <c r="B10" s="1">
        <v>1</v>
      </c>
      <c r="C10" s="1">
        <v>2</v>
      </c>
      <c r="D10" s="1">
        <v>4</v>
      </c>
      <c r="E10" s="1"/>
      <c r="F10" s="1">
        <v>2</v>
      </c>
      <c r="G10" s="1">
        <v>4</v>
      </c>
      <c r="H10" s="1">
        <v>4</v>
      </c>
      <c r="I10" s="1">
        <v>5</v>
      </c>
      <c r="J10" s="2"/>
    </row>
    <row r="11" spans="1:10" x14ac:dyDescent="0.25">
      <c r="A11" s="5" t="s">
        <v>22</v>
      </c>
      <c r="B11" s="3">
        <v>6</v>
      </c>
      <c r="C11" s="3">
        <v>5</v>
      </c>
      <c r="D11" s="3">
        <v>0</v>
      </c>
      <c r="E11" s="3"/>
      <c r="F11" s="3">
        <v>5</v>
      </c>
      <c r="G11" s="3">
        <v>0</v>
      </c>
      <c r="H11" s="3">
        <v>1</v>
      </c>
      <c r="I11" s="3">
        <v>1</v>
      </c>
      <c r="J11" s="4"/>
    </row>
    <row r="12" spans="1:10" ht="15.75" thickBot="1" x14ac:dyDescent="0.3">
      <c r="A12" s="6" t="s">
        <v>23</v>
      </c>
      <c r="B12" s="7">
        <v>0</v>
      </c>
      <c r="C12" s="7">
        <v>0</v>
      </c>
      <c r="D12" s="7">
        <v>3</v>
      </c>
      <c r="E12" s="7"/>
      <c r="F12" s="7">
        <v>0</v>
      </c>
      <c r="G12" s="7">
        <v>3</v>
      </c>
      <c r="H12" s="7">
        <v>2</v>
      </c>
      <c r="I12" s="7">
        <v>1</v>
      </c>
      <c r="J12" s="8"/>
    </row>
  </sheetData>
  <mergeCells count="4">
    <mergeCell ref="A1:A2"/>
    <mergeCell ref="B1:C1"/>
    <mergeCell ref="D1:F1"/>
    <mergeCell ref="G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A8A1-62B8-4B16-BEFD-61F12144C55F}">
  <dimension ref="A1:K22"/>
  <sheetViews>
    <sheetView topLeftCell="A4" workbookViewId="0">
      <selection activeCell="A14" sqref="A14:K22"/>
    </sheetView>
  </sheetViews>
  <sheetFormatPr defaultColWidth="9.140625" defaultRowHeight="15" x14ac:dyDescent="0.25"/>
  <cols>
    <col min="1" max="1" width="18.140625" customWidth="1"/>
    <col min="2" max="10" width="12.5703125" customWidth="1"/>
    <col min="11" max="11" width="17.7109375" customWidth="1"/>
  </cols>
  <sheetData>
    <row r="1" spans="1:11" x14ac:dyDescent="0.25">
      <c r="C1" s="13" t="s">
        <v>11</v>
      </c>
      <c r="D1" s="13" t="s">
        <v>28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/>
      <c r="K1" s="46" t="s">
        <v>33</v>
      </c>
    </row>
    <row r="2" spans="1:11" x14ac:dyDescent="0.25">
      <c r="A2" s="47" t="s">
        <v>32</v>
      </c>
      <c r="B2" s="47"/>
      <c r="C2" s="29">
        <v>8.152822921349559E-2</v>
      </c>
      <c r="D2" s="29">
        <v>0.28431105597239531</v>
      </c>
      <c r="E2" s="29">
        <v>0.2056596041704476</v>
      </c>
      <c r="F2" s="29">
        <v>0.26304468610727505</v>
      </c>
      <c r="G2" s="29">
        <v>4.1603359783885741E-2</v>
      </c>
      <c r="H2" s="29">
        <v>0.30944083664015765</v>
      </c>
      <c r="I2" s="29">
        <v>0.56441222811234304</v>
      </c>
      <c r="J2" s="29"/>
      <c r="K2" s="46"/>
    </row>
    <row r="3" spans="1:11" x14ac:dyDescent="0.25">
      <c r="K3" s="46"/>
    </row>
    <row r="4" spans="1:11" x14ac:dyDescent="0.25">
      <c r="A4" s="41" t="s">
        <v>1</v>
      </c>
      <c r="B4" s="3" t="s">
        <v>5</v>
      </c>
      <c r="C4">
        <v>0.35840598405428936</v>
      </c>
      <c r="D4">
        <v>4.2374517180178352E-2</v>
      </c>
      <c r="E4">
        <v>0.19695833377297173</v>
      </c>
      <c r="F4">
        <v>0.24879774951259329</v>
      </c>
      <c r="G4">
        <v>0.1199815988044325</v>
      </c>
      <c r="H4">
        <v>0.40658778788725169</v>
      </c>
      <c r="I4">
        <v>5.3770089531210548E-2</v>
      </c>
      <c r="K4" s="46"/>
    </row>
    <row r="5" spans="1:11" x14ac:dyDescent="0.25">
      <c r="A5" s="42"/>
      <c r="B5" s="3" t="s">
        <v>6</v>
      </c>
      <c r="C5">
        <v>0.11710698905227737</v>
      </c>
      <c r="D5">
        <v>0.1162971297845094</v>
      </c>
      <c r="E5">
        <v>5.7040960229557847E-2</v>
      </c>
      <c r="F5">
        <v>0.14027280073958925</v>
      </c>
      <c r="G5">
        <v>0.15459119972982294</v>
      </c>
      <c r="H5">
        <v>0.20268898548648936</v>
      </c>
      <c r="I5">
        <v>0.13848263530783644</v>
      </c>
      <c r="K5" s="46"/>
    </row>
    <row r="6" spans="1:11" x14ac:dyDescent="0.25">
      <c r="A6" s="43" t="s">
        <v>2</v>
      </c>
      <c r="B6" s="3" t="s">
        <v>7</v>
      </c>
      <c r="C6">
        <v>0.12395296943520957</v>
      </c>
      <c r="D6">
        <v>3.6830572938878453E-2</v>
      </c>
      <c r="E6">
        <v>7.9817526661494817E-2</v>
      </c>
      <c r="F6">
        <v>2.2350009911384652E-2</v>
      </c>
      <c r="G6">
        <v>2.5755129651884097E-2</v>
      </c>
      <c r="H6">
        <v>6.2284806422214838E-2</v>
      </c>
      <c r="I6">
        <v>2.3490189034388719E-2</v>
      </c>
      <c r="K6" s="46"/>
    </row>
    <row r="7" spans="1:11" x14ac:dyDescent="0.25">
      <c r="A7" s="44"/>
      <c r="B7" s="14" t="s">
        <v>26</v>
      </c>
      <c r="C7">
        <v>3.3794988428084989E-2</v>
      </c>
      <c r="D7">
        <v>0.15314380707444017</v>
      </c>
      <c r="E7">
        <v>1.9759163933016889E-2</v>
      </c>
      <c r="F7">
        <v>0.24879774951259329</v>
      </c>
      <c r="G7">
        <v>9.1784225509483799E-2</v>
      </c>
      <c r="H7">
        <v>6.4239840635313572E-2</v>
      </c>
      <c r="I7">
        <v>0.12853238655161756</v>
      </c>
      <c r="K7" s="46"/>
    </row>
    <row r="8" spans="1:11" x14ac:dyDescent="0.25">
      <c r="A8" s="42"/>
      <c r="B8" s="3" t="s">
        <v>8</v>
      </c>
      <c r="C8">
        <v>6.1236244275220328E-2</v>
      </c>
      <c r="D8">
        <v>0.15314380707444017</v>
      </c>
      <c r="E8">
        <v>2.8729673771202256E-2</v>
      </c>
      <c r="F8">
        <v>0.2271243889821441</v>
      </c>
      <c r="G8">
        <v>9.1784225509483799E-2</v>
      </c>
      <c r="H8">
        <v>6.4239840635313572E-2</v>
      </c>
      <c r="I8">
        <v>0.12853238655161756</v>
      </c>
      <c r="K8" s="46"/>
    </row>
    <row r="9" spans="1:11" x14ac:dyDescent="0.25">
      <c r="A9" s="41" t="s">
        <v>3</v>
      </c>
      <c r="B9" s="3" t="s">
        <v>9</v>
      </c>
      <c r="C9">
        <v>0.2090281472712166</v>
      </c>
      <c r="D9">
        <v>1.3339960019290546E-2</v>
      </c>
      <c r="E9">
        <v>0.1474043733835125</v>
      </c>
      <c r="F9">
        <v>2.2108726282478865E-2</v>
      </c>
      <c r="G9">
        <v>2.5755129651884097E-2</v>
      </c>
      <c r="H9">
        <v>6.2284806422214838E-2</v>
      </c>
      <c r="I9">
        <v>3.899406500338097E-2</v>
      </c>
      <c r="K9" s="46"/>
    </row>
    <row r="10" spans="1:11" x14ac:dyDescent="0.25">
      <c r="A10" s="42"/>
      <c r="B10" s="3" t="s">
        <v>10</v>
      </c>
      <c r="C10">
        <v>3.2697391574916052E-2</v>
      </c>
      <c r="D10">
        <v>4.3592021122826848E-2</v>
      </c>
      <c r="E10">
        <v>2.1579538918617917E-2</v>
      </c>
      <c r="F10">
        <v>4.6331122494258706E-2</v>
      </c>
      <c r="G10">
        <v>2.5755129651884097E-2</v>
      </c>
      <c r="H10">
        <v>6.2284806422214838E-2</v>
      </c>
      <c r="I10">
        <v>2.3490189034388719E-2</v>
      </c>
      <c r="K10" s="46"/>
    </row>
    <row r="11" spans="1:11" x14ac:dyDescent="0.25">
      <c r="A11" s="3" t="s">
        <v>4</v>
      </c>
      <c r="B11" s="3" t="s">
        <v>9</v>
      </c>
      <c r="C11">
        <v>5.1391028202704719E-2</v>
      </c>
      <c r="D11">
        <v>2.5661139089032232E-2</v>
      </c>
      <c r="E11">
        <v>4.0256501105847955E-2</v>
      </c>
      <c r="F11">
        <v>2.2108726282478865E-2</v>
      </c>
      <c r="G11">
        <v>2.5755129651884097E-2</v>
      </c>
      <c r="H11">
        <v>6.2284806422214838E-2</v>
      </c>
      <c r="I11">
        <v>2.3490189034388719E-2</v>
      </c>
      <c r="K11" s="46"/>
    </row>
    <row r="12" spans="1:11" ht="30" x14ac:dyDescent="0.25">
      <c r="A12" s="20"/>
      <c r="B12" s="14" t="s">
        <v>25</v>
      </c>
      <c r="C12">
        <v>1.2386257706080997E-2</v>
      </c>
      <c r="D12">
        <v>0.41561704571640384</v>
      </c>
      <c r="E12">
        <v>0.40845392822377813</v>
      </c>
      <c r="F12">
        <v>2.2108726282478865E-2</v>
      </c>
      <c r="G12">
        <v>0.43883823183924053</v>
      </c>
      <c r="H12">
        <v>1.3104319666772626E-2</v>
      </c>
      <c r="I12">
        <v>0.44121786995117085</v>
      </c>
      <c r="K12" s="46"/>
    </row>
    <row r="13" spans="1:11" x14ac:dyDescent="0.25">
      <c r="K13" s="46"/>
    </row>
    <row r="14" spans="1:11" x14ac:dyDescent="0.25">
      <c r="A14" s="41" t="s">
        <v>1</v>
      </c>
      <c r="B14" s="18" t="s">
        <v>5</v>
      </c>
      <c r="C14">
        <f>C2*C4</f>
        <v>2.9220205219466548E-2</v>
      </c>
      <c r="D14">
        <f t="shared" ref="D14:I14" si="0">D2*D4</f>
        <v>1.2047543725816914E-2</v>
      </c>
      <c r="E14">
        <f t="shared" si="0"/>
        <v>4.0506372961820268E-2</v>
      </c>
      <c r="F14">
        <f t="shared" si="0"/>
        <v>6.5444925924736538E-2</v>
      </c>
      <c r="G14">
        <f t="shared" si="0"/>
        <v>4.991637622506641E-3</v>
      </c>
      <c r="H14">
        <f t="shared" si="0"/>
        <v>0.12581486525150212</v>
      </c>
      <c r="I14">
        <f t="shared" si="0"/>
        <v>3.0348496038110715E-2</v>
      </c>
      <c r="K14">
        <f>SUM(C14:I14)</f>
        <v>0.30837404674395974</v>
      </c>
    </row>
    <row r="15" spans="1:11" x14ac:dyDescent="0.25">
      <c r="A15" s="42"/>
      <c r="B15" s="18" t="s">
        <v>6</v>
      </c>
      <c r="C15">
        <f>C2*C5</f>
        <v>9.5475254459563876E-3</v>
      </c>
      <c r="D15">
        <f t="shared" ref="D15:I15" si="1">D2*D5</f>
        <v>3.3064559775592577E-2</v>
      </c>
      <c r="E15">
        <f t="shared" si="1"/>
        <v>1.173102130231311E-2</v>
      </c>
      <c r="F15">
        <f t="shared" si="1"/>
        <v>3.6898014839933595E-2</v>
      </c>
      <c r="G15">
        <f t="shared" si="1"/>
        <v>6.4315133017823637E-3</v>
      </c>
      <c r="H15">
        <f t="shared" si="1"/>
        <v>6.272024924668404E-2</v>
      </c>
      <c r="I15">
        <f t="shared" si="1"/>
        <v>7.8161292748964994E-2</v>
      </c>
      <c r="K15">
        <f t="shared" ref="K15:K22" si="2">SUM(C15:I15)</f>
        <v>0.23855417666122708</v>
      </c>
    </row>
    <row r="16" spans="1:11" x14ac:dyDescent="0.25">
      <c r="A16" s="43" t="s">
        <v>2</v>
      </c>
      <c r="B16" s="18" t="s">
        <v>7</v>
      </c>
      <c r="C16">
        <f>C2*C6</f>
        <v>1.0105666103807179E-2</v>
      </c>
      <c r="D16">
        <f t="shared" ref="D16:I16" si="3">D2*D6</f>
        <v>1.0471339084320861E-2</v>
      </c>
      <c r="E16">
        <f t="shared" si="3"/>
        <v>1.6415240939067172E-2</v>
      </c>
      <c r="F16">
        <f t="shared" si="3"/>
        <v>5.8790513416346621E-3</v>
      </c>
      <c r="G16">
        <f t="shared" si="3"/>
        <v>1.071499925187958E-3</v>
      </c>
      <c r="H16">
        <f t="shared" si="3"/>
        <v>1.9273462609260425E-2</v>
      </c>
      <c r="I16">
        <f t="shared" si="3"/>
        <v>1.3258149931679465E-2</v>
      </c>
      <c r="K16">
        <f t="shared" si="2"/>
        <v>7.6474409934957729E-2</v>
      </c>
    </row>
    <row r="17" spans="1:11" x14ac:dyDescent="0.25">
      <c r="A17" s="44"/>
      <c r="B17" s="14" t="s">
        <v>26</v>
      </c>
      <c r="C17">
        <f>C2*C7</f>
        <v>2.755245562832344E-3</v>
      </c>
      <c r="D17">
        <f t="shared" ref="D17:I17" si="4">D2*D7</f>
        <v>4.3540477504966868E-2</v>
      </c>
      <c r="E17">
        <f t="shared" si="4"/>
        <v>4.0636618332032378E-3</v>
      </c>
      <c r="F17">
        <f t="shared" si="4"/>
        <v>6.5444925924736538E-2</v>
      </c>
      <c r="G17">
        <f t="shared" si="4"/>
        <v>3.8185321563563579E-3</v>
      </c>
      <c r="H17">
        <f t="shared" si="4"/>
        <v>1.9878430031821829E-2</v>
      </c>
      <c r="I17">
        <f t="shared" si="4"/>
        <v>7.2545250678195422E-2</v>
      </c>
      <c r="K17">
        <f t="shared" si="2"/>
        <v>0.2120465236921126</v>
      </c>
    </row>
    <row r="18" spans="1:11" x14ac:dyDescent="0.25">
      <c r="A18" s="42"/>
      <c r="B18" s="18" t="s">
        <v>8</v>
      </c>
      <c r="C18">
        <f>C2*C8</f>
        <v>4.9924825594437703E-3</v>
      </c>
      <c r="D18">
        <f t="shared" ref="D18:I18" si="5">D2*D8</f>
        <v>4.3540477504966868E-2</v>
      </c>
      <c r="E18">
        <f t="shared" si="5"/>
        <v>5.9085333357315464E-3</v>
      </c>
      <c r="F18">
        <f t="shared" si="5"/>
        <v>5.9743863607114735E-2</v>
      </c>
      <c r="G18">
        <f t="shared" si="5"/>
        <v>3.8185321563563579E-3</v>
      </c>
      <c r="H18">
        <f t="shared" si="5"/>
        <v>1.9878430031821829E-2</v>
      </c>
      <c r="I18">
        <f t="shared" si="5"/>
        <v>7.2545250678195422E-2</v>
      </c>
      <c r="K18">
        <f t="shared" si="2"/>
        <v>0.21042756987363054</v>
      </c>
    </row>
    <row r="19" spans="1:11" x14ac:dyDescent="0.25">
      <c r="A19" s="41" t="s">
        <v>3</v>
      </c>
      <c r="B19" s="18" t="s">
        <v>9</v>
      </c>
      <c r="C19">
        <f>C2*C9</f>
        <v>1.7041694702800061E-2</v>
      </c>
      <c r="D19">
        <f t="shared" ref="D19:I19" si="6">D2*D9</f>
        <v>3.7926981197140301E-3</v>
      </c>
      <c r="E19">
        <f t="shared" si="6"/>
        <v>3.0315125083046044E-2</v>
      </c>
      <c r="F19">
        <f t="shared" si="6"/>
        <v>5.8155829652063147E-3</v>
      </c>
      <c r="G19">
        <f t="shared" si="6"/>
        <v>1.071499925187958E-3</v>
      </c>
      <c r="H19">
        <f t="shared" si="6"/>
        <v>1.9273462609260425E-2</v>
      </c>
      <c r="I19">
        <f t="shared" si="6"/>
        <v>2.2008727111715792E-2</v>
      </c>
      <c r="K19">
        <f t="shared" si="2"/>
        <v>9.9318790516930627E-2</v>
      </c>
    </row>
    <row r="20" spans="1:11" x14ac:dyDescent="0.25">
      <c r="A20" s="42"/>
      <c r="B20" s="18" t="s">
        <v>10</v>
      </c>
      <c r="C20">
        <f>C2*C10</f>
        <v>2.6657604350031755E-3</v>
      </c>
      <c r="D20">
        <f t="shared" ref="D20:I20" si="7">D2*D10</f>
        <v>1.2393693557401863E-2</v>
      </c>
      <c r="E20">
        <f t="shared" si="7"/>
        <v>4.4380394321837293E-3</v>
      </c>
      <c r="F20">
        <f t="shared" si="7"/>
        <v>1.2187155573499992E-2</v>
      </c>
      <c r="G20">
        <f t="shared" si="7"/>
        <v>1.071499925187958E-3</v>
      </c>
      <c r="H20">
        <f t="shared" si="7"/>
        <v>1.9273462609260425E-2</v>
      </c>
      <c r="I20">
        <f t="shared" si="7"/>
        <v>1.3258149931679465E-2</v>
      </c>
      <c r="K20">
        <f t="shared" si="2"/>
        <v>6.5287761464216609E-2</v>
      </c>
    </row>
    <row r="21" spans="1:11" x14ac:dyDescent="0.25">
      <c r="A21" s="18" t="s">
        <v>4</v>
      </c>
      <c r="B21" s="18" t="s">
        <v>9</v>
      </c>
      <c r="C21">
        <f>C2*C11</f>
        <v>4.1898195268273266E-3</v>
      </c>
      <c r="D21">
        <f t="shared" ref="D21:I21" si="8">D2*D11</f>
        <v>7.2957455518572641E-3</v>
      </c>
      <c r="E21">
        <f t="shared" si="8"/>
        <v>8.279136082715877E-3</v>
      </c>
      <c r="F21">
        <f t="shared" si="8"/>
        <v>5.8155829652063147E-3</v>
      </c>
      <c r="G21">
        <f t="shared" si="8"/>
        <v>1.071499925187958E-3</v>
      </c>
      <c r="H21">
        <f t="shared" si="8"/>
        <v>1.9273462609260425E-2</v>
      </c>
      <c r="I21">
        <f t="shared" si="8"/>
        <v>1.3258149931679465E-2</v>
      </c>
      <c r="K21">
        <f t="shared" si="2"/>
        <v>5.9183396592734624E-2</v>
      </c>
    </row>
    <row r="22" spans="1:11" ht="30" x14ac:dyDescent="0.25">
      <c r="A22" s="20"/>
      <c r="B22" s="14" t="s">
        <v>25</v>
      </c>
      <c r="C22">
        <f>C2*C12</f>
        <v>1.0098296573587977E-3</v>
      </c>
      <c r="D22">
        <f t="shared" ref="D22:I22" si="9">D2*D12</f>
        <v>0.11816452114775808</v>
      </c>
      <c r="E22">
        <f t="shared" si="9"/>
        <v>8.400247320036662E-2</v>
      </c>
      <c r="F22">
        <f t="shared" si="9"/>
        <v>5.8155829652063147E-3</v>
      </c>
      <c r="G22">
        <f t="shared" si="9"/>
        <v>1.8257144846132188E-2</v>
      </c>
      <c r="H22">
        <f t="shared" si="9"/>
        <v>4.0550116412861933E-3</v>
      </c>
      <c r="I22">
        <f t="shared" si="9"/>
        <v>0.24902876106212235</v>
      </c>
      <c r="K22">
        <f t="shared" si="2"/>
        <v>0.48033332452023053</v>
      </c>
    </row>
  </sheetData>
  <mergeCells count="8">
    <mergeCell ref="A14:A15"/>
    <mergeCell ref="A16:A18"/>
    <mergeCell ref="A19:A20"/>
    <mergeCell ref="K1:K13"/>
    <mergeCell ref="A4:A5"/>
    <mergeCell ref="A6:A8"/>
    <mergeCell ref="A9:A10"/>
    <mergeCell ref="A2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70E0-96D4-4104-9806-77400A2C44F8}">
  <dimension ref="A1:C10"/>
  <sheetViews>
    <sheetView workbookViewId="0">
      <selection sqref="A1:C10"/>
    </sheetView>
  </sheetViews>
  <sheetFormatPr defaultColWidth="9.140625" defaultRowHeight="15" x14ac:dyDescent="0.25"/>
  <cols>
    <col min="1" max="1" width="22.42578125" customWidth="1"/>
    <col min="2" max="2" width="21.5703125" customWidth="1"/>
    <col min="3" max="3" width="23.5703125" customWidth="1"/>
  </cols>
  <sheetData>
    <row r="1" spans="1:3" ht="18.75" x14ac:dyDescent="0.25">
      <c r="A1" s="49" t="s">
        <v>35</v>
      </c>
      <c r="B1" s="49"/>
      <c r="C1" s="32" t="s">
        <v>36</v>
      </c>
    </row>
    <row r="2" spans="1:3" ht="26.1" customHeight="1" x14ac:dyDescent="0.25">
      <c r="A2" s="31" t="s">
        <v>4</v>
      </c>
      <c r="B2" s="31" t="s">
        <v>9</v>
      </c>
      <c r="C2" s="32">
        <v>5.9183396592734624E-2</v>
      </c>
    </row>
    <row r="3" spans="1:3" ht="26.1" customHeight="1" x14ac:dyDescent="0.25">
      <c r="A3" s="31" t="s">
        <v>3</v>
      </c>
      <c r="B3" s="31" t="s">
        <v>10</v>
      </c>
      <c r="C3" s="32">
        <v>6.5287761464216609E-2</v>
      </c>
    </row>
    <row r="4" spans="1:3" ht="26.1" customHeight="1" x14ac:dyDescent="0.25">
      <c r="A4" s="31" t="s">
        <v>2</v>
      </c>
      <c r="B4" s="31" t="s">
        <v>7</v>
      </c>
      <c r="C4" s="32">
        <v>7.6474409934957729E-2</v>
      </c>
    </row>
    <row r="5" spans="1:3" ht="26.1" customHeight="1" x14ac:dyDescent="0.25">
      <c r="A5" s="31" t="s">
        <v>3</v>
      </c>
      <c r="B5" s="31" t="s">
        <v>9</v>
      </c>
      <c r="C5" s="32">
        <v>9.9318790516930627E-2</v>
      </c>
    </row>
    <row r="6" spans="1:3" ht="26.1" customHeight="1" x14ac:dyDescent="0.25">
      <c r="A6" s="31" t="s">
        <v>2</v>
      </c>
      <c r="B6" s="31" t="s">
        <v>8</v>
      </c>
      <c r="C6" s="32">
        <v>0.21042756987363054</v>
      </c>
    </row>
    <row r="7" spans="1:3" ht="26.1" customHeight="1" x14ac:dyDescent="0.25">
      <c r="A7" s="31" t="s">
        <v>2</v>
      </c>
      <c r="B7" s="31" t="s">
        <v>26</v>
      </c>
      <c r="C7" s="32">
        <v>0.2120465236921126</v>
      </c>
    </row>
    <row r="8" spans="1:3" ht="26.1" customHeight="1" x14ac:dyDescent="0.25">
      <c r="A8" s="31" t="s">
        <v>1</v>
      </c>
      <c r="B8" s="31" t="s">
        <v>6</v>
      </c>
      <c r="C8" s="32">
        <v>0.23855417666122708</v>
      </c>
    </row>
    <row r="9" spans="1:3" ht="26.1" customHeight="1" x14ac:dyDescent="0.25">
      <c r="A9" s="31" t="s">
        <v>1</v>
      </c>
      <c r="B9" s="31" t="s">
        <v>5</v>
      </c>
      <c r="C9" s="32">
        <v>0.30837404674395974</v>
      </c>
    </row>
    <row r="10" spans="1:3" ht="26.1" customHeight="1" x14ac:dyDescent="0.25">
      <c r="A10" s="48" t="s">
        <v>25</v>
      </c>
      <c r="B10" s="48"/>
      <c r="C10" s="32">
        <v>0.48033332452023053</v>
      </c>
    </row>
  </sheetData>
  <sortState ref="A2:C10">
    <sortCondition ref="C2"/>
  </sortState>
  <mergeCells count="2">
    <mergeCell ref="A10:B10"/>
    <mergeCell ref="A1:B1"/>
  </mergeCells>
  <pageMargins left="0.7" right="0.7" top="0.75" bottom="0.75" header="0.3" footer="0.3"/>
  <pageSetup paperSize="327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J11" sqref="J11:J17"/>
    </sheetView>
  </sheetViews>
  <sheetFormatPr defaultColWidth="9.140625" defaultRowHeight="15" x14ac:dyDescent="0.25"/>
  <cols>
    <col min="1" max="1" width="12.140625" style="11" customWidth="1"/>
    <col min="2" max="7" width="10.140625" style="11" customWidth="1"/>
    <col min="8" max="8" width="11" style="11" customWidth="1"/>
    <col min="9" max="16384" width="9.140625" style="11"/>
  </cols>
  <sheetData>
    <row r="1" spans="1:10" ht="24" customHeight="1" x14ac:dyDescent="0.25">
      <c r="A1" s="12"/>
      <c r="B1" s="13" t="s">
        <v>11</v>
      </c>
      <c r="C1" s="13" t="s">
        <v>28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</row>
    <row r="2" spans="1:10" ht="24" customHeight="1" x14ac:dyDescent="0.25">
      <c r="A2" s="13" t="s">
        <v>11</v>
      </c>
      <c r="B2" s="25">
        <v>1</v>
      </c>
      <c r="C2" s="30">
        <f>1/5</f>
        <v>0.2</v>
      </c>
      <c r="D2" s="30">
        <f>1/3</f>
        <v>0.33333333333333331</v>
      </c>
      <c r="E2" s="30">
        <v>1</v>
      </c>
      <c r="F2" s="30">
        <v>3</v>
      </c>
      <c r="G2" s="30">
        <f>1/5</f>
        <v>0.2</v>
      </c>
      <c r="H2" s="30">
        <f>1/9</f>
        <v>0.1111111111111111</v>
      </c>
    </row>
    <row r="3" spans="1:10" ht="24" customHeight="1" x14ac:dyDescent="0.25">
      <c r="A3" s="24" t="s">
        <v>28</v>
      </c>
      <c r="B3" s="25">
        <v>5</v>
      </c>
      <c r="C3" s="30">
        <v>1</v>
      </c>
      <c r="D3" s="30">
        <v>1</v>
      </c>
      <c r="E3" s="30">
        <v>0.2</v>
      </c>
      <c r="F3" s="30">
        <v>7</v>
      </c>
      <c r="G3" s="30">
        <v>5</v>
      </c>
      <c r="H3" s="30">
        <f>1/7</f>
        <v>0.14285714285714285</v>
      </c>
    </row>
    <row r="4" spans="1:10" ht="24" customHeight="1" x14ac:dyDescent="0.25">
      <c r="A4" s="13" t="s">
        <v>16</v>
      </c>
      <c r="B4" s="25">
        <v>3</v>
      </c>
      <c r="C4" s="30">
        <v>1</v>
      </c>
      <c r="D4" s="30">
        <v>1</v>
      </c>
      <c r="E4" s="30">
        <f>1/3</f>
        <v>0.33333333333333331</v>
      </c>
      <c r="F4" s="30">
        <v>5</v>
      </c>
      <c r="G4" s="30">
        <v>0.2</v>
      </c>
      <c r="H4" s="30">
        <v>1</v>
      </c>
    </row>
    <row r="5" spans="1:10" ht="24" customHeight="1" x14ac:dyDescent="0.25">
      <c r="A5" s="13" t="s">
        <v>17</v>
      </c>
      <c r="B5" s="25">
        <v>1</v>
      </c>
      <c r="C5" s="30">
        <v>5</v>
      </c>
      <c r="D5" s="30">
        <v>3</v>
      </c>
      <c r="E5" s="30">
        <v>1</v>
      </c>
      <c r="F5" s="30">
        <v>7</v>
      </c>
      <c r="G5" s="30">
        <v>0.33333333333333331</v>
      </c>
      <c r="H5" s="30">
        <v>0.2</v>
      </c>
    </row>
    <row r="6" spans="1:10" ht="24" customHeight="1" x14ac:dyDescent="0.25">
      <c r="A6" s="13" t="s">
        <v>18</v>
      </c>
      <c r="B6" s="25">
        <f>1/3</f>
        <v>0.33333333333333331</v>
      </c>
      <c r="C6" s="30">
        <f>1/7</f>
        <v>0.14285714285714285</v>
      </c>
      <c r="D6" s="30">
        <v>0.2</v>
      </c>
      <c r="E6" s="30">
        <v>0.14285714285714285</v>
      </c>
      <c r="F6" s="30">
        <v>1</v>
      </c>
      <c r="G6" s="30">
        <v>0.33333333333333331</v>
      </c>
      <c r="H6" s="30">
        <v>0.14285714285714285</v>
      </c>
    </row>
    <row r="7" spans="1:10" ht="24" customHeight="1" x14ac:dyDescent="0.25">
      <c r="A7" s="13" t="s">
        <v>19</v>
      </c>
      <c r="B7" s="25">
        <v>5</v>
      </c>
      <c r="C7" s="30">
        <v>0.2</v>
      </c>
      <c r="D7" s="30">
        <v>5</v>
      </c>
      <c r="E7" s="30">
        <v>3</v>
      </c>
      <c r="F7" s="30">
        <v>3</v>
      </c>
      <c r="G7" s="30">
        <v>1</v>
      </c>
      <c r="H7" s="30">
        <v>0.33333333333333331</v>
      </c>
    </row>
    <row r="8" spans="1:10" ht="24" customHeight="1" x14ac:dyDescent="0.25">
      <c r="A8" s="13" t="s">
        <v>20</v>
      </c>
      <c r="B8" s="30">
        <v>9</v>
      </c>
      <c r="C8" s="30">
        <v>7</v>
      </c>
      <c r="D8" s="30">
        <v>1</v>
      </c>
      <c r="E8" s="30">
        <v>5</v>
      </c>
      <c r="F8" s="30">
        <v>7</v>
      </c>
      <c r="G8" s="30">
        <v>3</v>
      </c>
      <c r="H8" s="30">
        <v>1</v>
      </c>
    </row>
    <row r="9" spans="1:10" x14ac:dyDescent="0.25">
      <c r="B9" s="11">
        <f>SUM(B2:B8)</f>
        <v>24.333333333333336</v>
      </c>
      <c r="C9" s="11">
        <f t="shared" ref="C9:H9" si="0">SUM(C2:C8)</f>
        <v>14.542857142857144</v>
      </c>
      <c r="D9" s="11">
        <f t="shared" si="0"/>
        <v>11.533333333333333</v>
      </c>
      <c r="E9" s="11">
        <f t="shared" si="0"/>
        <v>10.676190476190476</v>
      </c>
      <c r="F9" s="11">
        <f t="shared" si="0"/>
        <v>33</v>
      </c>
      <c r="G9" s="11">
        <f t="shared" si="0"/>
        <v>10.066666666666666</v>
      </c>
      <c r="H9" s="11">
        <f t="shared" si="0"/>
        <v>2.93015873015873</v>
      </c>
    </row>
    <row r="10" spans="1:10" x14ac:dyDescent="0.25">
      <c r="I10" s="11" t="s">
        <v>24</v>
      </c>
      <c r="J10" s="11" t="s">
        <v>27</v>
      </c>
    </row>
    <row r="11" spans="1:10" x14ac:dyDescent="0.25">
      <c r="A11" s="13" t="s">
        <v>11</v>
      </c>
      <c r="B11" s="11">
        <f>B2/B9</f>
        <v>4.1095890410958902E-2</v>
      </c>
      <c r="C11" s="11">
        <f t="shared" ref="C11:H11" si="1">C2/C9</f>
        <v>1.3752455795677798E-2</v>
      </c>
      <c r="D11" s="11">
        <f t="shared" si="1"/>
        <v>2.8901734104046242E-2</v>
      </c>
      <c r="E11" s="11">
        <f t="shared" si="1"/>
        <v>9.3666369313113299E-2</v>
      </c>
      <c r="F11" s="11">
        <f t="shared" si="1"/>
        <v>9.0909090909090912E-2</v>
      </c>
      <c r="G11" s="11">
        <f t="shared" si="1"/>
        <v>1.9867549668874173E-2</v>
      </c>
      <c r="H11" s="11">
        <f t="shared" si="1"/>
        <v>3.7919826652221017E-2</v>
      </c>
      <c r="I11" s="11">
        <f>SUM(B11:H11)</f>
        <v>0.32611291685398236</v>
      </c>
      <c r="J11" s="11">
        <f>AVERAGE(B11:I11)</f>
        <v>8.152822921349559E-2</v>
      </c>
    </row>
    <row r="12" spans="1:10" x14ac:dyDescent="0.25">
      <c r="A12" s="13" t="s">
        <v>15</v>
      </c>
      <c r="B12" s="11">
        <f>B3/B9</f>
        <v>0.20547945205479451</v>
      </c>
      <c r="C12" s="11">
        <f t="shared" ref="C12:H12" si="2">C3/C9</f>
        <v>6.8762278978388991E-2</v>
      </c>
      <c r="D12" s="11">
        <f t="shared" si="2"/>
        <v>8.6705202312138727E-2</v>
      </c>
      <c r="E12" s="11">
        <f t="shared" si="2"/>
        <v>1.8733273862622659E-2</v>
      </c>
      <c r="F12" s="11">
        <f t="shared" si="2"/>
        <v>0.21212121212121213</v>
      </c>
      <c r="G12" s="11">
        <f t="shared" si="2"/>
        <v>0.49668874172185434</v>
      </c>
      <c r="H12" s="11">
        <f t="shared" si="2"/>
        <v>4.8754062838569881E-2</v>
      </c>
      <c r="I12" s="11">
        <f t="shared" ref="I12:I17" si="3">SUM(B12:H12)</f>
        <v>1.1372442238895812</v>
      </c>
      <c r="J12" s="11">
        <f t="shared" ref="J12:J17" si="4">AVERAGE(B12:I12)</f>
        <v>0.28431105597239531</v>
      </c>
    </row>
    <row r="13" spans="1:10" x14ac:dyDescent="0.25">
      <c r="A13" s="13" t="s">
        <v>16</v>
      </c>
      <c r="B13" s="11">
        <f>B4/B9</f>
        <v>0.12328767123287671</v>
      </c>
      <c r="C13" s="11">
        <f t="shared" ref="C13:H13" si="5">C4/C9</f>
        <v>6.8762278978388991E-2</v>
      </c>
      <c r="D13" s="11">
        <f t="shared" si="5"/>
        <v>8.6705202312138727E-2</v>
      </c>
      <c r="E13" s="11">
        <f t="shared" si="5"/>
        <v>3.1222123104371096E-2</v>
      </c>
      <c r="F13" s="11">
        <f t="shared" si="5"/>
        <v>0.15151515151515152</v>
      </c>
      <c r="G13" s="11">
        <f t="shared" si="5"/>
        <v>1.9867549668874173E-2</v>
      </c>
      <c r="H13" s="11">
        <f t="shared" si="5"/>
        <v>0.34127843986998918</v>
      </c>
      <c r="I13" s="11">
        <f t="shared" si="3"/>
        <v>0.82263841668179039</v>
      </c>
      <c r="J13" s="11">
        <f t="shared" si="4"/>
        <v>0.2056596041704476</v>
      </c>
    </row>
    <row r="14" spans="1:10" x14ac:dyDescent="0.25">
      <c r="A14" s="13" t="s">
        <v>17</v>
      </c>
      <c r="B14" s="11">
        <f>B5/B9</f>
        <v>4.1095890410958902E-2</v>
      </c>
      <c r="C14" s="11">
        <f t="shared" ref="C14:H14" si="6">C5/C9</f>
        <v>0.34381139489194495</v>
      </c>
      <c r="D14" s="11">
        <f t="shared" si="6"/>
        <v>0.26011560693641617</v>
      </c>
      <c r="E14" s="11">
        <f t="shared" si="6"/>
        <v>9.3666369313113299E-2</v>
      </c>
      <c r="F14" s="11">
        <f t="shared" si="6"/>
        <v>0.21212121212121213</v>
      </c>
      <c r="G14" s="11">
        <f t="shared" si="6"/>
        <v>3.3112582781456949E-2</v>
      </c>
      <c r="H14" s="11">
        <f t="shared" si="6"/>
        <v>6.8255687973997836E-2</v>
      </c>
      <c r="I14" s="11">
        <f t="shared" si="3"/>
        <v>1.0521787444291002</v>
      </c>
      <c r="J14" s="11">
        <f t="shared" si="4"/>
        <v>0.26304468610727505</v>
      </c>
    </row>
    <row r="15" spans="1:10" x14ac:dyDescent="0.25">
      <c r="A15" s="13" t="s">
        <v>18</v>
      </c>
      <c r="B15" s="11">
        <f>B6/B9</f>
        <v>1.3698630136986299E-2</v>
      </c>
      <c r="C15" s="11">
        <f t="shared" ref="C15:H15" si="7">C6/C9</f>
        <v>9.8231827111984263E-3</v>
      </c>
      <c r="D15" s="11">
        <f t="shared" si="7"/>
        <v>1.7341040462427747E-2</v>
      </c>
      <c r="E15" s="11">
        <f t="shared" si="7"/>
        <v>1.3380909901873328E-2</v>
      </c>
      <c r="F15" s="11">
        <f t="shared" si="7"/>
        <v>3.0303030303030304E-2</v>
      </c>
      <c r="G15" s="11">
        <f t="shared" si="7"/>
        <v>3.3112582781456949E-2</v>
      </c>
      <c r="H15" s="11">
        <f t="shared" si="7"/>
        <v>4.8754062838569881E-2</v>
      </c>
      <c r="I15" s="11">
        <f t="shared" si="3"/>
        <v>0.16641343913554296</v>
      </c>
      <c r="J15" s="11">
        <f t="shared" si="4"/>
        <v>4.1603359783885741E-2</v>
      </c>
    </row>
    <row r="16" spans="1:10" x14ac:dyDescent="0.25">
      <c r="A16" s="13" t="s">
        <v>19</v>
      </c>
      <c r="B16" s="11">
        <f>B7/B9</f>
        <v>0.20547945205479451</v>
      </c>
      <c r="C16" s="11">
        <f t="shared" ref="C16:H16" si="8">C7/C9</f>
        <v>1.3752455795677798E-2</v>
      </c>
      <c r="D16" s="11">
        <f t="shared" si="8"/>
        <v>0.43352601156069365</v>
      </c>
      <c r="E16" s="11">
        <f t="shared" si="8"/>
        <v>0.28099910793933991</v>
      </c>
      <c r="F16" s="11">
        <f t="shared" si="8"/>
        <v>9.0909090909090912E-2</v>
      </c>
      <c r="G16" s="11">
        <f t="shared" si="8"/>
        <v>9.9337748344370869E-2</v>
      </c>
      <c r="H16" s="11">
        <f t="shared" si="8"/>
        <v>0.11375947995666305</v>
      </c>
      <c r="I16" s="11">
        <f t="shared" si="3"/>
        <v>1.2377633465606306</v>
      </c>
      <c r="J16" s="11">
        <f t="shared" si="4"/>
        <v>0.30944083664015765</v>
      </c>
    </row>
    <row r="17" spans="1:10" x14ac:dyDescent="0.25">
      <c r="A17" s="13" t="s">
        <v>20</v>
      </c>
      <c r="B17" s="11">
        <f>B8/B9</f>
        <v>0.36986301369863012</v>
      </c>
      <c r="C17" s="11">
        <f t="shared" ref="C17:H17" si="9">C8/C9</f>
        <v>0.48133595284872294</v>
      </c>
      <c r="D17" s="11">
        <f t="shared" si="9"/>
        <v>8.6705202312138727E-2</v>
      </c>
      <c r="E17" s="11">
        <f t="shared" si="9"/>
        <v>0.46833184656556648</v>
      </c>
      <c r="F17" s="11">
        <f t="shared" si="9"/>
        <v>0.21212121212121213</v>
      </c>
      <c r="G17" s="11">
        <f t="shared" si="9"/>
        <v>0.29801324503311261</v>
      </c>
      <c r="H17" s="11">
        <f t="shared" si="9"/>
        <v>0.34127843986998918</v>
      </c>
      <c r="I17" s="11">
        <f t="shared" si="3"/>
        <v>2.2576489124493722</v>
      </c>
      <c r="J17" s="11">
        <f t="shared" si="4"/>
        <v>0.56441222811234304</v>
      </c>
    </row>
    <row r="18" spans="1:10" x14ac:dyDescent="0.25">
      <c r="A18" s="11" t="s">
        <v>24</v>
      </c>
      <c r="B18" s="11">
        <f>SUM(B11:B17)</f>
        <v>1</v>
      </c>
    </row>
    <row r="19" spans="1:10" x14ac:dyDescent="0.25">
      <c r="A19" s="11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BEFF-9AD8-43DD-88FC-80EF975E2E47}">
  <dimension ref="A1:M22"/>
  <sheetViews>
    <sheetView tabSelected="1" topLeftCell="A10" workbookViewId="0">
      <selection activeCell="A13" sqref="A13:M22"/>
    </sheetView>
  </sheetViews>
  <sheetFormatPr defaultColWidth="9.140625" defaultRowHeight="15" x14ac:dyDescent="0.25"/>
  <cols>
    <col min="1" max="1" width="10.7109375" customWidth="1"/>
    <col min="2" max="2" width="12.5703125" customWidth="1"/>
    <col min="11" max="11" width="11.85546875" customWidth="1"/>
  </cols>
  <sheetData>
    <row r="1" spans="1:13" ht="29.25" customHeight="1" x14ac:dyDescent="0.25">
      <c r="A1" s="37" t="s">
        <v>11</v>
      </c>
      <c r="B1" s="38"/>
      <c r="C1" s="36" t="s">
        <v>1</v>
      </c>
      <c r="D1" s="36"/>
      <c r="E1" s="36" t="s">
        <v>2</v>
      </c>
      <c r="F1" s="36"/>
      <c r="G1" s="36"/>
      <c r="H1" s="36" t="s">
        <v>3</v>
      </c>
      <c r="I1" s="36"/>
      <c r="J1" s="3" t="s">
        <v>4</v>
      </c>
      <c r="K1" s="3"/>
    </row>
    <row r="2" spans="1:13" ht="29.25" customHeight="1" x14ac:dyDescent="0.25">
      <c r="A2" s="39"/>
      <c r="B2" s="40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29.25" customHeight="1" x14ac:dyDescent="0.25">
      <c r="A3" s="41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9</v>
      </c>
      <c r="G3" s="21">
        <v>7</v>
      </c>
      <c r="H3" s="21">
        <v>5</v>
      </c>
      <c r="I3" s="21">
        <v>9</v>
      </c>
      <c r="J3" s="22">
        <v>9</v>
      </c>
      <c r="K3" s="22">
        <v>9</v>
      </c>
    </row>
    <row r="4" spans="1:13" ht="29.25" customHeight="1" x14ac:dyDescent="0.25">
      <c r="A4" s="42"/>
      <c r="B4" s="3" t="s">
        <v>6</v>
      </c>
      <c r="C4" s="21">
        <f>1/5</f>
        <v>0.2</v>
      </c>
      <c r="D4" s="23">
        <v>1</v>
      </c>
      <c r="E4" s="21">
        <f>1/D5</f>
        <v>0.33333333333333331</v>
      </c>
      <c r="F4" s="21">
        <f>1/D6</f>
        <v>5</v>
      </c>
      <c r="G4" s="21">
        <f>1/D7</f>
        <v>5</v>
      </c>
      <c r="H4" s="21">
        <f>1/F8</f>
        <v>0.14285714285714285</v>
      </c>
      <c r="I4" s="21">
        <f>1/D9</f>
        <v>5</v>
      </c>
      <c r="J4" s="21">
        <f>1/D10</f>
        <v>7</v>
      </c>
      <c r="K4" s="21">
        <f>1/D11</f>
        <v>9</v>
      </c>
    </row>
    <row r="5" spans="1:13" ht="29.25" customHeight="1" x14ac:dyDescent="0.25">
      <c r="A5" s="43" t="s">
        <v>2</v>
      </c>
      <c r="B5" s="3" t="s">
        <v>7</v>
      </c>
      <c r="C5" s="21">
        <f>1/7</f>
        <v>0.14285714285714285</v>
      </c>
      <c r="D5" s="22">
        <v>3</v>
      </c>
      <c r="E5" s="22">
        <v>1</v>
      </c>
      <c r="F5" s="21">
        <f>1/E6</f>
        <v>5</v>
      </c>
      <c r="G5" s="21">
        <f>1/E7</f>
        <v>3</v>
      </c>
      <c r="H5" s="21">
        <f>1/E8</f>
        <v>0.2</v>
      </c>
      <c r="I5" s="21">
        <f>1/E9</f>
        <v>7</v>
      </c>
      <c r="J5" s="21">
        <f>1/E10</f>
        <v>5</v>
      </c>
      <c r="K5" s="21">
        <f>1/E11</f>
        <v>9</v>
      </c>
    </row>
    <row r="6" spans="1:13" ht="29.25" customHeight="1" x14ac:dyDescent="0.25">
      <c r="A6" s="44"/>
      <c r="B6" s="14" t="s">
        <v>26</v>
      </c>
      <c r="C6" s="22">
        <v>0.1111111111111111</v>
      </c>
      <c r="D6" s="22">
        <v>0.2</v>
      </c>
      <c r="E6" s="22">
        <v>0.2</v>
      </c>
      <c r="F6" s="22">
        <v>1</v>
      </c>
      <c r="G6" s="22">
        <f>1/F7</f>
        <v>0.33333333333333331</v>
      </c>
      <c r="H6" s="22">
        <f>1/F8</f>
        <v>0.14285714285714285</v>
      </c>
      <c r="I6" s="22">
        <f>1/F9</f>
        <v>1</v>
      </c>
      <c r="J6" s="22">
        <f>1/F10</f>
        <v>0.33333333333333331</v>
      </c>
      <c r="K6" s="22">
        <f>1/F11</f>
        <v>9</v>
      </c>
    </row>
    <row r="7" spans="1:13" ht="29.25" customHeight="1" x14ac:dyDescent="0.25">
      <c r="A7" s="42"/>
      <c r="B7" s="3" t="s">
        <v>8</v>
      </c>
      <c r="C7" s="22">
        <v>0.14285714285714285</v>
      </c>
      <c r="D7" s="22">
        <v>0.2</v>
      </c>
      <c r="E7" s="22">
        <v>0.33333333333333331</v>
      </c>
      <c r="F7" s="22">
        <v>3</v>
      </c>
      <c r="G7" s="22">
        <v>1</v>
      </c>
      <c r="H7" s="22">
        <f>1/G8</f>
        <v>0.2</v>
      </c>
      <c r="I7" s="22">
        <f>1/G9</f>
        <v>5</v>
      </c>
      <c r="J7" s="22">
        <f>1/G10</f>
        <v>1</v>
      </c>
      <c r="K7" s="22">
        <f>1/G11</f>
        <v>9</v>
      </c>
    </row>
    <row r="8" spans="1:13" ht="29.25" customHeight="1" x14ac:dyDescent="0.25">
      <c r="A8" s="41" t="s">
        <v>3</v>
      </c>
      <c r="B8" s="3" t="s">
        <v>9</v>
      </c>
      <c r="C8" s="22">
        <v>0.2</v>
      </c>
      <c r="D8" s="22">
        <v>5</v>
      </c>
      <c r="E8" s="22">
        <v>5</v>
      </c>
      <c r="F8" s="22">
        <v>7</v>
      </c>
      <c r="G8" s="22">
        <v>5</v>
      </c>
      <c r="H8" s="22">
        <v>1</v>
      </c>
      <c r="I8" s="22">
        <f>1/H9</f>
        <v>7</v>
      </c>
      <c r="J8" s="22">
        <f>1/H10</f>
        <v>7</v>
      </c>
      <c r="K8" s="22">
        <f>1/H11</f>
        <v>9</v>
      </c>
    </row>
    <row r="9" spans="1:13" ht="29.25" customHeight="1" x14ac:dyDescent="0.25">
      <c r="A9" s="42"/>
      <c r="B9" s="3" t="s">
        <v>10</v>
      </c>
      <c r="C9" s="22">
        <v>0.1111111111111111</v>
      </c>
      <c r="D9" s="22">
        <v>0.2</v>
      </c>
      <c r="E9" s="22">
        <v>0.14285714285714285</v>
      </c>
      <c r="F9" s="22">
        <v>1</v>
      </c>
      <c r="G9" s="22">
        <v>0.2</v>
      </c>
      <c r="H9" s="22">
        <v>0.14285714285714285</v>
      </c>
      <c r="I9" s="22">
        <v>1</v>
      </c>
      <c r="J9" s="22">
        <v>0.33333333333333331</v>
      </c>
      <c r="K9" s="22">
        <v>9</v>
      </c>
    </row>
    <row r="10" spans="1:13" ht="29.25" customHeight="1" x14ac:dyDescent="0.25">
      <c r="A10" s="3" t="s">
        <v>4</v>
      </c>
      <c r="B10" s="3" t="s">
        <v>9</v>
      </c>
      <c r="C10" s="22">
        <v>0.1111111111111111</v>
      </c>
      <c r="D10" s="22">
        <v>0.14285714285714285</v>
      </c>
      <c r="E10" s="22">
        <v>0.2</v>
      </c>
      <c r="F10" s="22">
        <v>3</v>
      </c>
      <c r="G10" s="22">
        <v>1</v>
      </c>
      <c r="H10" s="22">
        <v>0.14285714285714285</v>
      </c>
      <c r="I10" s="22">
        <v>3</v>
      </c>
      <c r="J10" s="22">
        <v>1</v>
      </c>
      <c r="K10" s="22">
        <v>9</v>
      </c>
    </row>
    <row r="11" spans="1:13" ht="29.25" customHeight="1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0.1111111111111111</v>
      </c>
      <c r="F11" s="22">
        <v>0.1111111111111111</v>
      </c>
      <c r="G11" s="22">
        <v>0.1111111111111111</v>
      </c>
      <c r="H11" s="22">
        <v>0.1111111111111111</v>
      </c>
      <c r="I11" s="22">
        <v>0.1111111111111111</v>
      </c>
      <c r="J11" s="22">
        <v>0.1111111111111111</v>
      </c>
      <c r="K11" s="22">
        <v>1</v>
      </c>
    </row>
    <row r="13" spans="1:13" x14ac:dyDescent="0.25">
      <c r="C13" s="28">
        <f>SUM(C3:C11)</f>
        <v>2.1301587301587301</v>
      </c>
      <c r="D13" s="28">
        <f t="shared" ref="D13:K13" si="0">SUM(D3:D11)</f>
        <v>14.853968253968251</v>
      </c>
      <c r="E13" s="28">
        <f t="shared" si="0"/>
        <v>14.320634920634918</v>
      </c>
      <c r="F13" s="28">
        <f t="shared" si="0"/>
        <v>34.111111111111114</v>
      </c>
      <c r="G13" s="28">
        <f t="shared" si="0"/>
        <v>22.644444444444446</v>
      </c>
      <c r="H13" s="28">
        <f t="shared" si="0"/>
        <v>7.082539682539684</v>
      </c>
      <c r="I13" s="28">
        <f t="shared" si="0"/>
        <v>38.111111111111114</v>
      </c>
      <c r="J13" s="28">
        <f t="shared" si="0"/>
        <v>30.777777777777775</v>
      </c>
      <c r="K13" s="28">
        <f t="shared" si="0"/>
        <v>73</v>
      </c>
      <c r="L13" t="s">
        <v>24</v>
      </c>
      <c r="M13" t="s">
        <v>31</v>
      </c>
    </row>
    <row r="14" spans="1:13" x14ac:dyDescent="0.25">
      <c r="A14" s="41" t="s">
        <v>1</v>
      </c>
      <c r="B14" s="3" t="s">
        <v>5</v>
      </c>
      <c r="C14">
        <f>C3/C13</f>
        <v>0.4694485842026826</v>
      </c>
      <c r="D14">
        <f t="shared" ref="D14:K14" si="1">D3/D13</f>
        <v>0.33661038683479383</v>
      </c>
      <c r="E14">
        <f t="shared" si="1"/>
        <v>0.48880514298381744</v>
      </c>
      <c r="F14">
        <f t="shared" si="1"/>
        <v>0.26384364820846901</v>
      </c>
      <c r="G14">
        <f t="shared" si="1"/>
        <v>0.30912659470068693</v>
      </c>
      <c r="H14">
        <f t="shared" si="1"/>
        <v>0.70596145226355878</v>
      </c>
      <c r="I14">
        <f t="shared" si="1"/>
        <v>0.23615160349854225</v>
      </c>
      <c r="J14">
        <f t="shared" si="1"/>
        <v>0.29241877256317694</v>
      </c>
      <c r="K14">
        <f t="shared" si="1"/>
        <v>0.12328767123287671</v>
      </c>
      <c r="L14">
        <f>SUM(C14:K14)</f>
        <v>3.2256538564886044</v>
      </c>
      <c r="M14">
        <f>AVERAGE(C14:K14)</f>
        <v>0.35840598405428936</v>
      </c>
    </row>
    <row r="15" spans="1:13" x14ac:dyDescent="0.25">
      <c r="A15" s="42"/>
      <c r="B15" s="3" t="s">
        <v>6</v>
      </c>
      <c r="C15">
        <f>C4/C13</f>
        <v>9.3889716840536513E-2</v>
      </c>
      <c r="D15">
        <f t="shared" ref="D15:K15" si="2">D4/D13</f>
        <v>6.7322077366958763E-2</v>
      </c>
      <c r="E15">
        <f t="shared" si="2"/>
        <v>2.327643538018178E-2</v>
      </c>
      <c r="F15">
        <f t="shared" si="2"/>
        <v>0.14657980456026057</v>
      </c>
      <c r="G15">
        <f t="shared" si="2"/>
        <v>0.22080471050049066</v>
      </c>
      <c r="H15">
        <f t="shared" si="2"/>
        <v>2.0170327207530252E-2</v>
      </c>
      <c r="I15">
        <f t="shared" si="2"/>
        <v>0.13119533527696792</v>
      </c>
      <c r="J15">
        <f t="shared" si="2"/>
        <v>0.22743682310469315</v>
      </c>
      <c r="K15">
        <f t="shared" si="2"/>
        <v>0.12328767123287671</v>
      </c>
      <c r="L15">
        <f t="shared" ref="L15:L22" si="3">SUM(C15:K15)</f>
        <v>1.0539629014704963</v>
      </c>
      <c r="M15">
        <f t="shared" ref="M15:M22" si="4">AVERAGE(C15:K15)</f>
        <v>0.11710698905227737</v>
      </c>
    </row>
    <row r="16" spans="1:13" x14ac:dyDescent="0.25">
      <c r="A16" s="43" t="s">
        <v>2</v>
      </c>
      <c r="B16" s="3" t="s">
        <v>7</v>
      </c>
      <c r="C16">
        <f>C5/C13</f>
        <v>6.7064083457526083E-2</v>
      </c>
      <c r="D16">
        <f t="shared" ref="D16:K16" si="5">D5/D13</f>
        <v>0.2019662321008763</v>
      </c>
      <c r="E16">
        <f t="shared" si="5"/>
        <v>6.9829306140545347E-2</v>
      </c>
      <c r="F16">
        <f t="shared" si="5"/>
        <v>0.14657980456026057</v>
      </c>
      <c r="G16">
        <f t="shared" si="5"/>
        <v>0.1324828263002944</v>
      </c>
      <c r="H16">
        <f t="shared" si="5"/>
        <v>2.8238458090542352E-2</v>
      </c>
      <c r="I16">
        <f t="shared" si="5"/>
        <v>0.18367346938775508</v>
      </c>
      <c r="J16">
        <f t="shared" si="5"/>
        <v>0.16245487364620939</v>
      </c>
      <c r="K16">
        <f t="shared" si="5"/>
        <v>0.12328767123287671</v>
      </c>
      <c r="L16">
        <f t="shared" si="3"/>
        <v>1.1155767249168862</v>
      </c>
      <c r="M16">
        <f t="shared" si="4"/>
        <v>0.12395296943520957</v>
      </c>
    </row>
    <row r="17" spans="1:13" x14ac:dyDescent="0.25">
      <c r="A17" s="44"/>
      <c r="B17" s="14" t="s">
        <v>26</v>
      </c>
      <c r="C17">
        <f>C6/C13</f>
        <v>5.216095380029806E-2</v>
      </c>
      <c r="D17">
        <f t="shared" ref="D17:K17" si="6">D6/D13</f>
        <v>1.3464415473391753E-2</v>
      </c>
      <c r="E17">
        <f t="shared" si="6"/>
        <v>1.3965861228109071E-2</v>
      </c>
      <c r="F17">
        <f t="shared" si="6"/>
        <v>2.9315960912052113E-2</v>
      </c>
      <c r="G17">
        <f t="shared" si="6"/>
        <v>1.4720314033366044E-2</v>
      </c>
      <c r="H17">
        <f t="shared" si="6"/>
        <v>2.0170327207530252E-2</v>
      </c>
      <c r="I17">
        <f t="shared" si="6"/>
        <v>2.6239067055393583E-2</v>
      </c>
      <c r="J17">
        <f t="shared" si="6"/>
        <v>1.0830324909747292E-2</v>
      </c>
      <c r="K17">
        <f t="shared" si="6"/>
        <v>0.12328767123287671</v>
      </c>
      <c r="L17">
        <f t="shared" si="3"/>
        <v>0.30415489585276489</v>
      </c>
      <c r="M17">
        <f t="shared" si="4"/>
        <v>3.3794988428084989E-2</v>
      </c>
    </row>
    <row r="18" spans="1:13" x14ac:dyDescent="0.25">
      <c r="A18" s="42"/>
      <c r="B18" s="3" t="s">
        <v>8</v>
      </c>
      <c r="C18">
        <f>C7/C13</f>
        <v>6.7064083457526083E-2</v>
      </c>
      <c r="D18">
        <f t="shared" ref="D18:K18" si="7">D7/D13</f>
        <v>1.3464415473391753E-2</v>
      </c>
      <c r="E18">
        <f t="shared" si="7"/>
        <v>2.327643538018178E-2</v>
      </c>
      <c r="F18">
        <f t="shared" si="7"/>
        <v>8.7947882736156349E-2</v>
      </c>
      <c r="G18">
        <f t="shared" si="7"/>
        <v>4.4160942100098133E-2</v>
      </c>
      <c r="H18">
        <f t="shared" si="7"/>
        <v>2.8238458090542352E-2</v>
      </c>
      <c r="I18">
        <f t="shared" si="7"/>
        <v>0.13119533527696792</v>
      </c>
      <c r="J18">
        <f t="shared" si="7"/>
        <v>3.2490974729241881E-2</v>
      </c>
      <c r="K18">
        <f t="shared" si="7"/>
        <v>0.12328767123287671</v>
      </c>
      <c r="L18">
        <f t="shared" si="3"/>
        <v>0.55112619847698296</v>
      </c>
      <c r="M18">
        <f t="shared" si="4"/>
        <v>6.1236244275220328E-2</v>
      </c>
    </row>
    <row r="19" spans="1:13" x14ac:dyDescent="0.25">
      <c r="A19" s="41" t="s">
        <v>3</v>
      </c>
      <c r="B19" s="3" t="s">
        <v>9</v>
      </c>
      <c r="C19">
        <f>C8/C13</f>
        <v>9.3889716840536513E-2</v>
      </c>
      <c r="D19">
        <f t="shared" ref="D19:K19" si="8">D8/D13</f>
        <v>0.33661038683479383</v>
      </c>
      <c r="E19">
        <f t="shared" si="8"/>
        <v>0.34914653070272672</v>
      </c>
      <c r="F19">
        <f t="shared" si="8"/>
        <v>0.2052117263843648</v>
      </c>
      <c r="G19">
        <f t="shared" si="8"/>
        <v>0.22080471050049066</v>
      </c>
      <c r="H19">
        <f t="shared" si="8"/>
        <v>0.14119229045271176</v>
      </c>
      <c r="I19">
        <f t="shared" si="8"/>
        <v>0.18367346938775508</v>
      </c>
      <c r="J19">
        <f t="shared" si="8"/>
        <v>0.22743682310469315</v>
      </c>
      <c r="K19">
        <f t="shared" si="8"/>
        <v>0.12328767123287671</v>
      </c>
      <c r="L19">
        <f t="shared" si="3"/>
        <v>1.8812533254409494</v>
      </c>
      <c r="M19">
        <f t="shared" si="4"/>
        <v>0.2090281472712166</v>
      </c>
    </row>
    <row r="20" spans="1:13" x14ac:dyDescent="0.25">
      <c r="A20" s="42"/>
      <c r="B20" s="3" t="s">
        <v>10</v>
      </c>
      <c r="C20">
        <f>C9/C13</f>
        <v>5.216095380029806E-2</v>
      </c>
      <c r="D20">
        <f t="shared" ref="D20:K20" si="9">D9/D13</f>
        <v>1.3464415473391753E-2</v>
      </c>
      <c r="E20">
        <f t="shared" si="9"/>
        <v>9.9756151629350493E-3</v>
      </c>
      <c r="F20">
        <f t="shared" si="9"/>
        <v>2.9315960912052113E-2</v>
      </c>
      <c r="G20">
        <f t="shared" si="9"/>
        <v>8.832188420019628E-3</v>
      </c>
      <c r="H20">
        <f t="shared" si="9"/>
        <v>2.0170327207530252E-2</v>
      </c>
      <c r="I20">
        <f t="shared" si="9"/>
        <v>2.6239067055393583E-2</v>
      </c>
      <c r="J20">
        <f t="shared" si="9"/>
        <v>1.0830324909747292E-2</v>
      </c>
      <c r="K20">
        <f t="shared" si="9"/>
        <v>0.12328767123287671</v>
      </c>
      <c r="L20">
        <f t="shared" si="3"/>
        <v>0.29427652417424444</v>
      </c>
      <c r="M20">
        <f t="shared" si="4"/>
        <v>3.2697391574916052E-2</v>
      </c>
    </row>
    <row r="21" spans="1:13" ht="30" x14ac:dyDescent="0.25">
      <c r="A21" s="3" t="s">
        <v>4</v>
      </c>
      <c r="B21" s="3" t="s">
        <v>9</v>
      </c>
      <c r="C21">
        <f>C10/C13</f>
        <v>5.216095380029806E-2</v>
      </c>
      <c r="D21">
        <f t="shared" ref="D21:K21" si="10">D10/D13</f>
        <v>9.6174396238512521E-3</v>
      </c>
      <c r="E21">
        <f t="shared" si="10"/>
        <v>1.3965861228109071E-2</v>
      </c>
      <c r="F21">
        <f t="shared" si="10"/>
        <v>8.7947882736156349E-2</v>
      </c>
      <c r="G21">
        <f t="shared" si="10"/>
        <v>4.4160942100098133E-2</v>
      </c>
      <c r="H21">
        <f t="shared" si="10"/>
        <v>2.0170327207530252E-2</v>
      </c>
      <c r="I21">
        <f t="shared" si="10"/>
        <v>7.871720116618075E-2</v>
      </c>
      <c r="J21">
        <f t="shared" si="10"/>
        <v>3.2490974729241881E-2</v>
      </c>
      <c r="K21">
        <f t="shared" si="10"/>
        <v>0.12328767123287671</v>
      </c>
      <c r="L21">
        <f t="shared" si="3"/>
        <v>0.4625192538243425</v>
      </c>
      <c r="M21">
        <f t="shared" si="4"/>
        <v>5.1391028202704719E-2</v>
      </c>
    </row>
    <row r="22" spans="1:13" ht="30" x14ac:dyDescent="0.25">
      <c r="A22" s="20"/>
      <c r="B22" s="14" t="s">
        <v>25</v>
      </c>
      <c r="C22">
        <f>C11/C13</f>
        <v>5.216095380029806E-2</v>
      </c>
      <c r="D22">
        <f t="shared" ref="D22:K22" si="11">D11/D13</f>
        <v>7.4802308185509736E-3</v>
      </c>
      <c r="E22">
        <f t="shared" si="11"/>
        <v>7.758811793393927E-3</v>
      </c>
      <c r="F22">
        <f t="shared" si="11"/>
        <v>3.2573289902280127E-3</v>
      </c>
      <c r="G22">
        <f t="shared" si="11"/>
        <v>4.9067713444553478E-3</v>
      </c>
      <c r="H22">
        <f t="shared" si="11"/>
        <v>1.5688032272523529E-2</v>
      </c>
      <c r="I22">
        <f t="shared" si="11"/>
        <v>2.9154518950437313E-3</v>
      </c>
      <c r="J22">
        <f t="shared" si="11"/>
        <v>3.6101083032490976E-3</v>
      </c>
      <c r="K22">
        <f t="shared" si="11"/>
        <v>1.3698630136986301E-2</v>
      </c>
      <c r="L22">
        <f t="shared" si="3"/>
        <v>0.11147631935472897</v>
      </c>
      <c r="M22">
        <f t="shared" si="4"/>
        <v>1.2386257706080997E-2</v>
      </c>
    </row>
  </sheetData>
  <mergeCells count="10">
    <mergeCell ref="A16:A18"/>
    <mergeCell ref="A19:A20"/>
    <mergeCell ref="A3:A4"/>
    <mergeCell ref="A5:A7"/>
    <mergeCell ref="A8:A9"/>
    <mergeCell ref="C1:D1"/>
    <mergeCell ref="E1:G1"/>
    <mergeCell ref="H1:I1"/>
    <mergeCell ref="A1:B2"/>
    <mergeCell ref="A14:A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02B7-7389-46E4-AE5B-A5883995EBC0}">
  <dimension ref="A1:M22"/>
  <sheetViews>
    <sheetView topLeftCell="J11" workbookViewId="0">
      <selection activeCell="L14" sqref="L14"/>
    </sheetView>
  </sheetViews>
  <sheetFormatPr defaultColWidth="9.140625" defaultRowHeight="15" x14ac:dyDescent="0.25"/>
  <sheetData>
    <row r="1" spans="1:13" ht="42.75" customHeight="1" x14ac:dyDescent="0.25">
      <c r="A1" s="37" t="s">
        <v>29</v>
      </c>
      <c r="B1" s="38"/>
      <c r="C1" s="36" t="s">
        <v>1</v>
      </c>
      <c r="D1" s="36"/>
      <c r="E1" s="36" t="s">
        <v>2</v>
      </c>
      <c r="F1" s="36"/>
      <c r="G1" s="36"/>
      <c r="H1" s="36" t="s">
        <v>3</v>
      </c>
      <c r="I1" s="36"/>
      <c r="J1" s="3" t="s">
        <v>4</v>
      </c>
      <c r="K1" s="3"/>
    </row>
    <row r="2" spans="1:13" ht="42.75" customHeight="1" x14ac:dyDescent="0.25">
      <c r="A2" s="39"/>
      <c r="B2" s="40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42.75" customHeight="1" x14ac:dyDescent="0.25">
      <c r="A3" s="41" t="s">
        <v>1</v>
      </c>
      <c r="B3" s="3" t="s">
        <v>5</v>
      </c>
      <c r="C3" s="21">
        <v>1</v>
      </c>
      <c r="D3" s="21">
        <v>0.2</v>
      </c>
      <c r="E3" s="21">
        <v>1</v>
      </c>
      <c r="F3" s="21">
        <v>0.2</v>
      </c>
      <c r="G3" s="21">
        <v>0.2</v>
      </c>
      <c r="H3" s="21">
        <v>7</v>
      </c>
      <c r="I3" s="21">
        <v>3</v>
      </c>
      <c r="J3" s="22">
        <v>1</v>
      </c>
      <c r="K3" s="22">
        <v>0.1111111111111111</v>
      </c>
    </row>
    <row r="4" spans="1:13" ht="42.75" customHeight="1" x14ac:dyDescent="0.25">
      <c r="A4" s="42"/>
      <c r="B4" s="3" t="s">
        <v>6</v>
      </c>
      <c r="C4" s="21">
        <v>5</v>
      </c>
      <c r="D4" s="23">
        <v>1</v>
      </c>
      <c r="E4" s="21">
        <v>7</v>
      </c>
      <c r="F4" s="21">
        <v>0.33333333333333331</v>
      </c>
      <c r="G4" s="21">
        <v>0.33333333333333331</v>
      </c>
      <c r="H4" s="21">
        <v>9</v>
      </c>
      <c r="I4" s="21">
        <v>7</v>
      </c>
      <c r="J4" s="21">
        <v>7</v>
      </c>
      <c r="K4" s="22">
        <v>0.1111111111111111</v>
      </c>
    </row>
    <row r="5" spans="1:13" ht="42.75" customHeight="1" x14ac:dyDescent="0.25">
      <c r="A5" s="41" t="s">
        <v>2</v>
      </c>
      <c r="B5" s="3" t="s">
        <v>7</v>
      </c>
      <c r="C5" s="21">
        <v>1</v>
      </c>
      <c r="D5" s="22">
        <v>0.14285714285714285</v>
      </c>
      <c r="E5" s="22">
        <v>1</v>
      </c>
      <c r="F5" s="22">
        <v>0.14285714285714285</v>
      </c>
      <c r="G5" s="22">
        <v>0.14285714285714285</v>
      </c>
      <c r="H5" s="22">
        <v>9</v>
      </c>
      <c r="I5" s="22">
        <v>0.33333333333333331</v>
      </c>
      <c r="J5" s="22">
        <v>1</v>
      </c>
      <c r="K5" s="22">
        <v>0.1111111111111111</v>
      </c>
    </row>
    <row r="6" spans="1:13" ht="42.75" customHeight="1" x14ac:dyDescent="0.25">
      <c r="A6" s="44"/>
      <c r="B6" s="14" t="s">
        <v>26</v>
      </c>
      <c r="C6" s="22">
        <v>5</v>
      </c>
      <c r="D6" s="22">
        <v>3</v>
      </c>
      <c r="E6" s="22">
        <v>7</v>
      </c>
      <c r="F6" s="22">
        <v>1</v>
      </c>
      <c r="G6" s="22">
        <v>1</v>
      </c>
      <c r="H6" s="22">
        <v>9</v>
      </c>
      <c r="I6" s="22">
        <v>9</v>
      </c>
      <c r="J6" s="22">
        <v>9</v>
      </c>
      <c r="K6" s="22">
        <v>0.1111111111111111</v>
      </c>
    </row>
    <row r="7" spans="1:13" ht="42.75" customHeight="1" x14ac:dyDescent="0.25">
      <c r="A7" s="42"/>
      <c r="B7" s="3" t="s">
        <v>8</v>
      </c>
      <c r="C7" s="22">
        <v>5</v>
      </c>
      <c r="D7" s="22">
        <v>3</v>
      </c>
      <c r="E7" s="22">
        <v>7</v>
      </c>
      <c r="F7" s="22">
        <v>1</v>
      </c>
      <c r="G7" s="22">
        <v>1</v>
      </c>
      <c r="H7" s="22">
        <v>9</v>
      </c>
      <c r="I7" s="22">
        <v>9</v>
      </c>
      <c r="J7" s="22">
        <v>9</v>
      </c>
      <c r="K7" s="22">
        <v>0.1111111111111111</v>
      </c>
    </row>
    <row r="8" spans="1:13" ht="42.75" customHeight="1" x14ac:dyDescent="0.25">
      <c r="A8" s="41" t="s">
        <v>3</v>
      </c>
      <c r="B8" s="3" t="s">
        <v>9</v>
      </c>
      <c r="C8" s="22">
        <v>0.14285714285714285</v>
      </c>
      <c r="D8" s="22">
        <v>0.1111111111111111</v>
      </c>
      <c r="E8" s="22">
        <v>0.1111111111111111</v>
      </c>
      <c r="F8" s="22">
        <v>0.1111111111111111</v>
      </c>
      <c r="G8" s="22">
        <v>0.1111111111111111</v>
      </c>
      <c r="H8" s="22">
        <v>1</v>
      </c>
      <c r="I8" s="22">
        <v>0.14285714285714285</v>
      </c>
      <c r="J8" s="22">
        <v>0.33333333333333331</v>
      </c>
      <c r="K8" s="22">
        <v>0.1111111111111111</v>
      </c>
    </row>
    <row r="9" spans="1:13" ht="42.75" customHeight="1" x14ac:dyDescent="0.25">
      <c r="A9" s="42"/>
      <c r="B9" s="3" t="s">
        <v>10</v>
      </c>
      <c r="C9" s="22">
        <v>0.33333333333333331</v>
      </c>
      <c r="D9" s="22">
        <v>0.14285714285714285</v>
      </c>
      <c r="E9" s="22">
        <v>3</v>
      </c>
      <c r="F9" s="22">
        <v>0.1111111111111111</v>
      </c>
      <c r="G9" s="22">
        <v>0.1111111111111111</v>
      </c>
      <c r="H9" s="22">
        <v>7</v>
      </c>
      <c r="I9" s="22">
        <v>1</v>
      </c>
      <c r="J9" s="22">
        <v>3</v>
      </c>
      <c r="K9" s="22">
        <v>0.1111111111111111</v>
      </c>
    </row>
    <row r="10" spans="1:13" ht="42.75" customHeight="1" x14ac:dyDescent="0.25">
      <c r="A10" s="3" t="s">
        <v>4</v>
      </c>
      <c r="B10" s="3" t="s">
        <v>9</v>
      </c>
      <c r="C10" s="22">
        <v>1</v>
      </c>
      <c r="D10" s="22">
        <v>0.14285714285714285</v>
      </c>
      <c r="E10" s="22">
        <v>1</v>
      </c>
      <c r="F10" s="22">
        <v>0.1111111111111111</v>
      </c>
      <c r="G10" s="22">
        <v>0.1111111111111111</v>
      </c>
      <c r="H10" s="22">
        <v>3</v>
      </c>
      <c r="I10" s="22">
        <v>0.33333333333333331</v>
      </c>
      <c r="J10" s="22">
        <v>1</v>
      </c>
      <c r="K10" s="22">
        <v>0.1111111111111111</v>
      </c>
    </row>
    <row r="11" spans="1:13" ht="42.75" customHeight="1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27.476190476190474</v>
      </c>
      <c r="D13" s="28">
        <f t="shared" ref="D13:K13" si="0">SUM(D3:D11)</f>
        <v>16.739682539682541</v>
      </c>
      <c r="E13" s="28">
        <f t="shared" si="0"/>
        <v>36.111111111111114</v>
      </c>
      <c r="F13" s="28">
        <f t="shared" si="0"/>
        <v>12.009523809523809</v>
      </c>
      <c r="G13" s="28">
        <f t="shared" si="0"/>
        <v>12.009523809523809</v>
      </c>
      <c r="H13" s="28">
        <f t="shared" si="0"/>
        <v>63</v>
      </c>
      <c r="I13" s="28">
        <f t="shared" si="0"/>
        <v>38.80952380952381</v>
      </c>
      <c r="J13" s="28">
        <f t="shared" si="0"/>
        <v>40.333333333333329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41" t="s">
        <v>1</v>
      </c>
      <c r="B14" s="3" t="s">
        <v>5</v>
      </c>
      <c r="C14">
        <f>C3/C13</f>
        <v>3.6395147313691513E-2</v>
      </c>
      <c r="D14">
        <f t="shared" ref="D14:K14" si="1">D3/D13</f>
        <v>1.194765787976484E-2</v>
      </c>
      <c r="E14">
        <f t="shared" si="1"/>
        <v>2.769230769230769E-2</v>
      </c>
      <c r="F14">
        <f t="shared" si="1"/>
        <v>1.6653449643140365E-2</v>
      </c>
      <c r="G14">
        <f t="shared" si="1"/>
        <v>1.6653449643140365E-2</v>
      </c>
      <c r="H14">
        <f t="shared" si="1"/>
        <v>0.1111111111111111</v>
      </c>
      <c r="I14">
        <f t="shared" si="1"/>
        <v>7.7300613496932513E-2</v>
      </c>
      <c r="J14">
        <f t="shared" si="1"/>
        <v>2.479338842975207E-2</v>
      </c>
      <c r="K14">
        <f t="shared" si="1"/>
        <v>5.8823529411764698E-2</v>
      </c>
      <c r="L14">
        <f>SUM(C14:K14)</f>
        <v>0.38137065462160519</v>
      </c>
      <c r="M14">
        <f>AVERAGE(C14:K14)</f>
        <v>4.2374517180178352E-2</v>
      </c>
    </row>
    <row r="15" spans="1:13" x14ac:dyDescent="0.25">
      <c r="A15" s="42"/>
      <c r="B15" s="3" t="s">
        <v>6</v>
      </c>
      <c r="C15">
        <f>C4/C13</f>
        <v>0.18197573656845756</v>
      </c>
      <c r="D15">
        <f t="shared" ref="D15:K15" si="2">D4/D13</f>
        <v>5.9738289398824196E-2</v>
      </c>
      <c r="E15">
        <f t="shared" si="2"/>
        <v>0.19384615384615383</v>
      </c>
      <c r="F15">
        <f t="shared" si="2"/>
        <v>2.775574940523394E-2</v>
      </c>
      <c r="G15">
        <f t="shared" si="2"/>
        <v>2.775574940523394E-2</v>
      </c>
      <c r="H15">
        <f t="shared" si="2"/>
        <v>0.14285714285714285</v>
      </c>
      <c r="I15">
        <f t="shared" si="2"/>
        <v>0.18036809815950919</v>
      </c>
      <c r="J15">
        <f t="shared" si="2"/>
        <v>0.1735537190082645</v>
      </c>
      <c r="K15">
        <f t="shared" si="2"/>
        <v>5.8823529411764698E-2</v>
      </c>
      <c r="L15">
        <f t="shared" ref="L15:L22" si="3">SUM(C15:K15)</f>
        <v>1.0466741680605847</v>
      </c>
      <c r="M15">
        <f t="shared" ref="M15:M22" si="4">AVERAGE(C15:K15)</f>
        <v>0.1162971297845094</v>
      </c>
    </row>
    <row r="16" spans="1:13" x14ac:dyDescent="0.25">
      <c r="A16" s="43" t="s">
        <v>2</v>
      </c>
      <c r="B16" s="3" t="s">
        <v>7</v>
      </c>
      <c r="C16">
        <f>C5/C13</f>
        <v>3.6395147313691513E-2</v>
      </c>
      <c r="D16">
        <f t="shared" ref="D16:K16" si="5">D5/D13</f>
        <v>8.5340413426891696E-3</v>
      </c>
      <c r="E16">
        <f t="shared" si="5"/>
        <v>2.769230769230769E-2</v>
      </c>
      <c r="F16">
        <f t="shared" si="5"/>
        <v>1.1895321173671689E-2</v>
      </c>
      <c r="G16">
        <f t="shared" si="5"/>
        <v>1.1895321173671689E-2</v>
      </c>
      <c r="H16">
        <f t="shared" si="5"/>
        <v>0.14285714285714285</v>
      </c>
      <c r="I16">
        <f t="shared" si="5"/>
        <v>8.5889570552147229E-3</v>
      </c>
      <c r="J16">
        <f t="shared" si="5"/>
        <v>2.479338842975207E-2</v>
      </c>
      <c r="K16">
        <f t="shared" si="5"/>
        <v>5.8823529411764698E-2</v>
      </c>
      <c r="L16">
        <f t="shared" si="3"/>
        <v>0.33147515644990611</v>
      </c>
      <c r="M16">
        <f t="shared" si="4"/>
        <v>3.6830572938878453E-2</v>
      </c>
    </row>
    <row r="17" spans="1:13" x14ac:dyDescent="0.25">
      <c r="A17" s="44"/>
      <c r="B17" s="14" t="s">
        <v>26</v>
      </c>
      <c r="C17">
        <f>C6/C13</f>
        <v>0.18197573656845756</v>
      </c>
      <c r="D17">
        <f t="shared" ref="D17:K17" si="6">D6/D13</f>
        <v>0.17921486819647259</v>
      </c>
      <c r="E17">
        <f t="shared" si="6"/>
        <v>0.19384615384615383</v>
      </c>
      <c r="F17">
        <f t="shared" si="6"/>
        <v>8.326724821570182E-2</v>
      </c>
      <c r="G17">
        <f t="shared" si="6"/>
        <v>8.326724821570182E-2</v>
      </c>
      <c r="H17">
        <f t="shared" si="6"/>
        <v>0.14285714285714285</v>
      </c>
      <c r="I17">
        <f t="shared" si="6"/>
        <v>0.23190184049079754</v>
      </c>
      <c r="J17">
        <f t="shared" si="6"/>
        <v>0.22314049586776863</v>
      </c>
      <c r="K17">
        <f t="shared" si="6"/>
        <v>5.8823529411764698E-2</v>
      </c>
      <c r="L17">
        <f t="shared" si="3"/>
        <v>1.3782942636699616</v>
      </c>
      <c r="M17">
        <f t="shared" si="4"/>
        <v>0.15314380707444017</v>
      </c>
    </row>
    <row r="18" spans="1:13" x14ac:dyDescent="0.25">
      <c r="A18" s="42"/>
      <c r="B18" s="3" t="s">
        <v>8</v>
      </c>
      <c r="C18">
        <f>C7/C13</f>
        <v>0.18197573656845756</v>
      </c>
      <c r="D18">
        <f t="shared" ref="D18:K18" si="7">D7/D13</f>
        <v>0.17921486819647259</v>
      </c>
      <c r="E18">
        <f t="shared" si="7"/>
        <v>0.19384615384615383</v>
      </c>
      <c r="F18">
        <f t="shared" si="7"/>
        <v>8.326724821570182E-2</v>
      </c>
      <c r="G18">
        <f t="shared" si="7"/>
        <v>8.326724821570182E-2</v>
      </c>
      <c r="H18">
        <f t="shared" si="7"/>
        <v>0.14285714285714285</v>
      </c>
      <c r="I18">
        <f t="shared" si="7"/>
        <v>0.23190184049079754</v>
      </c>
      <c r="J18">
        <f t="shared" si="7"/>
        <v>0.22314049586776863</v>
      </c>
      <c r="K18">
        <f t="shared" si="7"/>
        <v>5.8823529411764698E-2</v>
      </c>
      <c r="L18">
        <f t="shared" si="3"/>
        <v>1.3782942636699616</v>
      </c>
      <c r="M18">
        <f t="shared" si="4"/>
        <v>0.15314380707444017</v>
      </c>
    </row>
    <row r="19" spans="1:13" x14ac:dyDescent="0.25">
      <c r="A19" s="41" t="s">
        <v>3</v>
      </c>
      <c r="B19" s="3" t="s">
        <v>9</v>
      </c>
      <c r="C19">
        <f>C8/C13</f>
        <v>5.1993067590987872E-3</v>
      </c>
      <c r="D19">
        <f t="shared" ref="D19:K19" si="8">D8/D13</f>
        <v>6.6375877109804658E-3</v>
      </c>
      <c r="E19">
        <f t="shared" si="8"/>
        <v>3.0769230769230765E-3</v>
      </c>
      <c r="F19">
        <f t="shared" si="8"/>
        <v>9.2519164684113139E-3</v>
      </c>
      <c r="G19">
        <f t="shared" si="8"/>
        <v>9.2519164684113139E-3</v>
      </c>
      <c r="H19">
        <f t="shared" si="8"/>
        <v>1.5873015873015872E-2</v>
      </c>
      <c r="I19">
        <f t="shared" si="8"/>
        <v>3.6809815950920241E-3</v>
      </c>
      <c r="J19">
        <f t="shared" si="8"/>
        <v>8.2644628099173556E-3</v>
      </c>
      <c r="K19">
        <f t="shared" si="8"/>
        <v>5.8823529411764698E-2</v>
      </c>
      <c r="L19">
        <f t="shared" si="3"/>
        <v>0.12005964017361491</v>
      </c>
      <c r="M19">
        <f t="shared" si="4"/>
        <v>1.3339960019290546E-2</v>
      </c>
    </row>
    <row r="20" spans="1:13" x14ac:dyDescent="0.25">
      <c r="A20" s="42"/>
      <c r="B20" s="3" t="s">
        <v>10</v>
      </c>
      <c r="C20">
        <f>C9/C13</f>
        <v>1.2131715771230503E-2</v>
      </c>
      <c r="D20">
        <f t="shared" ref="D20:K20" si="9">D9/D13</f>
        <v>8.5340413426891696E-3</v>
      </c>
      <c r="E20">
        <f t="shared" si="9"/>
        <v>8.3076923076923076E-2</v>
      </c>
      <c r="F20">
        <f t="shared" si="9"/>
        <v>9.2519164684113139E-3</v>
      </c>
      <c r="G20">
        <f t="shared" si="9"/>
        <v>9.2519164684113139E-3</v>
      </c>
      <c r="H20">
        <f t="shared" si="9"/>
        <v>0.1111111111111111</v>
      </c>
      <c r="I20">
        <f t="shared" si="9"/>
        <v>2.5766871165644172E-2</v>
      </c>
      <c r="J20">
        <f t="shared" si="9"/>
        <v>7.43801652892562E-2</v>
      </c>
      <c r="K20">
        <f t="shared" si="9"/>
        <v>5.8823529411764698E-2</v>
      </c>
      <c r="L20">
        <f t="shared" si="3"/>
        <v>0.39232819010544162</v>
      </c>
      <c r="M20">
        <f t="shared" si="4"/>
        <v>4.3592021122826848E-2</v>
      </c>
    </row>
    <row r="21" spans="1:13" ht="30" x14ac:dyDescent="0.25">
      <c r="A21" s="3" t="s">
        <v>4</v>
      </c>
      <c r="B21" s="3" t="s">
        <v>9</v>
      </c>
      <c r="C21">
        <f>C10/C13</f>
        <v>3.6395147313691513E-2</v>
      </c>
      <c r="D21">
        <f t="shared" ref="D21:K21" si="10">D10/D13</f>
        <v>8.5340413426891696E-3</v>
      </c>
      <c r="E21">
        <f t="shared" si="10"/>
        <v>2.769230769230769E-2</v>
      </c>
      <c r="F21">
        <f t="shared" si="10"/>
        <v>9.2519164684113139E-3</v>
      </c>
      <c r="G21">
        <f t="shared" si="10"/>
        <v>9.2519164684113139E-3</v>
      </c>
      <c r="H21">
        <f t="shared" si="10"/>
        <v>4.7619047619047616E-2</v>
      </c>
      <c r="I21">
        <f t="shared" si="10"/>
        <v>8.5889570552147229E-3</v>
      </c>
      <c r="J21">
        <f t="shared" si="10"/>
        <v>2.479338842975207E-2</v>
      </c>
      <c r="K21">
        <f t="shared" si="10"/>
        <v>5.8823529411764698E-2</v>
      </c>
      <c r="L21">
        <f t="shared" si="3"/>
        <v>0.23095025180129009</v>
      </c>
      <c r="M21">
        <f t="shared" si="4"/>
        <v>2.5661139089032232E-2</v>
      </c>
    </row>
    <row r="22" spans="1:13" ht="60" x14ac:dyDescent="0.25">
      <c r="A22" s="20"/>
      <c r="B22" s="14" t="s">
        <v>25</v>
      </c>
      <c r="C22">
        <f>C11/C13</f>
        <v>0.32755632582322358</v>
      </c>
      <c r="D22">
        <f t="shared" ref="D22:K22" si="11">D11/D13</f>
        <v>0.53764460458941776</v>
      </c>
      <c r="E22">
        <f t="shared" si="11"/>
        <v>0.2492307692307692</v>
      </c>
      <c r="F22">
        <f t="shared" si="11"/>
        <v>0.74940523394131642</v>
      </c>
      <c r="G22">
        <f t="shared" si="11"/>
        <v>0.74940523394131642</v>
      </c>
      <c r="H22">
        <f t="shared" si="11"/>
        <v>0.14285714285714285</v>
      </c>
      <c r="I22">
        <f t="shared" si="11"/>
        <v>0.23190184049079754</v>
      </c>
      <c r="J22">
        <f t="shared" si="11"/>
        <v>0.22314049586776863</v>
      </c>
      <c r="K22">
        <f t="shared" si="11"/>
        <v>0.52941176470588236</v>
      </c>
      <c r="L22">
        <f t="shared" si="3"/>
        <v>3.7405534114476344</v>
      </c>
      <c r="M22">
        <f t="shared" si="4"/>
        <v>0.41561704571640384</v>
      </c>
    </row>
  </sheetData>
  <mergeCells count="10">
    <mergeCell ref="A8:A9"/>
    <mergeCell ref="A14:A15"/>
    <mergeCell ref="A16:A18"/>
    <mergeCell ref="A19:A20"/>
    <mergeCell ref="A1:B2"/>
    <mergeCell ref="C1:D1"/>
    <mergeCell ref="E1:G1"/>
    <mergeCell ref="H1:I1"/>
    <mergeCell ref="A3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A3C9-39D5-49E1-B1B9-DF49A30C37C2}">
  <dimension ref="A1:R28"/>
  <sheetViews>
    <sheetView topLeftCell="A10" workbookViewId="0">
      <selection activeCell="A13" sqref="A13:M22"/>
    </sheetView>
  </sheetViews>
  <sheetFormatPr defaultColWidth="9.140625" defaultRowHeight="15" x14ac:dyDescent="0.25"/>
  <sheetData>
    <row r="1" spans="1:13" ht="30" x14ac:dyDescent="0.25">
      <c r="A1" s="37" t="s">
        <v>16</v>
      </c>
      <c r="B1" s="38"/>
      <c r="C1" s="36" t="s">
        <v>1</v>
      </c>
      <c r="D1" s="36"/>
      <c r="E1" s="36" t="s">
        <v>2</v>
      </c>
      <c r="F1" s="36"/>
      <c r="G1" s="36"/>
      <c r="H1" s="36" t="s">
        <v>3</v>
      </c>
      <c r="I1" s="36"/>
      <c r="J1" s="3" t="s">
        <v>4</v>
      </c>
      <c r="K1" s="3"/>
    </row>
    <row r="2" spans="1:13" ht="60" x14ac:dyDescent="0.25">
      <c r="A2" s="39"/>
      <c r="B2" s="40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ht="37.5" customHeight="1" x14ac:dyDescent="0.25">
      <c r="A3" s="41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9</v>
      </c>
      <c r="G3" s="21">
        <v>9</v>
      </c>
      <c r="H3" s="21">
        <v>3</v>
      </c>
      <c r="I3" s="21">
        <v>7</v>
      </c>
      <c r="J3" s="22">
        <v>9</v>
      </c>
      <c r="K3" s="22">
        <v>0.1111111111111111</v>
      </c>
    </row>
    <row r="4" spans="1:13" ht="37.5" customHeight="1" x14ac:dyDescent="0.25">
      <c r="A4" s="42"/>
      <c r="B4" s="3" t="s">
        <v>6</v>
      </c>
      <c r="C4" s="21">
        <v>0.2</v>
      </c>
      <c r="D4" s="23">
        <v>1</v>
      </c>
      <c r="E4" s="21">
        <v>0.33333333333333331</v>
      </c>
      <c r="F4" s="21">
        <v>5</v>
      </c>
      <c r="G4" s="21">
        <v>5</v>
      </c>
      <c r="H4" s="21">
        <v>0.14285714285714285</v>
      </c>
      <c r="I4" s="21">
        <v>1</v>
      </c>
      <c r="J4" s="21">
        <v>3</v>
      </c>
      <c r="K4" s="22">
        <v>0.1111111111111111</v>
      </c>
    </row>
    <row r="5" spans="1:13" ht="37.5" customHeight="1" x14ac:dyDescent="0.25">
      <c r="A5" s="41" t="s">
        <v>2</v>
      </c>
      <c r="B5" s="3" t="s">
        <v>7</v>
      </c>
      <c r="C5" s="21">
        <v>0.14285714285714285</v>
      </c>
      <c r="D5" s="22">
        <v>3</v>
      </c>
      <c r="E5" s="22">
        <v>1</v>
      </c>
      <c r="F5" s="22">
        <v>5</v>
      </c>
      <c r="G5" s="22">
        <v>5</v>
      </c>
      <c r="H5" s="22">
        <v>0.2</v>
      </c>
      <c r="I5" s="22">
        <v>5</v>
      </c>
      <c r="J5" s="22">
        <v>3</v>
      </c>
      <c r="K5" s="22">
        <v>0.1111111111111111</v>
      </c>
    </row>
    <row r="6" spans="1:13" ht="37.5" customHeight="1" x14ac:dyDescent="0.25">
      <c r="A6" s="44"/>
      <c r="B6" s="14" t="s">
        <v>26</v>
      </c>
      <c r="C6" s="22">
        <v>0.1111111111111111</v>
      </c>
      <c r="D6" s="22">
        <v>0.2</v>
      </c>
      <c r="E6" s="22">
        <v>0.2</v>
      </c>
      <c r="F6" s="22">
        <v>1</v>
      </c>
      <c r="G6" s="22">
        <v>1</v>
      </c>
      <c r="H6" s="22">
        <v>0.14285714285714285</v>
      </c>
      <c r="I6" s="22">
        <v>1</v>
      </c>
      <c r="J6" s="22">
        <v>0.2</v>
      </c>
      <c r="K6" s="22">
        <v>0.1111111111111111</v>
      </c>
    </row>
    <row r="7" spans="1:13" ht="37.5" customHeight="1" x14ac:dyDescent="0.25">
      <c r="A7" s="42"/>
      <c r="B7" s="3" t="s">
        <v>8</v>
      </c>
      <c r="C7" s="22">
        <v>0.1111111111111111</v>
      </c>
      <c r="D7" s="22">
        <v>0.2</v>
      </c>
      <c r="E7" s="22">
        <v>0.2</v>
      </c>
      <c r="F7" s="22">
        <v>1</v>
      </c>
      <c r="G7" s="22">
        <v>1</v>
      </c>
      <c r="H7" s="22">
        <v>0.2</v>
      </c>
      <c r="I7" s="22">
        <v>3</v>
      </c>
      <c r="J7" s="22">
        <v>1</v>
      </c>
      <c r="K7" s="22">
        <v>0.1111111111111111</v>
      </c>
    </row>
    <row r="8" spans="1:13" ht="37.5" customHeight="1" x14ac:dyDescent="0.25">
      <c r="A8" s="41" t="s">
        <v>3</v>
      </c>
      <c r="B8" s="3" t="s">
        <v>9</v>
      </c>
      <c r="C8" s="22">
        <v>0.33333333333333331</v>
      </c>
      <c r="D8" s="22">
        <v>7</v>
      </c>
      <c r="E8" s="22">
        <v>5</v>
      </c>
      <c r="F8" s="22">
        <v>7</v>
      </c>
      <c r="G8" s="22">
        <v>5</v>
      </c>
      <c r="H8" s="22">
        <v>1</v>
      </c>
      <c r="I8" s="22">
        <v>9</v>
      </c>
      <c r="J8" s="22">
        <v>5</v>
      </c>
      <c r="K8" s="22">
        <v>0.1111111111111111</v>
      </c>
    </row>
    <row r="9" spans="1:13" ht="37.5" customHeight="1" x14ac:dyDescent="0.25">
      <c r="A9" s="42"/>
      <c r="B9" s="3" t="s">
        <v>10</v>
      </c>
      <c r="C9" s="22">
        <v>0.14285714285714285</v>
      </c>
      <c r="D9" s="22">
        <v>1</v>
      </c>
      <c r="E9" s="22">
        <v>0.2</v>
      </c>
      <c r="F9" s="22">
        <v>1</v>
      </c>
      <c r="G9" s="22">
        <v>0.33333333333333331</v>
      </c>
      <c r="H9" s="22">
        <v>0.1111111111111111</v>
      </c>
      <c r="I9" s="22">
        <v>1</v>
      </c>
      <c r="J9" s="22">
        <v>0.33333333333333331</v>
      </c>
      <c r="K9" s="22">
        <v>0.1111111111111111</v>
      </c>
    </row>
    <row r="10" spans="1:13" ht="37.5" customHeight="1" x14ac:dyDescent="0.25">
      <c r="A10" s="3" t="s">
        <v>4</v>
      </c>
      <c r="B10" s="3" t="s">
        <v>9</v>
      </c>
      <c r="C10" s="22">
        <v>0.1111111111111111</v>
      </c>
      <c r="D10" s="22">
        <v>0.33333333333333331</v>
      </c>
      <c r="E10" s="22">
        <v>0.33333333333333331</v>
      </c>
      <c r="F10" s="22">
        <v>5</v>
      </c>
      <c r="G10" s="22">
        <v>1</v>
      </c>
      <c r="H10" s="22">
        <v>0.2</v>
      </c>
      <c r="I10" s="22">
        <v>3</v>
      </c>
      <c r="J10" s="22">
        <v>1</v>
      </c>
      <c r="K10" s="22">
        <v>0.1111111111111111</v>
      </c>
    </row>
    <row r="11" spans="1:13" ht="37.5" customHeight="1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11.152380952380952</v>
      </c>
      <c r="D13" s="28">
        <f t="shared" ref="D13:K13" si="0">SUM(D3:D11)</f>
        <v>26.733333333333331</v>
      </c>
      <c r="E13" s="28">
        <f t="shared" si="0"/>
        <v>23.266666666666666</v>
      </c>
      <c r="F13" s="28">
        <f t="shared" si="0"/>
        <v>43</v>
      </c>
      <c r="G13" s="28">
        <f t="shared" si="0"/>
        <v>36.333333333333329</v>
      </c>
      <c r="H13" s="28">
        <f t="shared" si="0"/>
        <v>13.996825396825397</v>
      </c>
      <c r="I13" s="28">
        <f t="shared" si="0"/>
        <v>39</v>
      </c>
      <c r="J13" s="28">
        <f t="shared" si="0"/>
        <v>31.533333333333331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41" t="s">
        <v>1</v>
      </c>
      <c r="B14" s="3" t="s">
        <v>5</v>
      </c>
      <c r="C14">
        <f>C3/C13</f>
        <v>8.9666951323655E-2</v>
      </c>
      <c r="D14">
        <f t="shared" ref="D14:K14" si="1">D3/D13</f>
        <v>0.18703241895261846</v>
      </c>
      <c r="E14">
        <f t="shared" si="1"/>
        <v>0.3008595988538682</v>
      </c>
      <c r="F14">
        <f t="shared" si="1"/>
        <v>0.20930232558139536</v>
      </c>
      <c r="G14">
        <f t="shared" si="1"/>
        <v>0.24770642201834867</v>
      </c>
      <c r="H14">
        <f t="shared" si="1"/>
        <v>0.21433431617146745</v>
      </c>
      <c r="I14">
        <f t="shared" si="1"/>
        <v>0.17948717948717949</v>
      </c>
      <c r="J14">
        <f t="shared" si="1"/>
        <v>0.28541226215644822</v>
      </c>
      <c r="K14">
        <f t="shared" si="1"/>
        <v>5.8823529411764698E-2</v>
      </c>
      <c r="L14">
        <f>SUM(C14:K14)</f>
        <v>1.7726250039567455</v>
      </c>
      <c r="M14">
        <f>AVERAGE(C14:K14)</f>
        <v>0.19695833377297173</v>
      </c>
    </row>
    <row r="15" spans="1:13" x14ac:dyDescent="0.25">
      <c r="A15" s="42"/>
      <c r="B15" s="3" t="s">
        <v>6</v>
      </c>
      <c r="C15">
        <f>C4/C13</f>
        <v>1.7933390264731001E-2</v>
      </c>
      <c r="D15">
        <f t="shared" ref="D15:K15" si="2">D4/D13</f>
        <v>3.7406483790523692E-2</v>
      </c>
      <c r="E15">
        <f t="shared" si="2"/>
        <v>1.4326647564469913E-2</v>
      </c>
      <c r="F15">
        <f t="shared" si="2"/>
        <v>0.11627906976744186</v>
      </c>
      <c r="G15">
        <f t="shared" si="2"/>
        <v>0.13761467889908258</v>
      </c>
      <c r="H15">
        <f t="shared" si="2"/>
        <v>1.0206396008165116E-2</v>
      </c>
      <c r="I15">
        <f t="shared" si="2"/>
        <v>2.564102564102564E-2</v>
      </c>
      <c r="J15">
        <f t="shared" si="2"/>
        <v>9.5137420718816076E-2</v>
      </c>
      <c r="K15">
        <f t="shared" si="2"/>
        <v>5.8823529411764698E-2</v>
      </c>
      <c r="L15">
        <f t="shared" ref="L15:L22" si="3">SUM(C15:K15)</f>
        <v>0.51336864206602062</v>
      </c>
      <c r="M15">
        <f t="shared" ref="M15:M22" si="4">AVERAGE(C15:K15)</f>
        <v>5.7040960229557847E-2</v>
      </c>
    </row>
    <row r="16" spans="1:13" x14ac:dyDescent="0.25">
      <c r="A16" s="43" t="s">
        <v>2</v>
      </c>
      <c r="B16" s="3" t="s">
        <v>7</v>
      </c>
      <c r="C16">
        <f>C5/C13</f>
        <v>1.2809564474807857E-2</v>
      </c>
      <c r="D16">
        <f t="shared" ref="D16:K16" si="5">D5/D13</f>
        <v>0.11221945137157108</v>
      </c>
      <c r="E16">
        <f t="shared" si="5"/>
        <v>4.2979942693409746E-2</v>
      </c>
      <c r="F16">
        <f t="shared" si="5"/>
        <v>0.11627906976744186</v>
      </c>
      <c r="G16">
        <f t="shared" si="5"/>
        <v>0.13761467889908258</v>
      </c>
      <c r="H16">
        <f t="shared" si="5"/>
        <v>1.4288954411431165E-2</v>
      </c>
      <c r="I16">
        <f t="shared" si="5"/>
        <v>0.12820512820512819</v>
      </c>
      <c r="J16">
        <f t="shared" si="5"/>
        <v>9.5137420718816076E-2</v>
      </c>
      <c r="K16">
        <f t="shared" si="5"/>
        <v>5.8823529411764698E-2</v>
      </c>
      <c r="L16">
        <f t="shared" si="3"/>
        <v>0.71835773995345331</v>
      </c>
      <c r="M16">
        <f t="shared" si="4"/>
        <v>7.9817526661494817E-2</v>
      </c>
    </row>
    <row r="17" spans="1:18" x14ac:dyDescent="0.25">
      <c r="A17" s="44"/>
      <c r="B17" s="14" t="s">
        <v>26</v>
      </c>
      <c r="C17">
        <f>C6/C13</f>
        <v>9.9629945915172217E-3</v>
      </c>
      <c r="D17">
        <f t="shared" ref="D17:K17" si="6">D6/D13</f>
        <v>7.4812967581047397E-3</v>
      </c>
      <c r="E17">
        <f t="shared" si="6"/>
        <v>8.5959885386819486E-3</v>
      </c>
      <c r="F17">
        <f t="shared" si="6"/>
        <v>2.3255813953488372E-2</v>
      </c>
      <c r="G17">
        <f t="shared" si="6"/>
        <v>2.7522935779816519E-2</v>
      </c>
      <c r="H17">
        <f t="shared" si="6"/>
        <v>1.0206396008165116E-2</v>
      </c>
      <c r="I17">
        <f t="shared" si="6"/>
        <v>2.564102564102564E-2</v>
      </c>
      <c r="J17">
        <f t="shared" si="6"/>
        <v>6.3424947145877385E-3</v>
      </c>
      <c r="K17">
        <f t="shared" si="6"/>
        <v>5.8823529411764698E-2</v>
      </c>
      <c r="L17">
        <f t="shared" si="3"/>
        <v>0.177832475397152</v>
      </c>
      <c r="M17">
        <f t="shared" si="4"/>
        <v>1.9759163933016889E-2</v>
      </c>
    </row>
    <row r="18" spans="1:18" ht="15" customHeight="1" x14ac:dyDescent="0.25">
      <c r="A18" s="42"/>
      <c r="B18" s="3" t="s">
        <v>8</v>
      </c>
      <c r="C18">
        <f>C7/C13</f>
        <v>9.9629945915172217E-3</v>
      </c>
      <c r="D18">
        <f t="shared" ref="D18:K18" si="7">D7/D13</f>
        <v>7.4812967581047397E-3</v>
      </c>
      <c r="E18">
        <f t="shared" si="7"/>
        <v>8.5959885386819486E-3</v>
      </c>
      <c r="F18">
        <f t="shared" si="7"/>
        <v>2.3255813953488372E-2</v>
      </c>
      <c r="G18">
        <f t="shared" si="7"/>
        <v>2.7522935779816519E-2</v>
      </c>
      <c r="H18">
        <f t="shared" si="7"/>
        <v>1.4288954411431165E-2</v>
      </c>
      <c r="I18">
        <f t="shared" si="7"/>
        <v>7.6923076923076927E-2</v>
      </c>
      <c r="J18">
        <f t="shared" si="7"/>
        <v>3.1712473572938694E-2</v>
      </c>
      <c r="K18">
        <f t="shared" si="7"/>
        <v>5.8823529411764698E-2</v>
      </c>
      <c r="L18">
        <f t="shared" si="3"/>
        <v>0.2585670639408203</v>
      </c>
      <c r="M18">
        <f t="shared" si="4"/>
        <v>2.8729673771202256E-2</v>
      </c>
      <c r="N18" s="19"/>
      <c r="O18" s="45"/>
      <c r="P18" s="45"/>
      <c r="Q18" s="16"/>
      <c r="R18" s="16"/>
    </row>
    <row r="19" spans="1:18" ht="15" customHeight="1" x14ac:dyDescent="0.25">
      <c r="A19" s="41" t="s">
        <v>3</v>
      </c>
      <c r="B19" s="3" t="s">
        <v>9</v>
      </c>
      <c r="C19">
        <f>C8/C13</f>
        <v>2.9888983774551663E-2</v>
      </c>
      <c r="D19">
        <f t="shared" ref="D19:K19" si="8">D8/D13</f>
        <v>0.26184538653366585</v>
      </c>
      <c r="E19">
        <f t="shared" si="8"/>
        <v>0.21489971346704873</v>
      </c>
      <c r="F19">
        <f t="shared" si="8"/>
        <v>0.16279069767441862</v>
      </c>
      <c r="G19">
        <f t="shared" si="8"/>
        <v>0.13761467889908258</v>
      </c>
      <c r="H19">
        <f t="shared" si="8"/>
        <v>7.1444772057155811E-2</v>
      </c>
      <c r="I19">
        <f t="shared" si="8"/>
        <v>0.23076923076923078</v>
      </c>
      <c r="J19">
        <f t="shared" si="8"/>
        <v>0.15856236786469347</v>
      </c>
      <c r="K19">
        <f t="shared" si="8"/>
        <v>5.8823529411764698E-2</v>
      </c>
      <c r="L19">
        <f t="shared" si="3"/>
        <v>1.3266393604516125</v>
      </c>
      <c r="M19">
        <f t="shared" si="4"/>
        <v>0.1474043733835125</v>
      </c>
      <c r="N19" s="16"/>
      <c r="O19" s="16"/>
      <c r="P19" s="16"/>
      <c r="Q19" s="16"/>
      <c r="R19" s="17"/>
    </row>
    <row r="20" spans="1:18" x14ac:dyDescent="0.25">
      <c r="A20" s="42"/>
      <c r="B20" s="3" t="s">
        <v>10</v>
      </c>
      <c r="C20">
        <f>C9/C13</f>
        <v>1.2809564474807857E-2</v>
      </c>
      <c r="D20">
        <f t="shared" ref="D20:K20" si="9">D9/D13</f>
        <v>3.7406483790523692E-2</v>
      </c>
      <c r="E20">
        <f t="shared" si="9"/>
        <v>8.5959885386819486E-3</v>
      </c>
      <c r="F20">
        <f t="shared" si="9"/>
        <v>2.3255813953488372E-2</v>
      </c>
      <c r="G20">
        <f t="shared" si="9"/>
        <v>9.1743119266055051E-3</v>
      </c>
      <c r="H20">
        <f t="shared" si="9"/>
        <v>7.9383080063506455E-3</v>
      </c>
      <c r="I20">
        <f t="shared" si="9"/>
        <v>2.564102564102564E-2</v>
      </c>
      <c r="J20">
        <f t="shared" si="9"/>
        <v>1.0570824524312896E-2</v>
      </c>
      <c r="K20">
        <f t="shared" si="9"/>
        <v>5.8823529411764698E-2</v>
      </c>
      <c r="L20">
        <f t="shared" si="3"/>
        <v>0.19421585026756125</v>
      </c>
      <c r="M20">
        <f t="shared" si="4"/>
        <v>2.1579538918617917E-2</v>
      </c>
      <c r="N20" s="25"/>
      <c r="O20" s="25"/>
      <c r="P20" s="25"/>
      <c r="Q20" s="26"/>
      <c r="R20" s="26"/>
    </row>
    <row r="21" spans="1:18" ht="30" x14ac:dyDescent="0.25">
      <c r="A21" s="3" t="s">
        <v>4</v>
      </c>
      <c r="B21" s="3" t="s">
        <v>9</v>
      </c>
      <c r="C21">
        <f>C10/C13</f>
        <v>9.9629945915172217E-3</v>
      </c>
      <c r="D21">
        <f t="shared" ref="D21:K21" si="10">D10/D13</f>
        <v>1.2468827930174564E-2</v>
      </c>
      <c r="E21">
        <f t="shared" si="10"/>
        <v>1.4326647564469913E-2</v>
      </c>
      <c r="F21">
        <f t="shared" si="10"/>
        <v>0.11627906976744186</v>
      </c>
      <c r="G21">
        <f t="shared" si="10"/>
        <v>2.7522935779816519E-2</v>
      </c>
      <c r="H21">
        <f t="shared" si="10"/>
        <v>1.4288954411431165E-2</v>
      </c>
      <c r="I21">
        <f t="shared" si="10"/>
        <v>7.6923076923076927E-2</v>
      </c>
      <c r="J21">
        <f t="shared" si="10"/>
        <v>3.1712473572938694E-2</v>
      </c>
      <c r="K21">
        <f t="shared" si="10"/>
        <v>5.8823529411764698E-2</v>
      </c>
      <c r="L21">
        <f t="shared" si="3"/>
        <v>0.36230850995263159</v>
      </c>
      <c r="M21">
        <f t="shared" si="4"/>
        <v>4.0256501105847955E-2</v>
      </c>
      <c r="N21" s="25"/>
      <c r="O21" s="25"/>
      <c r="P21" s="25"/>
      <c r="Q21" s="25"/>
      <c r="R21" s="25"/>
    </row>
    <row r="22" spans="1:18" ht="60" x14ac:dyDescent="0.25">
      <c r="A22" s="20"/>
      <c r="B22" s="14" t="s">
        <v>25</v>
      </c>
      <c r="C22">
        <f>C11/C13</f>
        <v>0.80700256191289499</v>
      </c>
      <c r="D22">
        <f t="shared" ref="D22:K22" si="11">D11/D13</f>
        <v>0.33665835411471323</v>
      </c>
      <c r="E22">
        <f t="shared" si="11"/>
        <v>0.38681948424068768</v>
      </c>
      <c r="F22">
        <f t="shared" si="11"/>
        <v>0.20930232558139536</v>
      </c>
      <c r="G22">
        <f t="shared" si="11"/>
        <v>0.24770642201834867</v>
      </c>
      <c r="H22">
        <f t="shared" si="11"/>
        <v>0.64300294851440232</v>
      </c>
      <c r="I22">
        <f t="shared" si="11"/>
        <v>0.23076923076923078</v>
      </c>
      <c r="J22">
        <f t="shared" si="11"/>
        <v>0.28541226215644822</v>
      </c>
      <c r="K22">
        <f t="shared" si="11"/>
        <v>0.52941176470588236</v>
      </c>
      <c r="L22">
        <f t="shared" si="3"/>
        <v>3.676085354014003</v>
      </c>
      <c r="M22">
        <f t="shared" si="4"/>
        <v>0.40845392822377813</v>
      </c>
      <c r="N22" s="26"/>
      <c r="O22" s="26"/>
      <c r="P22" s="26"/>
      <c r="Q22" s="26"/>
      <c r="R22" s="26"/>
    </row>
    <row r="23" spans="1:18" x14ac:dyDescent="0.25">
      <c r="H23" s="19"/>
      <c r="I23" s="17"/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25">
      <c r="H24" s="19"/>
      <c r="I24" s="16"/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25">
      <c r="H25" s="45"/>
      <c r="I25" s="16"/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25">
      <c r="H26" s="45"/>
      <c r="I26" s="16"/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25">
      <c r="H27" s="16"/>
      <c r="I27" s="16"/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25">
      <c r="H28" s="27"/>
      <c r="I28" s="17"/>
      <c r="J28" s="26"/>
      <c r="K28" s="26"/>
      <c r="L28" s="26"/>
      <c r="M28" s="26"/>
      <c r="N28" s="26"/>
      <c r="O28" s="26"/>
      <c r="P28" s="26"/>
      <c r="Q28" s="26"/>
      <c r="R28" s="26"/>
    </row>
  </sheetData>
  <mergeCells count="12">
    <mergeCell ref="O18:P18"/>
    <mergeCell ref="A19:A20"/>
    <mergeCell ref="H25:H26"/>
    <mergeCell ref="A1:B2"/>
    <mergeCell ref="C1:D1"/>
    <mergeCell ref="E1:G1"/>
    <mergeCell ref="H1:I1"/>
    <mergeCell ref="A3:A4"/>
    <mergeCell ref="A5:A7"/>
    <mergeCell ref="A8:A9"/>
    <mergeCell ref="A14:A15"/>
    <mergeCell ref="A16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4832-571A-4A03-9882-8C12E880391B}">
  <dimension ref="A1:M22"/>
  <sheetViews>
    <sheetView topLeftCell="A10" workbookViewId="0">
      <selection activeCell="M14" sqref="M14:M22"/>
    </sheetView>
  </sheetViews>
  <sheetFormatPr defaultColWidth="9.140625" defaultRowHeight="15" x14ac:dyDescent="0.25"/>
  <sheetData>
    <row r="1" spans="1:13" ht="30" x14ac:dyDescent="0.25">
      <c r="A1" s="37" t="s">
        <v>17</v>
      </c>
      <c r="B1" s="38"/>
      <c r="C1" s="36" t="s">
        <v>1</v>
      </c>
      <c r="D1" s="36"/>
      <c r="E1" s="36" t="s">
        <v>2</v>
      </c>
      <c r="F1" s="36"/>
      <c r="G1" s="36"/>
      <c r="H1" s="36" t="s">
        <v>3</v>
      </c>
      <c r="I1" s="36"/>
      <c r="J1" s="3" t="s">
        <v>4</v>
      </c>
      <c r="K1" s="3"/>
    </row>
    <row r="2" spans="1:13" ht="60" x14ac:dyDescent="0.25">
      <c r="A2" s="39"/>
      <c r="B2" s="40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41" t="s">
        <v>1</v>
      </c>
      <c r="B3" s="3" t="s">
        <v>5</v>
      </c>
      <c r="C3" s="21">
        <v>1</v>
      </c>
      <c r="D3" s="21">
        <f>5</f>
        <v>5</v>
      </c>
      <c r="E3" s="21">
        <v>9</v>
      </c>
      <c r="F3" s="21">
        <v>1</v>
      </c>
      <c r="G3" s="21">
        <v>1</v>
      </c>
      <c r="H3" s="21">
        <v>9</v>
      </c>
      <c r="I3" s="21">
        <v>9</v>
      </c>
      <c r="J3" s="22">
        <v>9</v>
      </c>
      <c r="K3" s="22">
        <v>9</v>
      </c>
    </row>
    <row r="4" spans="1:13" x14ac:dyDescent="0.25">
      <c r="A4" s="42"/>
      <c r="B4" s="3" t="s">
        <v>6</v>
      </c>
      <c r="C4" s="21">
        <v>0.2</v>
      </c>
      <c r="D4" s="23">
        <v>1</v>
      </c>
      <c r="E4" s="21">
        <v>7</v>
      </c>
      <c r="F4" s="21">
        <v>0.2</v>
      </c>
      <c r="G4" s="21">
        <v>0.33333333333333331</v>
      </c>
      <c r="H4" s="21">
        <v>9</v>
      </c>
      <c r="I4" s="21">
        <v>7</v>
      </c>
      <c r="J4" s="21">
        <v>9</v>
      </c>
      <c r="K4" s="21">
        <v>9</v>
      </c>
    </row>
    <row r="5" spans="1:13" x14ac:dyDescent="0.25">
      <c r="A5" s="41" t="s">
        <v>2</v>
      </c>
      <c r="B5" s="3" t="s">
        <v>7</v>
      </c>
      <c r="C5" s="21">
        <v>0.1111111111111111</v>
      </c>
      <c r="D5" s="22">
        <v>0.14285714285714285</v>
      </c>
      <c r="E5" s="22">
        <v>1</v>
      </c>
      <c r="F5" s="22">
        <v>0.1111111111111111</v>
      </c>
      <c r="G5" s="22">
        <v>0.1111111111111111</v>
      </c>
      <c r="H5" s="22">
        <v>1</v>
      </c>
      <c r="I5" s="22">
        <v>0.33333333333333331</v>
      </c>
      <c r="J5" s="22">
        <v>1</v>
      </c>
      <c r="K5" s="22">
        <v>1</v>
      </c>
    </row>
    <row r="6" spans="1:13" x14ac:dyDescent="0.25">
      <c r="A6" s="44"/>
      <c r="B6" s="14" t="s">
        <v>26</v>
      </c>
      <c r="C6" s="22">
        <v>1</v>
      </c>
      <c r="D6" s="22">
        <v>5</v>
      </c>
      <c r="E6" s="22">
        <v>9</v>
      </c>
      <c r="F6" s="22">
        <v>1</v>
      </c>
      <c r="G6" s="22">
        <v>1</v>
      </c>
      <c r="H6" s="22">
        <v>9</v>
      </c>
      <c r="I6" s="22">
        <v>9</v>
      </c>
      <c r="J6" s="22">
        <v>9</v>
      </c>
      <c r="K6" s="22">
        <v>9</v>
      </c>
    </row>
    <row r="7" spans="1:13" x14ac:dyDescent="0.25">
      <c r="A7" s="42"/>
      <c r="B7" s="3" t="s">
        <v>8</v>
      </c>
      <c r="C7" s="22">
        <v>1</v>
      </c>
      <c r="D7" s="22">
        <v>3</v>
      </c>
      <c r="E7" s="22">
        <v>9</v>
      </c>
      <c r="F7" s="22">
        <v>1</v>
      </c>
      <c r="G7" s="22">
        <v>1</v>
      </c>
      <c r="H7" s="22">
        <v>9</v>
      </c>
      <c r="I7" s="22">
        <v>7</v>
      </c>
      <c r="J7" s="22">
        <v>9</v>
      </c>
      <c r="K7" s="22">
        <v>9</v>
      </c>
    </row>
    <row r="8" spans="1:13" x14ac:dyDescent="0.25">
      <c r="A8" s="41" t="s">
        <v>3</v>
      </c>
      <c r="B8" s="3" t="s">
        <v>9</v>
      </c>
      <c r="C8" s="22">
        <v>0.1111111111111111</v>
      </c>
      <c r="D8" s="22">
        <v>0.1111111111111111</v>
      </c>
      <c r="E8" s="22">
        <v>1</v>
      </c>
      <c r="F8" s="22">
        <v>0.1111111111111111</v>
      </c>
      <c r="G8" s="22">
        <v>0.1111111111111111</v>
      </c>
      <c r="H8" s="22">
        <v>1</v>
      </c>
      <c r="I8" s="22">
        <v>0.33333333333333331</v>
      </c>
      <c r="J8" s="22">
        <v>1</v>
      </c>
      <c r="K8" s="22">
        <v>1</v>
      </c>
    </row>
    <row r="9" spans="1:13" x14ac:dyDescent="0.25">
      <c r="A9" s="42"/>
      <c r="B9" s="3" t="s">
        <v>10</v>
      </c>
      <c r="C9" s="22">
        <v>0.1111111111111111</v>
      </c>
      <c r="D9" s="22">
        <v>0.14285714285714285</v>
      </c>
      <c r="E9" s="22">
        <v>3</v>
      </c>
      <c r="F9" s="22">
        <v>0.1111111111111111</v>
      </c>
      <c r="G9" s="22">
        <v>0.14285714285714285</v>
      </c>
      <c r="H9" s="22">
        <v>3</v>
      </c>
      <c r="I9" s="22">
        <v>1</v>
      </c>
      <c r="J9" s="22">
        <v>3</v>
      </c>
      <c r="K9" s="22">
        <v>3</v>
      </c>
    </row>
    <row r="10" spans="1:13" ht="30" x14ac:dyDescent="0.25">
      <c r="A10" s="3" t="s">
        <v>4</v>
      </c>
      <c r="B10" s="3" t="s">
        <v>9</v>
      </c>
      <c r="C10" s="22">
        <v>0.1111111111111111</v>
      </c>
      <c r="D10" s="22">
        <v>0.1111111111111111</v>
      </c>
      <c r="E10" s="22">
        <v>1</v>
      </c>
      <c r="F10" s="22">
        <v>0.1111111111111111</v>
      </c>
      <c r="G10" s="22">
        <v>0.1111111111111111</v>
      </c>
      <c r="H10" s="22">
        <v>1</v>
      </c>
      <c r="I10" s="22">
        <v>0.33333333333333331</v>
      </c>
      <c r="J10" s="22">
        <v>1</v>
      </c>
      <c r="K10" s="22">
        <v>1</v>
      </c>
    </row>
    <row r="11" spans="1:13" ht="60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1</v>
      </c>
      <c r="F11" s="22">
        <v>0.1111111111111111</v>
      </c>
      <c r="G11" s="22">
        <v>0.1111111111111111</v>
      </c>
      <c r="H11" s="22">
        <v>1</v>
      </c>
      <c r="I11" s="22">
        <v>0.33333333333333331</v>
      </c>
      <c r="J11" s="22">
        <v>1</v>
      </c>
      <c r="K11" s="22">
        <v>1</v>
      </c>
    </row>
    <row r="13" spans="1:13" x14ac:dyDescent="0.25">
      <c r="C13" s="28">
        <f>SUM(C3:C11)</f>
        <v>3.7555555555555555</v>
      </c>
      <c r="D13" s="28">
        <f t="shared" ref="D13:K13" si="0">SUM(D3:D11)</f>
        <v>14.619047619047617</v>
      </c>
      <c r="E13" s="28">
        <f t="shared" si="0"/>
        <v>41</v>
      </c>
      <c r="F13" s="28">
        <f t="shared" si="0"/>
        <v>3.7555555555555555</v>
      </c>
      <c r="G13" s="28">
        <f t="shared" si="0"/>
        <v>3.9206349206349209</v>
      </c>
      <c r="H13" s="28">
        <f t="shared" si="0"/>
        <v>43</v>
      </c>
      <c r="I13" s="28">
        <f t="shared" si="0"/>
        <v>34.333333333333336</v>
      </c>
      <c r="J13" s="28">
        <f t="shared" si="0"/>
        <v>43</v>
      </c>
      <c r="K13" s="28">
        <f t="shared" si="0"/>
        <v>43</v>
      </c>
      <c r="L13" t="s">
        <v>24</v>
      </c>
      <c r="M13" t="s">
        <v>31</v>
      </c>
    </row>
    <row r="14" spans="1:13" x14ac:dyDescent="0.25">
      <c r="A14" s="41" t="s">
        <v>1</v>
      </c>
      <c r="B14" s="3" t="s">
        <v>5</v>
      </c>
      <c r="C14">
        <f>C3/C13</f>
        <v>0.26627218934911245</v>
      </c>
      <c r="D14">
        <f t="shared" ref="D14:K14" si="1">D3/D13</f>
        <v>0.34201954397394141</v>
      </c>
      <c r="E14">
        <f t="shared" si="1"/>
        <v>0.21951219512195122</v>
      </c>
      <c r="F14">
        <f t="shared" si="1"/>
        <v>0.26627218934911245</v>
      </c>
      <c r="G14">
        <f t="shared" si="1"/>
        <v>0.25506072874493924</v>
      </c>
      <c r="H14">
        <f t="shared" si="1"/>
        <v>0.20930232558139536</v>
      </c>
      <c r="I14">
        <f t="shared" si="1"/>
        <v>0.26213592233009708</v>
      </c>
      <c r="J14">
        <f t="shared" si="1"/>
        <v>0.20930232558139536</v>
      </c>
      <c r="K14">
        <f t="shared" si="1"/>
        <v>0.20930232558139536</v>
      </c>
      <c r="L14">
        <f>SUM(C14:K14)</f>
        <v>2.2391797456133395</v>
      </c>
      <c r="M14">
        <f>AVERAGE(C14:K14)</f>
        <v>0.24879774951259329</v>
      </c>
    </row>
    <row r="15" spans="1:13" x14ac:dyDescent="0.25">
      <c r="A15" s="42"/>
      <c r="B15" s="3" t="s">
        <v>6</v>
      </c>
      <c r="C15">
        <f>C4/C13</f>
        <v>5.3254437869822487E-2</v>
      </c>
      <c r="D15">
        <f t="shared" ref="D15:K15" si="2">D4/D13</f>
        <v>6.840390879478829E-2</v>
      </c>
      <c r="E15">
        <f t="shared" si="2"/>
        <v>0.17073170731707318</v>
      </c>
      <c r="F15">
        <f t="shared" si="2"/>
        <v>5.3254437869822487E-2</v>
      </c>
      <c r="G15">
        <f t="shared" si="2"/>
        <v>8.5020242914979741E-2</v>
      </c>
      <c r="H15">
        <f t="shared" si="2"/>
        <v>0.20930232558139536</v>
      </c>
      <c r="I15">
        <f t="shared" si="2"/>
        <v>0.20388349514563106</v>
      </c>
      <c r="J15">
        <f t="shared" si="2"/>
        <v>0.20930232558139536</v>
      </c>
      <c r="K15">
        <f t="shared" si="2"/>
        <v>0.20930232558139536</v>
      </c>
      <c r="L15">
        <f t="shared" ref="L15:L22" si="3">SUM(C15:K15)</f>
        <v>1.2624552066563033</v>
      </c>
      <c r="M15">
        <f t="shared" ref="M15:M22" si="4">AVERAGE(C15:K15)</f>
        <v>0.14027280073958925</v>
      </c>
    </row>
    <row r="16" spans="1:13" x14ac:dyDescent="0.25">
      <c r="A16" s="43" t="s">
        <v>2</v>
      </c>
      <c r="B16" s="3" t="s">
        <v>7</v>
      </c>
      <c r="C16">
        <f>C5/C13</f>
        <v>2.9585798816568046E-2</v>
      </c>
      <c r="D16">
        <f t="shared" ref="D16:K16" si="5">D5/D13</f>
        <v>9.77198697068404E-3</v>
      </c>
      <c r="E16">
        <f t="shared" si="5"/>
        <v>2.4390243902439025E-2</v>
      </c>
      <c r="F16">
        <f t="shared" si="5"/>
        <v>2.9585798816568046E-2</v>
      </c>
      <c r="G16">
        <f t="shared" si="5"/>
        <v>2.8340080971659916E-2</v>
      </c>
      <c r="H16">
        <f t="shared" si="5"/>
        <v>2.3255813953488372E-2</v>
      </c>
      <c r="I16">
        <f t="shared" si="5"/>
        <v>9.7087378640776691E-3</v>
      </c>
      <c r="J16">
        <f t="shared" si="5"/>
        <v>2.3255813953488372E-2</v>
      </c>
      <c r="K16">
        <f t="shared" si="5"/>
        <v>2.3255813953488372E-2</v>
      </c>
      <c r="L16">
        <f t="shared" si="3"/>
        <v>0.20115008920246186</v>
      </c>
      <c r="M16">
        <f t="shared" si="4"/>
        <v>2.2350009911384652E-2</v>
      </c>
    </row>
    <row r="17" spans="1:13" x14ac:dyDescent="0.25">
      <c r="A17" s="44"/>
      <c r="B17" s="14" t="s">
        <v>26</v>
      </c>
      <c r="C17">
        <f>C6/C13</f>
        <v>0.26627218934911245</v>
      </c>
      <c r="D17">
        <f t="shared" ref="D17:K17" si="6">D6/D13</f>
        <v>0.34201954397394141</v>
      </c>
      <c r="E17">
        <f t="shared" si="6"/>
        <v>0.21951219512195122</v>
      </c>
      <c r="F17">
        <f t="shared" si="6"/>
        <v>0.26627218934911245</v>
      </c>
      <c r="G17">
        <f t="shared" si="6"/>
        <v>0.25506072874493924</v>
      </c>
      <c r="H17">
        <f t="shared" si="6"/>
        <v>0.20930232558139536</v>
      </c>
      <c r="I17">
        <f t="shared" si="6"/>
        <v>0.26213592233009708</v>
      </c>
      <c r="J17">
        <f t="shared" si="6"/>
        <v>0.20930232558139536</v>
      </c>
      <c r="K17">
        <f t="shared" si="6"/>
        <v>0.20930232558139536</v>
      </c>
      <c r="L17">
        <f t="shared" si="3"/>
        <v>2.2391797456133395</v>
      </c>
      <c r="M17">
        <f t="shared" si="4"/>
        <v>0.24879774951259329</v>
      </c>
    </row>
    <row r="18" spans="1:13" x14ac:dyDescent="0.25">
      <c r="A18" s="42"/>
      <c r="B18" s="3" t="s">
        <v>8</v>
      </c>
      <c r="C18">
        <f>C7/C13</f>
        <v>0.26627218934911245</v>
      </c>
      <c r="D18">
        <f t="shared" ref="D18:K18" si="7">D7/D13</f>
        <v>0.20521172638436486</v>
      </c>
      <c r="E18">
        <f t="shared" si="7"/>
        <v>0.21951219512195122</v>
      </c>
      <c r="F18">
        <f t="shared" si="7"/>
        <v>0.26627218934911245</v>
      </c>
      <c r="G18">
        <f t="shared" si="7"/>
        <v>0.25506072874493924</v>
      </c>
      <c r="H18">
        <f t="shared" si="7"/>
        <v>0.20930232558139536</v>
      </c>
      <c r="I18">
        <f t="shared" si="7"/>
        <v>0.20388349514563106</v>
      </c>
      <c r="J18">
        <f t="shared" si="7"/>
        <v>0.20930232558139536</v>
      </c>
      <c r="K18">
        <f t="shared" si="7"/>
        <v>0.20930232558139536</v>
      </c>
      <c r="L18">
        <f t="shared" si="3"/>
        <v>2.0441195008392969</v>
      </c>
      <c r="M18">
        <f t="shared" si="4"/>
        <v>0.2271243889821441</v>
      </c>
    </row>
    <row r="19" spans="1:13" x14ac:dyDescent="0.25">
      <c r="A19" s="41" t="s">
        <v>3</v>
      </c>
      <c r="B19" s="3" t="s">
        <v>9</v>
      </c>
      <c r="C19">
        <f>C8/C13</f>
        <v>2.9585798816568046E-2</v>
      </c>
      <c r="D19">
        <f t="shared" ref="D19:K19" si="8">D8/D13</f>
        <v>7.6004343105320312E-3</v>
      </c>
      <c r="E19">
        <f t="shared" si="8"/>
        <v>2.4390243902439025E-2</v>
      </c>
      <c r="F19">
        <f t="shared" si="8"/>
        <v>2.9585798816568046E-2</v>
      </c>
      <c r="G19">
        <f t="shared" si="8"/>
        <v>2.8340080971659916E-2</v>
      </c>
      <c r="H19">
        <f t="shared" si="8"/>
        <v>2.3255813953488372E-2</v>
      </c>
      <c r="I19">
        <f t="shared" si="8"/>
        <v>9.7087378640776691E-3</v>
      </c>
      <c r="J19">
        <f t="shared" si="8"/>
        <v>2.3255813953488372E-2</v>
      </c>
      <c r="K19">
        <f t="shared" si="8"/>
        <v>2.3255813953488372E-2</v>
      </c>
      <c r="L19">
        <f t="shared" si="3"/>
        <v>0.19897853654230979</v>
      </c>
      <c r="M19">
        <f t="shared" si="4"/>
        <v>2.2108726282478865E-2</v>
      </c>
    </row>
    <row r="20" spans="1:13" x14ac:dyDescent="0.25">
      <c r="A20" s="42"/>
      <c r="B20" s="3" t="s">
        <v>10</v>
      </c>
      <c r="C20">
        <f>C9/C13</f>
        <v>2.9585798816568046E-2</v>
      </c>
      <c r="D20">
        <f t="shared" ref="D20:K20" si="9">D9/D13</f>
        <v>9.77198697068404E-3</v>
      </c>
      <c r="E20">
        <f t="shared" si="9"/>
        <v>7.3170731707317069E-2</v>
      </c>
      <c r="F20">
        <f t="shared" si="9"/>
        <v>2.9585798816568046E-2</v>
      </c>
      <c r="G20">
        <f t="shared" si="9"/>
        <v>3.643724696356275E-2</v>
      </c>
      <c r="H20">
        <f t="shared" si="9"/>
        <v>6.9767441860465115E-2</v>
      </c>
      <c r="I20">
        <f t="shared" si="9"/>
        <v>2.9126213592233007E-2</v>
      </c>
      <c r="J20">
        <f t="shared" si="9"/>
        <v>6.9767441860465115E-2</v>
      </c>
      <c r="K20">
        <f t="shared" si="9"/>
        <v>6.9767441860465115E-2</v>
      </c>
      <c r="L20">
        <f t="shared" si="3"/>
        <v>0.41698010244832834</v>
      </c>
      <c r="M20">
        <f t="shared" si="4"/>
        <v>4.6331122494258706E-2</v>
      </c>
    </row>
    <row r="21" spans="1:13" ht="30" x14ac:dyDescent="0.25">
      <c r="A21" s="3" t="s">
        <v>4</v>
      </c>
      <c r="B21" s="3" t="s">
        <v>9</v>
      </c>
      <c r="C21">
        <f>C10/C13</f>
        <v>2.9585798816568046E-2</v>
      </c>
      <c r="D21">
        <f t="shared" ref="D21:K21" si="10">D10/D13</f>
        <v>7.6004343105320312E-3</v>
      </c>
      <c r="E21">
        <f t="shared" si="10"/>
        <v>2.4390243902439025E-2</v>
      </c>
      <c r="F21">
        <f t="shared" si="10"/>
        <v>2.9585798816568046E-2</v>
      </c>
      <c r="G21">
        <f t="shared" si="10"/>
        <v>2.8340080971659916E-2</v>
      </c>
      <c r="H21">
        <f t="shared" si="10"/>
        <v>2.3255813953488372E-2</v>
      </c>
      <c r="I21">
        <f t="shared" si="10"/>
        <v>9.7087378640776691E-3</v>
      </c>
      <c r="J21">
        <f t="shared" si="10"/>
        <v>2.3255813953488372E-2</v>
      </c>
      <c r="K21">
        <f t="shared" si="10"/>
        <v>2.3255813953488372E-2</v>
      </c>
      <c r="L21">
        <f t="shared" si="3"/>
        <v>0.19897853654230979</v>
      </c>
      <c r="M21">
        <f t="shared" si="4"/>
        <v>2.2108726282478865E-2</v>
      </c>
    </row>
    <row r="22" spans="1:13" ht="60" x14ac:dyDescent="0.25">
      <c r="A22" s="20"/>
      <c r="B22" s="14" t="s">
        <v>25</v>
      </c>
      <c r="C22">
        <f>C11/C13</f>
        <v>2.9585798816568046E-2</v>
      </c>
      <c r="D22">
        <f t="shared" ref="D22:K22" si="11">D11/D13</f>
        <v>7.6004343105320312E-3</v>
      </c>
      <c r="E22">
        <f t="shared" si="11"/>
        <v>2.4390243902439025E-2</v>
      </c>
      <c r="F22">
        <f t="shared" si="11"/>
        <v>2.9585798816568046E-2</v>
      </c>
      <c r="G22">
        <f t="shared" si="11"/>
        <v>2.8340080971659916E-2</v>
      </c>
      <c r="H22">
        <f t="shared" si="11"/>
        <v>2.3255813953488372E-2</v>
      </c>
      <c r="I22">
        <f t="shared" si="11"/>
        <v>9.7087378640776691E-3</v>
      </c>
      <c r="J22">
        <f t="shared" si="11"/>
        <v>2.3255813953488372E-2</v>
      </c>
      <c r="K22">
        <f t="shared" si="11"/>
        <v>2.3255813953488372E-2</v>
      </c>
      <c r="L22">
        <f t="shared" si="3"/>
        <v>0.19897853654230979</v>
      </c>
      <c r="M22">
        <f t="shared" si="4"/>
        <v>2.2108726282478865E-2</v>
      </c>
    </row>
  </sheetData>
  <mergeCells count="10">
    <mergeCell ref="A8:A9"/>
    <mergeCell ref="A14:A15"/>
    <mergeCell ref="A16:A18"/>
    <mergeCell ref="A19:A20"/>
    <mergeCell ref="A1:B2"/>
    <mergeCell ref="C1:D1"/>
    <mergeCell ref="E1:G1"/>
    <mergeCell ref="H1:I1"/>
    <mergeCell ref="A3:A4"/>
    <mergeCell ref="A5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3B1F-CEA6-4FC3-91BF-1E471EDC42B1}">
  <dimension ref="A1:M22"/>
  <sheetViews>
    <sheetView topLeftCell="A10" workbookViewId="0">
      <selection activeCell="M14" sqref="M14:M22"/>
    </sheetView>
  </sheetViews>
  <sheetFormatPr defaultColWidth="9.140625" defaultRowHeight="15" x14ac:dyDescent="0.25"/>
  <sheetData>
    <row r="1" spans="1:13" ht="30" x14ac:dyDescent="0.25">
      <c r="A1" s="37" t="s">
        <v>30</v>
      </c>
      <c r="B1" s="38"/>
      <c r="C1" s="36" t="s">
        <v>1</v>
      </c>
      <c r="D1" s="36"/>
      <c r="E1" s="36" t="s">
        <v>2</v>
      </c>
      <c r="F1" s="36"/>
      <c r="G1" s="36"/>
      <c r="H1" s="36" t="s">
        <v>3</v>
      </c>
      <c r="I1" s="36"/>
      <c r="J1" s="3" t="s">
        <v>4</v>
      </c>
      <c r="K1" s="3"/>
    </row>
    <row r="2" spans="1:13" ht="60" x14ac:dyDescent="0.25">
      <c r="A2" s="39"/>
      <c r="B2" s="40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41" t="s">
        <v>1</v>
      </c>
      <c r="B3" s="3" t="s">
        <v>5</v>
      </c>
      <c r="C3" s="21">
        <v>1</v>
      </c>
      <c r="D3" s="21">
        <v>0.2</v>
      </c>
      <c r="E3" s="21">
        <v>5</v>
      </c>
      <c r="F3" s="21">
        <v>3</v>
      </c>
      <c r="G3" s="21">
        <v>3</v>
      </c>
      <c r="H3" s="21">
        <v>5</v>
      </c>
      <c r="I3" s="21">
        <v>5</v>
      </c>
      <c r="J3" s="22">
        <v>5</v>
      </c>
      <c r="K3" s="22">
        <v>0.1111111111111111</v>
      </c>
    </row>
    <row r="4" spans="1:13" x14ac:dyDescent="0.25">
      <c r="A4" s="42"/>
      <c r="B4" s="3" t="s">
        <v>6</v>
      </c>
      <c r="C4" s="21">
        <v>5</v>
      </c>
      <c r="D4" s="23">
        <v>1</v>
      </c>
      <c r="E4" s="21">
        <v>5</v>
      </c>
      <c r="F4" s="21">
        <v>3</v>
      </c>
      <c r="G4" s="21">
        <v>3</v>
      </c>
      <c r="H4" s="21">
        <v>5</v>
      </c>
      <c r="I4" s="21">
        <v>5</v>
      </c>
      <c r="J4" s="22">
        <v>5</v>
      </c>
      <c r="K4" s="22">
        <v>0.1111111111111111</v>
      </c>
    </row>
    <row r="5" spans="1:13" x14ac:dyDescent="0.25">
      <c r="A5" s="41" t="s">
        <v>2</v>
      </c>
      <c r="B5" s="3" t="s">
        <v>7</v>
      </c>
      <c r="C5" s="21">
        <v>0.2</v>
      </c>
      <c r="D5" s="22">
        <v>0.2</v>
      </c>
      <c r="E5" s="22">
        <v>1</v>
      </c>
      <c r="F5" s="22">
        <v>0.2</v>
      </c>
      <c r="G5" s="22">
        <v>0.2</v>
      </c>
      <c r="H5" s="21">
        <v>1</v>
      </c>
      <c r="I5" s="21">
        <v>1</v>
      </c>
      <c r="J5" s="22">
        <v>1</v>
      </c>
      <c r="K5" s="22">
        <v>0.1111111111111111</v>
      </c>
    </row>
    <row r="6" spans="1:13" x14ac:dyDescent="0.25">
      <c r="A6" s="44"/>
      <c r="B6" s="14" t="s">
        <v>26</v>
      </c>
      <c r="C6" s="22">
        <v>0.33333333333333331</v>
      </c>
      <c r="D6" s="22">
        <v>0.33333333333333331</v>
      </c>
      <c r="E6" s="22">
        <v>5</v>
      </c>
      <c r="F6" s="22">
        <v>1</v>
      </c>
      <c r="G6" s="22">
        <v>1</v>
      </c>
      <c r="H6" s="21">
        <v>5</v>
      </c>
      <c r="I6" s="21">
        <v>5</v>
      </c>
      <c r="J6" s="22">
        <v>5</v>
      </c>
      <c r="K6" s="22">
        <v>0.1111111111111111</v>
      </c>
    </row>
    <row r="7" spans="1:13" x14ac:dyDescent="0.25">
      <c r="A7" s="42"/>
      <c r="B7" s="3" t="s">
        <v>8</v>
      </c>
      <c r="C7" s="22">
        <v>0.33333333333333331</v>
      </c>
      <c r="D7" s="22">
        <v>0.33333333333333331</v>
      </c>
      <c r="E7" s="22">
        <v>5</v>
      </c>
      <c r="F7" s="22">
        <v>1</v>
      </c>
      <c r="G7" s="22">
        <v>1</v>
      </c>
      <c r="H7" s="21">
        <v>5</v>
      </c>
      <c r="I7" s="21">
        <v>5</v>
      </c>
      <c r="J7" s="22">
        <v>5</v>
      </c>
      <c r="K7" s="22">
        <v>0.1111111111111111</v>
      </c>
    </row>
    <row r="8" spans="1:13" ht="15" customHeight="1" x14ac:dyDescent="0.25">
      <c r="A8" s="41" t="s">
        <v>3</v>
      </c>
      <c r="B8" s="3" t="s">
        <v>9</v>
      </c>
      <c r="C8" s="22">
        <v>0.2</v>
      </c>
      <c r="D8" s="22">
        <v>0.2</v>
      </c>
      <c r="E8" s="22">
        <v>1</v>
      </c>
      <c r="F8" s="22">
        <v>0.2</v>
      </c>
      <c r="G8" s="22">
        <v>0.2</v>
      </c>
      <c r="H8" s="22">
        <v>1</v>
      </c>
      <c r="I8" s="21">
        <v>1</v>
      </c>
      <c r="J8" s="22">
        <v>1</v>
      </c>
      <c r="K8" s="22">
        <v>0.1111111111111111</v>
      </c>
    </row>
    <row r="9" spans="1:13" x14ac:dyDescent="0.25">
      <c r="A9" s="42"/>
      <c r="B9" s="3" t="s">
        <v>10</v>
      </c>
      <c r="C9" s="22">
        <v>0.2</v>
      </c>
      <c r="D9" s="22">
        <v>0.2</v>
      </c>
      <c r="E9" s="22">
        <v>1</v>
      </c>
      <c r="F9" s="22">
        <v>0.2</v>
      </c>
      <c r="G9" s="22">
        <v>0.2</v>
      </c>
      <c r="H9" s="22">
        <v>1</v>
      </c>
      <c r="I9" s="22">
        <v>1</v>
      </c>
      <c r="J9" s="22">
        <v>1</v>
      </c>
      <c r="K9" s="22">
        <v>0.1111111111111111</v>
      </c>
    </row>
    <row r="10" spans="1:13" ht="30" x14ac:dyDescent="0.25">
      <c r="A10" s="3" t="s">
        <v>4</v>
      </c>
      <c r="B10" s="3" t="s">
        <v>9</v>
      </c>
      <c r="C10" s="22">
        <v>0.2</v>
      </c>
      <c r="D10" s="22">
        <v>0.2</v>
      </c>
      <c r="E10" s="22">
        <v>1</v>
      </c>
      <c r="F10" s="22">
        <v>0.2</v>
      </c>
      <c r="G10" s="22">
        <v>0.2</v>
      </c>
      <c r="H10" s="22">
        <v>1</v>
      </c>
      <c r="I10" s="22">
        <v>1</v>
      </c>
      <c r="J10" s="22">
        <v>1</v>
      </c>
      <c r="K10" s="22">
        <v>0.1111111111111111</v>
      </c>
    </row>
    <row r="11" spans="1:13" ht="60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16.466666666666669</v>
      </c>
      <c r="D13" s="28">
        <f t="shared" ref="D13:K13" si="0">SUM(D3:D11)</f>
        <v>11.666666666666668</v>
      </c>
      <c r="E13" s="28">
        <f t="shared" si="0"/>
        <v>33</v>
      </c>
      <c r="F13" s="28">
        <f t="shared" si="0"/>
        <v>17.799999999999997</v>
      </c>
      <c r="G13" s="28">
        <f t="shared" si="0"/>
        <v>17.799999999999997</v>
      </c>
      <c r="H13" s="28">
        <f t="shared" si="0"/>
        <v>33</v>
      </c>
      <c r="I13" s="28">
        <f t="shared" si="0"/>
        <v>33</v>
      </c>
      <c r="J13" s="28">
        <f t="shared" si="0"/>
        <v>33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41" t="s">
        <v>1</v>
      </c>
      <c r="B14" s="18" t="s">
        <v>5</v>
      </c>
      <c r="C14">
        <f>C3/C13</f>
        <v>6.0728744939271245E-2</v>
      </c>
      <c r="D14">
        <f t="shared" ref="D14:K14" si="1">D3/D13</f>
        <v>1.7142857142857144E-2</v>
      </c>
      <c r="E14">
        <f t="shared" si="1"/>
        <v>0.15151515151515152</v>
      </c>
      <c r="F14">
        <f t="shared" si="1"/>
        <v>0.16853932584269665</v>
      </c>
      <c r="G14">
        <f t="shared" si="1"/>
        <v>0.16853932584269665</v>
      </c>
      <c r="H14">
        <f t="shared" si="1"/>
        <v>0.15151515151515152</v>
      </c>
      <c r="I14">
        <f t="shared" si="1"/>
        <v>0.15151515151515152</v>
      </c>
      <c r="J14">
        <f t="shared" si="1"/>
        <v>0.15151515151515152</v>
      </c>
      <c r="K14">
        <f t="shared" si="1"/>
        <v>5.8823529411764698E-2</v>
      </c>
      <c r="L14">
        <f>SUM(C14:K14)</f>
        <v>1.0798343892398925</v>
      </c>
      <c r="M14">
        <f>AVERAGE(C14:K14)</f>
        <v>0.1199815988044325</v>
      </c>
    </row>
    <row r="15" spans="1:13" x14ac:dyDescent="0.25">
      <c r="A15" s="42"/>
      <c r="B15" s="18" t="s">
        <v>6</v>
      </c>
      <c r="C15">
        <f>C4/C13</f>
        <v>0.30364372469635625</v>
      </c>
      <c r="D15">
        <f t="shared" ref="D15:K15" si="2">D4/D13</f>
        <v>8.5714285714285701E-2</v>
      </c>
      <c r="E15">
        <f t="shared" si="2"/>
        <v>0.15151515151515152</v>
      </c>
      <c r="F15">
        <f t="shared" si="2"/>
        <v>0.16853932584269665</v>
      </c>
      <c r="G15">
        <f t="shared" si="2"/>
        <v>0.16853932584269665</v>
      </c>
      <c r="H15">
        <f t="shared" si="2"/>
        <v>0.15151515151515152</v>
      </c>
      <c r="I15">
        <f t="shared" si="2"/>
        <v>0.15151515151515152</v>
      </c>
      <c r="J15">
        <f t="shared" si="2"/>
        <v>0.15151515151515152</v>
      </c>
      <c r="K15">
        <f t="shared" si="2"/>
        <v>5.8823529411764698E-2</v>
      </c>
      <c r="L15">
        <f t="shared" ref="L15:L22" si="3">SUM(C15:K15)</f>
        <v>1.3913207975684063</v>
      </c>
      <c r="M15">
        <f t="shared" ref="M15:M22" si="4">AVERAGE(C15:K15)</f>
        <v>0.15459119972982294</v>
      </c>
    </row>
    <row r="16" spans="1:13" x14ac:dyDescent="0.25">
      <c r="A16" s="43" t="s">
        <v>2</v>
      </c>
      <c r="B16" s="18" t="s">
        <v>7</v>
      </c>
      <c r="C16">
        <f>C5/C13</f>
        <v>1.2145748987854251E-2</v>
      </c>
      <c r="D16">
        <f t="shared" ref="D16:K16" si="5">D5/D13</f>
        <v>1.7142857142857144E-2</v>
      </c>
      <c r="E16">
        <f t="shared" si="5"/>
        <v>3.0303030303030304E-2</v>
      </c>
      <c r="F16">
        <f t="shared" si="5"/>
        <v>1.1235955056179778E-2</v>
      </c>
      <c r="G16">
        <f t="shared" si="5"/>
        <v>1.1235955056179778E-2</v>
      </c>
      <c r="H16">
        <f t="shared" si="5"/>
        <v>3.0303030303030304E-2</v>
      </c>
      <c r="I16">
        <f t="shared" si="5"/>
        <v>3.0303030303030304E-2</v>
      </c>
      <c r="J16">
        <f t="shared" si="5"/>
        <v>3.0303030303030304E-2</v>
      </c>
      <c r="K16">
        <f t="shared" si="5"/>
        <v>5.8823529411764698E-2</v>
      </c>
      <c r="L16">
        <f t="shared" si="3"/>
        <v>0.23179616686695687</v>
      </c>
      <c r="M16">
        <f t="shared" si="4"/>
        <v>2.5755129651884097E-2</v>
      </c>
    </row>
    <row r="17" spans="1:13" x14ac:dyDescent="0.25">
      <c r="A17" s="44"/>
      <c r="B17" s="14" t="s">
        <v>26</v>
      </c>
      <c r="C17">
        <f>C6/C13</f>
        <v>2.0242914979757082E-2</v>
      </c>
      <c r="D17">
        <f t="shared" ref="D17:K17" si="6">D6/D13</f>
        <v>2.8571428571428567E-2</v>
      </c>
      <c r="E17">
        <f t="shared" si="6"/>
        <v>0.15151515151515152</v>
      </c>
      <c r="F17">
        <f t="shared" si="6"/>
        <v>5.6179775280898889E-2</v>
      </c>
      <c r="G17">
        <f t="shared" si="6"/>
        <v>5.6179775280898889E-2</v>
      </c>
      <c r="H17">
        <f t="shared" si="6"/>
        <v>0.15151515151515152</v>
      </c>
      <c r="I17">
        <f t="shared" si="6"/>
        <v>0.15151515151515152</v>
      </c>
      <c r="J17">
        <f t="shared" si="6"/>
        <v>0.15151515151515152</v>
      </c>
      <c r="K17">
        <f t="shared" si="6"/>
        <v>5.8823529411764698E-2</v>
      </c>
      <c r="L17">
        <f t="shared" si="3"/>
        <v>0.82605802958535424</v>
      </c>
      <c r="M17">
        <f t="shared" si="4"/>
        <v>9.1784225509483799E-2</v>
      </c>
    </row>
    <row r="18" spans="1:13" x14ac:dyDescent="0.25">
      <c r="A18" s="42"/>
      <c r="B18" s="18" t="s">
        <v>8</v>
      </c>
      <c r="C18">
        <f>C7/C13</f>
        <v>2.0242914979757082E-2</v>
      </c>
      <c r="D18">
        <f t="shared" ref="D18:K18" si="7">D7/D13</f>
        <v>2.8571428571428567E-2</v>
      </c>
      <c r="E18">
        <f t="shared" si="7"/>
        <v>0.15151515151515152</v>
      </c>
      <c r="F18">
        <f t="shared" si="7"/>
        <v>5.6179775280898889E-2</v>
      </c>
      <c r="G18">
        <f t="shared" si="7"/>
        <v>5.6179775280898889E-2</v>
      </c>
      <c r="H18">
        <f t="shared" si="7"/>
        <v>0.15151515151515152</v>
      </c>
      <c r="I18">
        <f t="shared" si="7"/>
        <v>0.15151515151515152</v>
      </c>
      <c r="J18">
        <f t="shared" si="7"/>
        <v>0.15151515151515152</v>
      </c>
      <c r="K18">
        <f t="shared" si="7"/>
        <v>5.8823529411764698E-2</v>
      </c>
      <c r="L18">
        <f t="shared" si="3"/>
        <v>0.82605802958535424</v>
      </c>
      <c r="M18">
        <f t="shared" si="4"/>
        <v>9.1784225509483799E-2</v>
      </c>
    </row>
    <row r="19" spans="1:13" x14ac:dyDescent="0.25">
      <c r="A19" s="41" t="s">
        <v>3</v>
      </c>
      <c r="B19" s="18" t="s">
        <v>9</v>
      </c>
      <c r="C19">
        <f>C8/C13</f>
        <v>1.2145748987854251E-2</v>
      </c>
      <c r="D19">
        <f t="shared" ref="D19:K19" si="8">D8/D13</f>
        <v>1.7142857142857144E-2</v>
      </c>
      <c r="E19">
        <f t="shared" si="8"/>
        <v>3.0303030303030304E-2</v>
      </c>
      <c r="F19">
        <f t="shared" si="8"/>
        <v>1.1235955056179778E-2</v>
      </c>
      <c r="G19">
        <f t="shared" si="8"/>
        <v>1.1235955056179778E-2</v>
      </c>
      <c r="H19">
        <f t="shared" si="8"/>
        <v>3.0303030303030304E-2</v>
      </c>
      <c r="I19">
        <f t="shared" si="8"/>
        <v>3.0303030303030304E-2</v>
      </c>
      <c r="J19">
        <f t="shared" si="8"/>
        <v>3.0303030303030304E-2</v>
      </c>
      <c r="K19">
        <f t="shared" si="8"/>
        <v>5.8823529411764698E-2</v>
      </c>
      <c r="L19">
        <f t="shared" si="3"/>
        <v>0.23179616686695687</v>
      </c>
      <c r="M19">
        <f t="shared" si="4"/>
        <v>2.5755129651884097E-2</v>
      </c>
    </row>
    <row r="20" spans="1:13" x14ac:dyDescent="0.25">
      <c r="A20" s="42"/>
      <c r="B20" s="18" t="s">
        <v>10</v>
      </c>
      <c r="C20">
        <f>C9/C13</f>
        <v>1.2145748987854251E-2</v>
      </c>
      <c r="D20">
        <f t="shared" ref="D20:K20" si="9">D9/D13</f>
        <v>1.7142857142857144E-2</v>
      </c>
      <c r="E20">
        <f t="shared" si="9"/>
        <v>3.0303030303030304E-2</v>
      </c>
      <c r="F20">
        <f t="shared" si="9"/>
        <v>1.1235955056179778E-2</v>
      </c>
      <c r="G20">
        <f t="shared" si="9"/>
        <v>1.1235955056179778E-2</v>
      </c>
      <c r="H20">
        <f t="shared" si="9"/>
        <v>3.0303030303030304E-2</v>
      </c>
      <c r="I20">
        <f t="shared" si="9"/>
        <v>3.0303030303030304E-2</v>
      </c>
      <c r="J20">
        <f t="shared" si="9"/>
        <v>3.0303030303030304E-2</v>
      </c>
      <c r="K20">
        <f t="shared" si="9"/>
        <v>5.8823529411764698E-2</v>
      </c>
      <c r="L20">
        <f t="shared" si="3"/>
        <v>0.23179616686695687</v>
      </c>
      <c r="M20">
        <f t="shared" si="4"/>
        <v>2.5755129651884097E-2</v>
      </c>
    </row>
    <row r="21" spans="1:13" ht="30" x14ac:dyDescent="0.25">
      <c r="A21" s="18" t="s">
        <v>4</v>
      </c>
      <c r="B21" s="18" t="s">
        <v>9</v>
      </c>
      <c r="C21">
        <f>C10/C13</f>
        <v>1.2145748987854251E-2</v>
      </c>
      <c r="D21">
        <f t="shared" ref="D21:K21" si="10">D10/D13</f>
        <v>1.7142857142857144E-2</v>
      </c>
      <c r="E21">
        <f t="shared" si="10"/>
        <v>3.0303030303030304E-2</v>
      </c>
      <c r="F21">
        <f t="shared" si="10"/>
        <v>1.1235955056179778E-2</v>
      </c>
      <c r="G21">
        <f t="shared" si="10"/>
        <v>1.1235955056179778E-2</v>
      </c>
      <c r="H21">
        <f t="shared" si="10"/>
        <v>3.0303030303030304E-2</v>
      </c>
      <c r="I21">
        <f t="shared" si="10"/>
        <v>3.0303030303030304E-2</v>
      </c>
      <c r="J21">
        <f t="shared" si="10"/>
        <v>3.0303030303030304E-2</v>
      </c>
      <c r="K21">
        <f t="shared" si="10"/>
        <v>5.8823529411764698E-2</v>
      </c>
      <c r="L21">
        <f t="shared" si="3"/>
        <v>0.23179616686695687</v>
      </c>
      <c r="M21">
        <f t="shared" si="4"/>
        <v>2.5755129651884097E-2</v>
      </c>
    </row>
    <row r="22" spans="1:13" ht="60" x14ac:dyDescent="0.25">
      <c r="A22" s="20"/>
      <c r="B22" s="14" t="s">
        <v>25</v>
      </c>
      <c r="C22">
        <f>C11/C13</f>
        <v>0.54655870445344124</v>
      </c>
      <c r="D22">
        <f t="shared" ref="D22:K22" si="11">D11/D13</f>
        <v>0.77142857142857135</v>
      </c>
      <c r="E22">
        <f t="shared" si="11"/>
        <v>0.27272727272727271</v>
      </c>
      <c r="F22">
        <f t="shared" si="11"/>
        <v>0.50561797752809001</v>
      </c>
      <c r="G22">
        <f t="shared" si="11"/>
        <v>0.50561797752809001</v>
      </c>
      <c r="H22">
        <f t="shared" si="11"/>
        <v>0.27272727272727271</v>
      </c>
      <c r="I22">
        <f t="shared" si="11"/>
        <v>0.27272727272727271</v>
      </c>
      <c r="J22">
        <f t="shared" si="11"/>
        <v>0.27272727272727271</v>
      </c>
      <c r="K22">
        <f t="shared" si="11"/>
        <v>0.52941176470588236</v>
      </c>
      <c r="L22">
        <f t="shared" si="3"/>
        <v>3.949544086553165</v>
      </c>
      <c r="M22">
        <f t="shared" si="4"/>
        <v>0.43883823183924053</v>
      </c>
    </row>
  </sheetData>
  <mergeCells count="10">
    <mergeCell ref="C1:D1"/>
    <mergeCell ref="E1:G1"/>
    <mergeCell ref="H1:I1"/>
    <mergeCell ref="A3:A4"/>
    <mergeCell ref="A5:A7"/>
    <mergeCell ref="A14:A15"/>
    <mergeCell ref="A16:A18"/>
    <mergeCell ref="A19:A20"/>
    <mergeCell ref="A8:A9"/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8B92-87EB-4643-AFA9-521E03935E9C}">
  <dimension ref="A1:M22"/>
  <sheetViews>
    <sheetView topLeftCell="A10" workbookViewId="0">
      <selection activeCell="N14" sqref="N14"/>
    </sheetView>
  </sheetViews>
  <sheetFormatPr defaultColWidth="9.140625" defaultRowHeight="15" x14ac:dyDescent="0.25"/>
  <sheetData>
    <row r="1" spans="1:13" ht="30" x14ac:dyDescent="0.25">
      <c r="A1" s="37" t="s">
        <v>19</v>
      </c>
      <c r="B1" s="38"/>
      <c r="C1" s="36" t="s">
        <v>1</v>
      </c>
      <c r="D1" s="36"/>
      <c r="E1" s="36" t="s">
        <v>2</v>
      </c>
      <c r="F1" s="36"/>
      <c r="G1" s="36"/>
      <c r="H1" s="36" t="s">
        <v>3</v>
      </c>
      <c r="I1" s="36"/>
      <c r="J1" s="3" t="s">
        <v>4</v>
      </c>
      <c r="K1" s="3"/>
    </row>
    <row r="2" spans="1:13" ht="60" x14ac:dyDescent="0.25">
      <c r="A2" s="39"/>
      <c r="B2" s="40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41" t="s">
        <v>1</v>
      </c>
      <c r="B3" s="3" t="s">
        <v>5</v>
      </c>
      <c r="C3" s="21">
        <v>1</v>
      </c>
      <c r="D3" s="21">
        <v>5</v>
      </c>
      <c r="E3" s="21">
        <v>7</v>
      </c>
      <c r="F3" s="21">
        <v>7</v>
      </c>
      <c r="G3" s="21">
        <v>7</v>
      </c>
      <c r="H3" s="21">
        <v>7</v>
      </c>
      <c r="I3" s="21">
        <v>7</v>
      </c>
      <c r="J3" s="21">
        <v>7</v>
      </c>
      <c r="K3" s="22">
        <v>9</v>
      </c>
    </row>
    <row r="4" spans="1:13" x14ac:dyDescent="0.25">
      <c r="A4" s="42"/>
      <c r="B4" s="3" t="s">
        <v>6</v>
      </c>
      <c r="C4" s="21">
        <v>0.2</v>
      </c>
      <c r="D4" s="23">
        <v>1</v>
      </c>
      <c r="E4" s="21">
        <v>5</v>
      </c>
      <c r="F4" s="21">
        <v>3</v>
      </c>
      <c r="G4" s="21">
        <v>3</v>
      </c>
      <c r="H4" s="21">
        <v>5</v>
      </c>
      <c r="I4" s="21">
        <v>5</v>
      </c>
      <c r="J4" s="21">
        <v>5</v>
      </c>
      <c r="K4" s="22">
        <v>9</v>
      </c>
    </row>
    <row r="5" spans="1:13" x14ac:dyDescent="0.25">
      <c r="A5" s="41" t="s">
        <v>2</v>
      </c>
      <c r="B5" s="3" t="s">
        <v>7</v>
      </c>
      <c r="C5" s="21">
        <v>0.14285714285714285</v>
      </c>
      <c r="D5" s="22">
        <v>0.2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9</v>
      </c>
    </row>
    <row r="6" spans="1:13" x14ac:dyDescent="0.25">
      <c r="A6" s="44"/>
      <c r="B6" s="14" t="s">
        <v>26</v>
      </c>
      <c r="C6" s="22">
        <v>0.14285714285714285</v>
      </c>
      <c r="D6" s="22">
        <v>0.33333333333333331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9</v>
      </c>
    </row>
    <row r="7" spans="1:13" x14ac:dyDescent="0.25">
      <c r="A7" s="42"/>
      <c r="B7" s="3" t="s">
        <v>8</v>
      </c>
      <c r="C7" s="22">
        <v>0.14285714285714285</v>
      </c>
      <c r="D7" s="22">
        <v>0.33333333333333331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9</v>
      </c>
    </row>
    <row r="8" spans="1:13" ht="15" customHeight="1" x14ac:dyDescent="0.25">
      <c r="A8" s="41" t="s">
        <v>3</v>
      </c>
      <c r="B8" s="3" t="s">
        <v>9</v>
      </c>
      <c r="C8" s="22">
        <v>0.14285714285714285</v>
      </c>
      <c r="D8" s="22">
        <v>0.2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9</v>
      </c>
    </row>
    <row r="9" spans="1:13" x14ac:dyDescent="0.25">
      <c r="A9" s="42"/>
      <c r="B9" s="3" t="s">
        <v>10</v>
      </c>
      <c r="C9" s="22">
        <v>0.14285714285714285</v>
      </c>
      <c r="D9" s="22">
        <v>0.2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9</v>
      </c>
    </row>
    <row r="10" spans="1:13" ht="30" x14ac:dyDescent="0.25">
      <c r="A10" s="3" t="s">
        <v>4</v>
      </c>
      <c r="B10" s="3" t="s">
        <v>9</v>
      </c>
      <c r="C10" s="22">
        <v>0.14285714285714285</v>
      </c>
      <c r="D10" s="22">
        <v>0.2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9</v>
      </c>
    </row>
    <row r="11" spans="1:13" ht="60" x14ac:dyDescent="0.25">
      <c r="A11" s="20"/>
      <c r="B11" s="14" t="s">
        <v>25</v>
      </c>
      <c r="C11" s="22">
        <v>0.1111111111111111</v>
      </c>
      <c r="D11" s="22">
        <v>0.1111111111111111</v>
      </c>
      <c r="E11" s="22">
        <v>0.1111111111111111</v>
      </c>
      <c r="F11" s="22">
        <v>0.1111111111111111</v>
      </c>
      <c r="G11" s="22">
        <v>0.1111111111111111</v>
      </c>
      <c r="H11" s="22">
        <v>0.1111111111111111</v>
      </c>
      <c r="I11" s="22">
        <v>0.1111111111111111</v>
      </c>
      <c r="J11" s="22">
        <v>0.1111111111111111</v>
      </c>
      <c r="K11" s="22">
        <v>1</v>
      </c>
    </row>
    <row r="13" spans="1:13" x14ac:dyDescent="0.25">
      <c r="C13" s="28">
        <f>SUM(C3:C11)</f>
        <v>2.1682539682539681</v>
      </c>
      <c r="D13" s="28">
        <f t="shared" ref="D13:K13" si="0">SUM(D3:D11)</f>
        <v>7.5777777777777775</v>
      </c>
      <c r="E13" s="28">
        <f t="shared" si="0"/>
        <v>18.111111111111111</v>
      </c>
      <c r="F13" s="28">
        <f t="shared" si="0"/>
        <v>16.111111111111111</v>
      </c>
      <c r="G13" s="28">
        <f t="shared" si="0"/>
        <v>16.111111111111111</v>
      </c>
      <c r="H13" s="28">
        <f t="shared" si="0"/>
        <v>18.111111111111111</v>
      </c>
      <c r="I13" s="28">
        <f t="shared" si="0"/>
        <v>18.111111111111111</v>
      </c>
      <c r="J13" s="28">
        <f t="shared" si="0"/>
        <v>18.111111111111111</v>
      </c>
      <c r="K13" s="28">
        <f t="shared" si="0"/>
        <v>73</v>
      </c>
      <c r="L13" t="s">
        <v>24</v>
      </c>
      <c r="M13" t="s">
        <v>31</v>
      </c>
    </row>
    <row r="14" spans="1:13" x14ac:dyDescent="0.25">
      <c r="A14" s="41" t="s">
        <v>1</v>
      </c>
      <c r="B14" s="18" t="s">
        <v>5</v>
      </c>
      <c r="C14">
        <f>C3/C13</f>
        <v>0.46120058565153738</v>
      </c>
      <c r="D14">
        <f t="shared" ref="D14:K14" si="1">D3/D13</f>
        <v>0.65982404692082108</v>
      </c>
      <c r="E14">
        <f t="shared" si="1"/>
        <v>0.38650306748466257</v>
      </c>
      <c r="F14">
        <f t="shared" si="1"/>
        <v>0.43448275862068969</v>
      </c>
      <c r="G14">
        <f t="shared" si="1"/>
        <v>0.43448275862068969</v>
      </c>
      <c r="H14">
        <f t="shared" si="1"/>
        <v>0.38650306748466257</v>
      </c>
      <c r="I14">
        <f t="shared" si="1"/>
        <v>0.38650306748466257</v>
      </c>
      <c r="J14">
        <f t="shared" si="1"/>
        <v>0.38650306748466257</v>
      </c>
      <c r="K14">
        <f t="shared" si="1"/>
        <v>0.12328767123287671</v>
      </c>
      <c r="L14">
        <f>SUM(C14:K14)</f>
        <v>3.659290090985265</v>
      </c>
      <c r="M14">
        <f>AVERAGE(C14:K14)</f>
        <v>0.40658778788725169</v>
      </c>
    </row>
    <row r="15" spans="1:13" x14ac:dyDescent="0.25">
      <c r="A15" s="42"/>
      <c r="B15" s="18" t="s">
        <v>6</v>
      </c>
      <c r="C15">
        <f>C4/C13</f>
        <v>9.2240117130307483E-2</v>
      </c>
      <c r="D15">
        <f t="shared" ref="D15:K15" si="2">D4/D13</f>
        <v>0.13196480938416422</v>
      </c>
      <c r="E15">
        <f t="shared" si="2"/>
        <v>0.27607361963190186</v>
      </c>
      <c r="F15">
        <f t="shared" si="2"/>
        <v>0.18620689655172415</v>
      </c>
      <c r="G15">
        <f t="shared" si="2"/>
        <v>0.18620689655172415</v>
      </c>
      <c r="H15">
        <f t="shared" si="2"/>
        <v>0.27607361963190186</v>
      </c>
      <c r="I15">
        <f t="shared" si="2"/>
        <v>0.27607361963190186</v>
      </c>
      <c r="J15">
        <f t="shared" si="2"/>
        <v>0.27607361963190186</v>
      </c>
      <c r="K15">
        <f t="shared" si="2"/>
        <v>0.12328767123287671</v>
      </c>
      <c r="L15">
        <f t="shared" ref="L15:L22" si="3">SUM(C15:K15)</f>
        <v>1.8242008693784042</v>
      </c>
      <c r="M15">
        <f t="shared" ref="M15:M22" si="4">AVERAGE(C15:K15)</f>
        <v>0.20268898548648936</v>
      </c>
    </row>
    <row r="16" spans="1:13" x14ac:dyDescent="0.25">
      <c r="A16" s="43" t="s">
        <v>2</v>
      </c>
      <c r="B16" s="18" t="s">
        <v>7</v>
      </c>
      <c r="C16">
        <f>C5/C13</f>
        <v>6.5885797950219621E-2</v>
      </c>
      <c r="D16">
        <f t="shared" ref="D16:K16" si="5">D5/D13</f>
        <v>2.6392961876832845E-2</v>
      </c>
      <c r="E16">
        <f t="shared" si="5"/>
        <v>5.5214723926380369E-2</v>
      </c>
      <c r="F16">
        <f t="shared" si="5"/>
        <v>6.2068965517241378E-2</v>
      </c>
      <c r="G16">
        <f t="shared" si="5"/>
        <v>6.2068965517241378E-2</v>
      </c>
      <c r="H16">
        <f t="shared" si="5"/>
        <v>5.5214723926380369E-2</v>
      </c>
      <c r="I16">
        <f t="shared" si="5"/>
        <v>5.5214723926380369E-2</v>
      </c>
      <c r="J16">
        <f t="shared" si="5"/>
        <v>5.5214723926380369E-2</v>
      </c>
      <c r="K16">
        <f t="shared" si="5"/>
        <v>0.12328767123287671</v>
      </c>
      <c r="L16">
        <f t="shared" si="3"/>
        <v>0.56056325779993355</v>
      </c>
      <c r="M16">
        <f t="shared" si="4"/>
        <v>6.2284806422214838E-2</v>
      </c>
    </row>
    <row r="17" spans="1:13" x14ac:dyDescent="0.25">
      <c r="A17" s="44"/>
      <c r="B17" s="14" t="s">
        <v>26</v>
      </c>
      <c r="C17">
        <f>C6/C13</f>
        <v>6.5885797950219621E-2</v>
      </c>
      <c r="D17">
        <f t="shared" ref="D17:K17" si="6">D6/D13</f>
        <v>4.398826979472141E-2</v>
      </c>
      <c r="E17">
        <f t="shared" si="6"/>
        <v>5.5214723926380369E-2</v>
      </c>
      <c r="F17">
        <f t="shared" si="6"/>
        <v>6.2068965517241378E-2</v>
      </c>
      <c r="G17">
        <f t="shared" si="6"/>
        <v>6.2068965517241378E-2</v>
      </c>
      <c r="H17">
        <f t="shared" si="6"/>
        <v>5.5214723926380369E-2</v>
      </c>
      <c r="I17">
        <f t="shared" si="6"/>
        <v>5.5214723926380369E-2</v>
      </c>
      <c r="J17">
        <f t="shared" si="6"/>
        <v>5.5214723926380369E-2</v>
      </c>
      <c r="K17">
        <f t="shared" si="6"/>
        <v>0.12328767123287671</v>
      </c>
      <c r="L17">
        <f t="shared" si="3"/>
        <v>0.57815856571782209</v>
      </c>
      <c r="M17">
        <f t="shared" si="4"/>
        <v>6.4239840635313572E-2</v>
      </c>
    </row>
    <row r="18" spans="1:13" x14ac:dyDescent="0.25">
      <c r="A18" s="42"/>
      <c r="B18" s="18" t="s">
        <v>8</v>
      </c>
      <c r="C18">
        <f>C7/C13</f>
        <v>6.5885797950219621E-2</v>
      </c>
      <c r="D18">
        <f t="shared" ref="D18:K18" si="7">D7/D13</f>
        <v>4.398826979472141E-2</v>
      </c>
      <c r="E18">
        <f t="shared" si="7"/>
        <v>5.5214723926380369E-2</v>
      </c>
      <c r="F18">
        <f t="shared" si="7"/>
        <v>6.2068965517241378E-2</v>
      </c>
      <c r="G18">
        <f t="shared" si="7"/>
        <v>6.2068965517241378E-2</v>
      </c>
      <c r="H18">
        <f t="shared" si="7"/>
        <v>5.5214723926380369E-2</v>
      </c>
      <c r="I18">
        <f t="shared" si="7"/>
        <v>5.5214723926380369E-2</v>
      </c>
      <c r="J18">
        <f t="shared" si="7"/>
        <v>5.5214723926380369E-2</v>
      </c>
      <c r="K18">
        <f t="shared" si="7"/>
        <v>0.12328767123287671</v>
      </c>
      <c r="L18">
        <f t="shared" si="3"/>
        <v>0.57815856571782209</v>
      </c>
      <c r="M18">
        <f t="shared" si="4"/>
        <v>6.4239840635313572E-2</v>
      </c>
    </row>
    <row r="19" spans="1:13" x14ac:dyDescent="0.25">
      <c r="A19" s="41" t="s">
        <v>3</v>
      </c>
      <c r="B19" s="18" t="s">
        <v>9</v>
      </c>
      <c r="C19">
        <f>C8/C13</f>
        <v>6.5885797950219621E-2</v>
      </c>
      <c r="D19">
        <f t="shared" ref="D19:K19" si="8">D8/D13</f>
        <v>2.6392961876832845E-2</v>
      </c>
      <c r="E19">
        <f t="shared" si="8"/>
        <v>5.5214723926380369E-2</v>
      </c>
      <c r="F19">
        <f t="shared" si="8"/>
        <v>6.2068965517241378E-2</v>
      </c>
      <c r="G19">
        <f t="shared" si="8"/>
        <v>6.2068965517241378E-2</v>
      </c>
      <c r="H19">
        <f t="shared" si="8"/>
        <v>5.5214723926380369E-2</v>
      </c>
      <c r="I19">
        <f t="shared" si="8"/>
        <v>5.5214723926380369E-2</v>
      </c>
      <c r="J19">
        <f t="shared" si="8"/>
        <v>5.5214723926380369E-2</v>
      </c>
      <c r="K19">
        <f t="shared" si="8"/>
        <v>0.12328767123287671</v>
      </c>
      <c r="L19">
        <f t="shared" si="3"/>
        <v>0.56056325779993355</v>
      </c>
      <c r="M19">
        <f t="shared" si="4"/>
        <v>6.2284806422214838E-2</v>
      </c>
    </row>
    <row r="20" spans="1:13" x14ac:dyDescent="0.25">
      <c r="A20" s="42"/>
      <c r="B20" s="18" t="s">
        <v>10</v>
      </c>
      <c r="C20">
        <f>C9/C13</f>
        <v>6.5885797950219621E-2</v>
      </c>
      <c r="D20">
        <f t="shared" ref="D20:K20" si="9">D9/D13</f>
        <v>2.6392961876832845E-2</v>
      </c>
      <c r="E20">
        <f t="shared" si="9"/>
        <v>5.5214723926380369E-2</v>
      </c>
      <c r="F20">
        <f t="shared" si="9"/>
        <v>6.2068965517241378E-2</v>
      </c>
      <c r="G20">
        <f t="shared" si="9"/>
        <v>6.2068965517241378E-2</v>
      </c>
      <c r="H20">
        <f t="shared" si="9"/>
        <v>5.5214723926380369E-2</v>
      </c>
      <c r="I20">
        <f t="shared" si="9"/>
        <v>5.5214723926380369E-2</v>
      </c>
      <c r="J20">
        <f t="shared" si="9"/>
        <v>5.5214723926380369E-2</v>
      </c>
      <c r="K20">
        <f t="shared" si="9"/>
        <v>0.12328767123287671</v>
      </c>
      <c r="L20">
        <f t="shared" si="3"/>
        <v>0.56056325779993355</v>
      </c>
      <c r="M20">
        <f t="shared" si="4"/>
        <v>6.2284806422214838E-2</v>
      </c>
    </row>
    <row r="21" spans="1:13" ht="30" x14ac:dyDescent="0.25">
      <c r="A21" s="18" t="s">
        <v>4</v>
      </c>
      <c r="B21" s="18" t="s">
        <v>9</v>
      </c>
      <c r="C21">
        <f>C10/C13</f>
        <v>6.5885797950219621E-2</v>
      </c>
      <c r="D21">
        <f t="shared" ref="D21:K21" si="10">D10/D13</f>
        <v>2.6392961876832845E-2</v>
      </c>
      <c r="E21">
        <f t="shared" si="10"/>
        <v>5.5214723926380369E-2</v>
      </c>
      <c r="F21">
        <f t="shared" si="10"/>
        <v>6.2068965517241378E-2</v>
      </c>
      <c r="G21">
        <f t="shared" si="10"/>
        <v>6.2068965517241378E-2</v>
      </c>
      <c r="H21">
        <f t="shared" si="10"/>
        <v>5.5214723926380369E-2</v>
      </c>
      <c r="I21">
        <f t="shared" si="10"/>
        <v>5.5214723926380369E-2</v>
      </c>
      <c r="J21">
        <f t="shared" si="10"/>
        <v>5.5214723926380369E-2</v>
      </c>
      <c r="K21">
        <f t="shared" si="10"/>
        <v>0.12328767123287671</v>
      </c>
      <c r="L21">
        <f t="shared" si="3"/>
        <v>0.56056325779993355</v>
      </c>
      <c r="M21">
        <f t="shared" si="4"/>
        <v>6.2284806422214838E-2</v>
      </c>
    </row>
    <row r="22" spans="1:13" ht="60" x14ac:dyDescent="0.25">
      <c r="A22" s="20"/>
      <c r="B22" s="14" t="s">
        <v>25</v>
      </c>
      <c r="C22">
        <f>C11/C13</f>
        <v>5.1244509516837483E-2</v>
      </c>
      <c r="D22">
        <f t="shared" ref="D22:K22" si="11">D11/D13</f>
        <v>1.4662756598240468E-2</v>
      </c>
      <c r="E22">
        <f t="shared" si="11"/>
        <v>6.1349693251533744E-3</v>
      </c>
      <c r="F22">
        <f t="shared" si="11"/>
        <v>6.8965517241379309E-3</v>
      </c>
      <c r="G22">
        <f t="shared" si="11"/>
        <v>6.8965517241379309E-3</v>
      </c>
      <c r="H22">
        <f t="shared" si="11"/>
        <v>6.1349693251533744E-3</v>
      </c>
      <c r="I22">
        <f t="shared" si="11"/>
        <v>6.1349693251533744E-3</v>
      </c>
      <c r="J22">
        <f t="shared" si="11"/>
        <v>6.1349693251533744E-3</v>
      </c>
      <c r="K22">
        <f t="shared" si="11"/>
        <v>1.3698630136986301E-2</v>
      </c>
      <c r="L22">
        <f t="shared" si="3"/>
        <v>0.11793887700095364</v>
      </c>
      <c r="M22">
        <f t="shared" si="4"/>
        <v>1.3104319666772626E-2</v>
      </c>
    </row>
  </sheetData>
  <mergeCells count="10">
    <mergeCell ref="C1:D1"/>
    <mergeCell ref="E1:G1"/>
    <mergeCell ref="H1:I1"/>
    <mergeCell ref="A3:A4"/>
    <mergeCell ref="A5:A7"/>
    <mergeCell ref="A14:A15"/>
    <mergeCell ref="A16:A18"/>
    <mergeCell ref="A19:A20"/>
    <mergeCell ref="A8:A9"/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6B30-52DF-43A3-9D75-5EA8E53C3C69}">
  <dimension ref="A1:M22"/>
  <sheetViews>
    <sheetView topLeftCell="A10" workbookViewId="0">
      <selection activeCell="C21" sqref="C21"/>
    </sheetView>
  </sheetViews>
  <sheetFormatPr defaultColWidth="9.140625" defaultRowHeight="15" x14ac:dyDescent="0.25"/>
  <sheetData>
    <row r="1" spans="1:13" ht="30" x14ac:dyDescent="0.25">
      <c r="A1" s="37" t="s">
        <v>34</v>
      </c>
      <c r="B1" s="38"/>
      <c r="C1" s="36" t="s">
        <v>1</v>
      </c>
      <c r="D1" s="36"/>
      <c r="E1" s="36" t="s">
        <v>2</v>
      </c>
      <c r="F1" s="36"/>
      <c r="G1" s="36"/>
      <c r="H1" s="36" t="s">
        <v>3</v>
      </c>
      <c r="I1" s="36"/>
      <c r="J1" s="3" t="s">
        <v>4</v>
      </c>
      <c r="K1" s="3"/>
    </row>
    <row r="2" spans="1:13" ht="60" x14ac:dyDescent="0.25">
      <c r="A2" s="39"/>
      <c r="B2" s="40"/>
      <c r="C2" s="3" t="s">
        <v>5</v>
      </c>
      <c r="D2" s="3" t="s">
        <v>6</v>
      </c>
      <c r="E2" s="3" t="s">
        <v>7</v>
      </c>
      <c r="F2" s="14" t="s">
        <v>26</v>
      </c>
      <c r="G2" s="3" t="s">
        <v>8</v>
      </c>
      <c r="H2" s="3" t="s">
        <v>9</v>
      </c>
      <c r="I2" s="3" t="s">
        <v>10</v>
      </c>
      <c r="J2" s="3" t="s">
        <v>9</v>
      </c>
      <c r="K2" s="14" t="s">
        <v>25</v>
      </c>
    </row>
    <row r="3" spans="1:13" x14ac:dyDescent="0.25">
      <c r="A3" s="41" t="s">
        <v>1</v>
      </c>
      <c r="B3" s="3" t="s">
        <v>5</v>
      </c>
      <c r="C3" s="21">
        <v>1</v>
      </c>
      <c r="D3" s="21">
        <v>0.2</v>
      </c>
      <c r="E3" s="21">
        <v>3</v>
      </c>
      <c r="F3" s="21">
        <v>0.33333333333333331</v>
      </c>
      <c r="G3" s="21">
        <v>0.33333333333333331</v>
      </c>
      <c r="H3" s="21">
        <v>3</v>
      </c>
      <c r="I3" s="21">
        <v>3</v>
      </c>
      <c r="J3" s="22">
        <v>3</v>
      </c>
      <c r="K3" s="22">
        <v>0.1111111111111111</v>
      </c>
    </row>
    <row r="4" spans="1:13" x14ac:dyDescent="0.25">
      <c r="A4" s="42"/>
      <c r="B4" s="3" t="s">
        <v>6</v>
      </c>
      <c r="C4" s="21">
        <v>5</v>
      </c>
      <c r="D4" s="23">
        <v>1</v>
      </c>
      <c r="E4" s="21">
        <v>7</v>
      </c>
      <c r="F4" s="21">
        <v>1</v>
      </c>
      <c r="G4" s="21">
        <v>1</v>
      </c>
      <c r="H4" s="21">
        <v>7</v>
      </c>
      <c r="I4" s="21">
        <v>7</v>
      </c>
      <c r="J4" s="21">
        <v>7</v>
      </c>
      <c r="K4" s="22">
        <v>0.1111111111111111</v>
      </c>
    </row>
    <row r="5" spans="1:13" x14ac:dyDescent="0.25">
      <c r="A5" s="41" t="s">
        <v>2</v>
      </c>
      <c r="B5" s="3" t="s">
        <v>7</v>
      </c>
      <c r="C5" s="21">
        <v>0.33333333333333331</v>
      </c>
      <c r="D5" s="22">
        <v>0.14285714285714285</v>
      </c>
      <c r="E5" s="22">
        <v>1</v>
      </c>
      <c r="F5" s="22">
        <v>0.14285714285714285</v>
      </c>
      <c r="G5" s="22">
        <v>0.14285714285714285</v>
      </c>
      <c r="H5" s="22">
        <v>1</v>
      </c>
      <c r="I5" s="22">
        <v>1</v>
      </c>
      <c r="J5" s="22">
        <v>1</v>
      </c>
      <c r="K5" s="22">
        <v>0.1111111111111111</v>
      </c>
    </row>
    <row r="6" spans="1:13" x14ac:dyDescent="0.25">
      <c r="A6" s="44"/>
      <c r="B6" s="14" t="s">
        <v>26</v>
      </c>
      <c r="C6" s="22">
        <v>3</v>
      </c>
      <c r="D6" s="22">
        <v>1</v>
      </c>
      <c r="E6" s="22">
        <v>7</v>
      </c>
      <c r="F6" s="22">
        <v>1</v>
      </c>
      <c r="G6" s="22">
        <v>1</v>
      </c>
      <c r="H6" s="22">
        <v>7</v>
      </c>
      <c r="I6" s="22">
        <v>7</v>
      </c>
      <c r="J6" s="22">
        <v>7</v>
      </c>
      <c r="K6" s="22">
        <v>0.1111111111111111</v>
      </c>
    </row>
    <row r="7" spans="1:13" x14ac:dyDescent="0.25">
      <c r="A7" s="42"/>
      <c r="B7" s="3" t="s">
        <v>8</v>
      </c>
      <c r="C7" s="22">
        <v>3</v>
      </c>
      <c r="D7" s="22">
        <v>1</v>
      </c>
      <c r="E7" s="22">
        <v>7</v>
      </c>
      <c r="F7" s="22">
        <v>1</v>
      </c>
      <c r="G7" s="22">
        <v>1</v>
      </c>
      <c r="H7" s="22">
        <v>7</v>
      </c>
      <c r="I7" s="22">
        <v>7</v>
      </c>
      <c r="J7" s="22">
        <v>7</v>
      </c>
      <c r="K7" s="22">
        <v>0.1111111111111111</v>
      </c>
    </row>
    <row r="8" spans="1:13" ht="15" customHeight="1" x14ac:dyDescent="0.25">
      <c r="A8" s="41" t="s">
        <v>3</v>
      </c>
      <c r="B8" s="3" t="s">
        <v>9</v>
      </c>
      <c r="C8" s="22">
        <v>0.33333333333333331</v>
      </c>
      <c r="D8" s="22">
        <v>0.14285714285714285</v>
      </c>
      <c r="E8" s="22">
        <v>1</v>
      </c>
      <c r="F8" s="22">
        <v>0.14285714285714285</v>
      </c>
      <c r="G8" s="22">
        <v>0.14285714285714285</v>
      </c>
      <c r="H8" s="22">
        <v>1</v>
      </c>
      <c r="I8" s="22">
        <v>1</v>
      </c>
      <c r="J8" s="22">
        <v>7</v>
      </c>
      <c r="K8" s="22">
        <v>0.1111111111111111</v>
      </c>
    </row>
    <row r="9" spans="1:13" x14ac:dyDescent="0.25">
      <c r="A9" s="42"/>
      <c r="B9" s="3" t="s">
        <v>10</v>
      </c>
      <c r="C9" s="22">
        <v>0.33333333333333331</v>
      </c>
      <c r="D9" s="22">
        <v>0.14285714285714285</v>
      </c>
      <c r="E9" s="22">
        <v>1</v>
      </c>
      <c r="F9" s="22">
        <v>0.14285714285714285</v>
      </c>
      <c r="G9" s="22">
        <v>0.14285714285714285</v>
      </c>
      <c r="H9" s="22">
        <v>1</v>
      </c>
      <c r="I9" s="22">
        <v>1</v>
      </c>
      <c r="J9" s="22">
        <v>1</v>
      </c>
      <c r="K9" s="22">
        <v>0.1111111111111111</v>
      </c>
    </row>
    <row r="10" spans="1:13" ht="30" x14ac:dyDescent="0.25">
      <c r="A10" s="3" t="s">
        <v>4</v>
      </c>
      <c r="B10" s="3" t="s">
        <v>9</v>
      </c>
      <c r="C10" s="22">
        <v>0.33333333333333331</v>
      </c>
      <c r="D10" s="22">
        <v>0.14285714285714285</v>
      </c>
      <c r="E10" s="22">
        <v>1</v>
      </c>
      <c r="F10" s="22">
        <v>0.14285714285714285</v>
      </c>
      <c r="G10" s="22">
        <v>0.14285714285714285</v>
      </c>
      <c r="H10" s="22">
        <v>1</v>
      </c>
      <c r="I10" s="22">
        <v>1</v>
      </c>
      <c r="J10" s="22">
        <v>1</v>
      </c>
      <c r="K10" s="22">
        <v>0.1111111111111111</v>
      </c>
    </row>
    <row r="11" spans="1:13" ht="60" x14ac:dyDescent="0.25">
      <c r="A11" s="20"/>
      <c r="B11" s="14" t="s">
        <v>25</v>
      </c>
      <c r="C11" s="22">
        <v>9</v>
      </c>
      <c r="D11" s="22">
        <v>9</v>
      </c>
      <c r="E11" s="22">
        <v>9</v>
      </c>
      <c r="F11" s="22">
        <v>9</v>
      </c>
      <c r="G11" s="22">
        <v>9</v>
      </c>
      <c r="H11" s="22">
        <v>9</v>
      </c>
      <c r="I11" s="22">
        <v>9</v>
      </c>
      <c r="J11" s="22">
        <v>9</v>
      </c>
      <c r="K11" s="22">
        <v>1</v>
      </c>
    </row>
    <row r="13" spans="1:13" x14ac:dyDescent="0.25">
      <c r="C13" s="28">
        <f>SUM(C3:C11)</f>
        <v>22.333333333333336</v>
      </c>
      <c r="D13" s="28">
        <f t="shared" ref="D13:K13" si="0">SUM(D3:D11)</f>
        <v>12.77142857142857</v>
      </c>
      <c r="E13" s="28">
        <f t="shared" si="0"/>
        <v>37</v>
      </c>
      <c r="F13" s="28">
        <f t="shared" si="0"/>
        <v>12.904761904761905</v>
      </c>
      <c r="G13" s="28">
        <f t="shared" si="0"/>
        <v>12.904761904761905</v>
      </c>
      <c r="H13" s="28">
        <f t="shared" si="0"/>
        <v>37</v>
      </c>
      <c r="I13" s="28">
        <f t="shared" si="0"/>
        <v>37</v>
      </c>
      <c r="J13" s="28">
        <f t="shared" si="0"/>
        <v>43</v>
      </c>
      <c r="K13" s="28">
        <f t="shared" si="0"/>
        <v>1.8888888888888891</v>
      </c>
      <c r="L13" t="s">
        <v>24</v>
      </c>
      <c r="M13" t="s">
        <v>31</v>
      </c>
    </row>
    <row r="14" spans="1:13" x14ac:dyDescent="0.25">
      <c r="A14" s="41" t="s">
        <v>1</v>
      </c>
      <c r="B14" s="18" t="s">
        <v>5</v>
      </c>
      <c r="C14">
        <f>C3/C13</f>
        <v>4.4776119402985072E-2</v>
      </c>
      <c r="D14">
        <f t="shared" ref="D14:K14" si="1">D3/D13</f>
        <v>1.5659955257270694E-2</v>
      </c>
      <c r="E14">
        <f t="shared" si="1"/>
        <v>8.1081081081081086E-2</v>
      </c>
      <c r="F14">
        <f t="shared" si="1"/>
        <v>2.5830258302583023E-2</v>
      </c>
      <c r="G14">
        <f t="shared" si="1"/>
        <v>2.5830258302583023E-2</v>
      </c>
      <c r="H14">
        <f t="shared" si="1"/>
        <v>8.1081081081081086E-2</v>
      </c>
      <c r="I14">
        <f t="shared" si="1"/>
        <v>8.1081081081081086E-2</v>
      </c>
      <c r="J14">
        <f t="shared" si="1"/>
        <v>6.9767441860465115E-2</v>
      </c>
      <c r="K14">
        <f t="shared" si="1"/>
        <v>5.8823529411764698E-2</v>
      </c>
      <c r="L14">
        <f>SUM(C14:K14)</f>
        <v>0.48393080578089492</v>
      </c>
      <c r="M14">
        <f>AVERAGE(C14:K14)</f>
        <v>5.3770089531210548E-2</v>
      </c>
    </row>
    <row r="15" spans="1:13" x14ac:dyDescent="0.25">
      <c r="A15" s="42"/>
      <c r="B15" s="18" t="s">
        <v>6</v>
      </c>
      <c r="C15">
        <f>C4/C13</f>
        <v>0.22388059701492535</v>
      </c>
      <c r="D15">
        <f t="shared" ref="D15:K15" si="2">D4/D13</f>
        <v>7.829977628635347E-2</v>
      </c>
      <c r="E15">
        <f t="shared" si="2"/>
        <v>0.1891891891891892</v>
      </c>
      <c r="F15">
        <f t="shared" si="2"/>
        <v>7.7490774907749069E-2</v>
      </c>
      <c r="G15">
        <f t="shared" si="2"/>
        <v>7.7490774907749069E-2</v>
      </c>
      <c r="H15">
        <f t="shared" si="2"/>
        <v>0.1891891891891892</v>
      </c>
      <c r="I15">
        <f t="shared" si="2"/>
        <v>0.1891891891891892</v>
      </c>
      <c r="J15">
        <f t="shared" si="2"/>
        <v>0.16279069767441862</v>
      </c>
      <c r="K15">
        <f t="shared" si="2"/>
        <v>5.8823529411764698E-2</v>
      </c>
      <c r="L15">
        <f t="shared" ref="L15:L22" si="3">SUM(C15:K15)</f>
        <v>1.2463437177705279</v>
      </c>
      <c r="M15">
        <f t="shared" ref="M15:M22" si="4">AVERAGE(C15:K15)</f>
        <v>0.13848263530783644</v>
      </c>
    </row>
    <row r="16" spans="1:13" x14ac:dyDescent="0.25">
      <c r="A16" s="43" t="s">
        <v>2</v>
      </c>
      <c r="B16" s="18" t="s">
        <v>7</v>
      </c>
      <c r="C16">
        <f>C5/C13</f>
        <v>1.4925373134328356E-2</v>
      </c>
      <c r="D16">
        <f t="shared" ref="D16:K16" si="5">D5/D13</f>
        <v>1.1185682326621925E-2</v>
      </c>
      <c r="E16">
        <f t="shared" si="5"/>
        <v>2.7027027027027029E-2</v>
      </c>
      <c r="F16">
        <f t="shared" si="5"/>
        <v>1.107011070110701E-2</v>
      </c>
      <c r="G16">
        <f t="shared" si="5"/>
        <v>1.107011070110701E-2</v>
      </c>
      <c r="H16">
        <f t="shared" si="5"/>
        <v>2.7027027027027029E-2</v>
      </c>
      <c r="I16">
        <f t="shared" si="5"/>
        <v>2.7027027027027029E-2</v>
      </c>
      <c r="J16">
        <f t="shared" si="5"/>
        <v>2.3255813953488372E-2</v>
      </c>
      <c r="K16">
        <f t="shared" si="5"/>
        <v>5.8823529411764698E-2</v>
      </c>
      <c r="L16">
        <f t="shared" si="3"/>
        <v>0.21141170130949846</v>
      </c>
      <c r="M16">
        <f t="shared" si="4"/>
        <v>2.3490189034388719E-2</v>
      </c>
    </row>
    <row r="17" spans="1:13" x14ac:dyDescent="0.25">
      <c r="A17" s="44"/>
      <c r="B17" s="14" t="s">
        <v>26</v>
      </c>
      <c r="C17">
        <f>C6/C13</f>
        <v>0.13432835820895522</v>
      </c>
      <c r="D17">
        <f t="shared" ref="D17:K17" si="6">D6/D13</f>
        <v>7.829977628635347E-2</v>
      </c>
      <c r="E17">
        <f t="shared" si="6"/>
        <v>0.1891891891891892</v>
      </c>
      <c r="F17">
        <f t="shared" si="6"/>
        <v>7.7490774907749069E-2</v>
      </c>
      <c r="G17">
        <f t="shared" si="6"/>
        <v>7.7490774907749069E-2</v>
      </c>
      <c r="H17">
        <f t="shared" si="6"/>
        <v>0.1891891891891892</v>
      </c>
      <c r="I17">
        <f t="shared" si="6"/>
        <v>0.1891891891891892</v>
      </c>
      <c r="J17">
        <f t="shared" si="6"/>
        <v>0.16279069767441862</v>
      </c>
      <c r="K17">
        <f t="shared" si="6"/>
        <v>5.8823529411764698E-2</v>
      </c>
      <c r="L17">
        <f t="shared" si="3"/>
        <v>1.1567914789645579</v>
      </c>
      <c r="M17">
        <f t="shared" si="4"/>
        <v>0.12853238655161756</v>
      </c>
    </row>
    <row r="18" spans="1:13" x14ac:dyDescent="0.25">
      <c r="A18" s="42"/>
      <c r="B18" s="18" t="s">
        <v>8</v>
      </c>
      <c r="C18">
        <f>C7/C13</f>
        <v>0.13432835820895522</v>
      </c>
      <c r="D18">
        <f t="shared" ref="D18:K18" si="7">D7/D13</f>
        <v>7.829977628635347E-2</v>
      </c>
      <c r="E18">
        <f t="shared" si="7"/>
        <v>0.1891891891891892</v>
      </c>
      <c r="F18">
        <f t="shared" si="7"/>
        <v>7.7490774907749069E-2</v>
      </c>
      <c r="G18">
        <f t="shared" si="7"/>
        <v>7.7490774907749069E-2</v>
      </c>
      <c r="H18">
        <f t="shared" si="7"/>
        <v>0.1891891891891892</v>
      </c>
      <c r="I18">
        <f t="shared" si="7"/>
        <v>0.1891891891891892</v>
      </c>
      <c r="J18">
        <f t="shared" si="7"/>
        <v>0.16279069767441862</v>
      </c>
      <c r="K18">
        <f t="shared" si="7"/>
        <v>5.8823529411764698E-2</v>
      </c>
      <c r="L18">
        <f t="shared" si="3"/>
        <v>1.1567914789645579</v>
      </c>
      <c r="M18">
        <f t="shared" si="4"/>
        <v>0.12853238655161756</v>
      </c>
    </row>
    <row r="19" spans="1:13" x14ac:dyDescent="0.25">
      <c r="A19" s="41" t="s">
        <v>3</v>
      </c>
      <c r="B19" s="18" t="s">
        <v>9</v>
      </c>
      <c r="C19">
        <f>C8/C13</f>
        <v>1.4925373134328356E-2</v>
      </c>
      <c r="D19">
        <f t="shared" ref="D19:K19" si="8">D8/D13</f>
        <v>1.1185682326621925E-2</v>
      </c>
      <c r="E19">
        <f t="shared" si="8"/>
        <v>2.7027027027027029E-2</v>
      </c>
      <c r="F19">
        <f t="shared" si="8"/>
        <v>1.107011070110701E-2</v>
      </c>
      <c r="G19">
        <f t="shared" si="8"/>
        <v>1.107011070110701E-2</v>
      </c>
      <c r="H19">
        <f t="shared" si="8"/>
        <v>2.7027027027027029E-2</v>
      </c>
      <c r="I19">
        <f t="shared" si="8"/>
        <v>2.7027027027027029E-2</v>
      </c>
      <c r="J19">
        <f t="shared" si="8"/>
        <v>0.16279069767441862</v>
      </c>
      <c r="K19">
        <f t="shared" si="8"/>
        <v>5.8823529411764698E-2</v>
      </c>
      <c r="L19">
        <f t="shared" si="3"/>
        <v>0.35094658503042875</v>
      </c>
      <c r="M19">
        <f t="shared" si="4"/>
        <v>3.899406500338097E-2</v>
      </c>
    </row>
    <row r="20" spans="1:13" x14ac:dyDescent="0.25">
      <c r="A20" s="42"/>
      <c r="B20" s="18" t="s">
        <v>10</v>
      </c>
      <c r="C20">
        <f>C9/C13</f>
        <v>1.4925373134328356E-2</v>
      </c>
      <c r="D20">
        <f t="shared" ref="D20:K20" si="9">D9/D13</f>
        <v>1.1185682326621925E-2</v>
      </c>
      <c r="E20">
        <f t="shared" si="9"/>
        <v>2.7027027027027029E-2</v>
      </c>
      <c r="F20">
        <f t="shared" si="9"/>
        <v>1.107011070110701E-2</v>
      </c>
      <c r="G20">
        <f t="shared" si="9"/>
        <v>1.107011070110701E-2</v>
      </c>
      <c r="H20">
        <f t="shared" si="9"/>
        <v>2.7027027027027029E-2</v>
      </c>
      <c r="I20">
        <f t="shared" si="9"/>
        <v>2.7027027027027029E-2</v>
      </c>
      <c r="J20">
        <f t="shared" si="9"/>
        <v>2.3255813953488372E-2</v>
      </c>
      <c r="K20">
        <f t="shared" si="9"/>
        <v>5.8823529411764698E-2</v>
      </c>
      <c r="L20">
        <f t="shared" si="3"/>
        <v>0.21141170130949846</v>
      </c>
      <c r="M20">
        <f t="shared" si="4"/>
        <v>2.3490189034388719E-2</v>
      </c>
    </row>
    <row r="21" spans="1:13" ht="30" x14ac:dyDescent="0.25">
      <c r="A21" s="18" t="s">
        <v>4</v>
      </c>
      <c r="B21" s="18" t="s">
        <v>9</v>
      </c>
      <c r="C21">
        <f>C10/C13</f>
        <v>1.4925373134328356E-2</v>
      </c>
      <c r="D21">
        <f t="shared" ref="D21:K21" si="10">D10/D13</f>
        <v>1.1185682326621925E-2</v>
      </c>
      <c r="E21">
        <f t="shared" si="10"/>
        <v>2.7027027027027029E-2</v>
      </c>
      <c r="F21">
        <f t="shared" si="10"/>
        <v>1.107011070110701E-2</v>
      </c>
      <c r="G21">
        <f t="shared" si="10"/>
        <v>1.107011070110701E-2</v>
      </c>
      <c r="H21">
        <f t="shared" si="10"/>
        <v>2.7027027027027029E-2</v>
      </c>
      <c r="I21">
        <f t="shared" si="10"/>
        <v>2.7027027027027029E-2</v>
      </c>
      <c r="J21">
        <f t="shared" si="10"/>
        <v>2.3255813953488372E-2</v>
      </c>
      <c r="K21">
        <f t="shared" si="10"/>
        <v>5.8823529411764698E-2</v>
      </c>
      <c r="L21">
        <f t="shared" si="3"/>
        <v>0.21141170130949846</v>
      </c>
      <c r="M21">
        <f t="shared" si="4"/>
        <v>2.3490189034388719E-2</v>
      </c>
    </row>
    <row r="22" spans="1:13" ht="60" x14ac:dyDescent="0.25">
      <c r="A22" s="20"/>
      <c r="B22" s="14" t="s">
        <v>25</v>
      </c>
      <c r="C22">
        <f>C11/C13</f>
        <v>0.40298507462686561</v>
      </c>
      <c r="D22">
        <f t="shared" ref="D22:K22" si="11">D11/D13</f>
        <v>0.7046979865771813</v>
      </c>
      <c r="E22">
        <f t="shared" si="11"/>
        <v>0.24324324324324326</v>
      </c>
      <c r="F22">
        <f t="shared" si="11"/>
        <v>0.69741697416974169</v>
      </c>
      <c r="G22">
        <f t="shared" si="11"/>
        <v>0.69741697416974169</v>
      </c>
      <c r="H22">
        <f t="shared" si="11"/>
        <v>0.24324324324324326</v>
      </c>
      <c r="I22">
        <f t="shared" si="11"/>
        <v>0.24324324324324326</v>
      </c>
      <c r="J22">
        <f t="shared" si="11"/>
        <v>0.20930232558139536</v>
      </c>
      <c r="K22">
        <f t="shared" si="11"/>
        <v>0.52941176470588236</v>
      </c>
      <c r="L22">
        <f t="shared" si="3"/>
        <v>3.9709608295605379</v>
      </c>
      <c r="M22">
        <f t="shared" si="4"/>
        <v>0.44121786995117085</v>
      </c>
    </row>
  </sheetData>
  <mergeCells count="10">
    <mergeCell ref="C1:D1"/>
    <mergeCell ref="E1:G1"/>
    <mergeCell ref="H1:I1"/>
    <mergeCell ref="A3:A4"/>
    <mergeCell ref="A5:A7"/>
    <mergeCell ref="A14:A15"/>
    <mergeCell ref="A16:A18"/>
    <mergeCell ref="A19:A20"/>
    <mergeCell ref="A8:A9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Criteria</vt:lpstr>
      <vt:lpstr>Reliability</vt:lpstr>
      <vt:lpstr>Initial Cost</vt:lpstr>
      <vt:lpstr>Efficient</vt:lpstr>
      <vt:lpstr>Endurance</vt:lpstr>
      <vt:lpstr>Safety</vt:lpstr>
      <vt:lpstr>Mobility</vt:lpstr>
      <vt:lpstr>Complexity</vt:lpstr>
      <vt:lpstr>Weighted evaluation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Bozhao Liu</dc:creator>
  <cp:lastModifiedBy>Bozhao Liu</cp:lastModifiedBy>
  <dcterms:created xsi:type="dcterms:W3CDTF">2018-08-29T10:16:47Z</dcterms:created>
  <dcterms:modified xsi:type="dcterms:W3CDTF">2018-08-31T10:34:27Z</dcterms:modified>
</cp:coreProperties>
</file>