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base_dades!$A$1:$A$12</definedName>
  </definedNames>
  <calcPr calcId="145621"/>
</workbook>
</file>

<file path=xl/calcChain.xml><?xml version="1.0" encoding="utf-8"?>
<calcChain xmlns="http://schemas.openxmlformats.org/spreadsheetml/2006/main">
  <c r="B11" i="8" l="1"/>
  <c r="B12" i="10" l="1"/>
  <c r="C15" i="8"/>
  <c r="D15" i="8"/>
  <c r="D9" i="8"/>
  <c r="C14" i="10"/>
  <c r="C15" i="10"/>
  <c r="C16" i="10"/>
  <c r="C17" i="10"/>
  <c r="B3" i="10"/>
  <c r="B5" i="10"/>
  <c r="B2" i="10"/>
  <c r="C11" i="10"/>
  <c r="C10" i="10"/>
  <c r="C7" i="10"/>
  <c r="C8" i="10"/>
  <c r="C9" i="10"/>
  <c r="C6" i="10"/>
  <c r="F8" i="10"/>
  <c r="F3" i="10"/>
  <c r="H3" i="10" s="1"/>
  <c r="J3" i="10" s="1"/>
  <c r="G3" i="10"/>
  <c r="I3" i="10" s="1"/>
  <c r="F5" i="10"/>
  <c r="G5" i="10" s="1"/>
  <c r="I5" i="10" s="1"/>
  <c r="F7" i="10"/>
  <c r="F9" i="10"/>
  <c r="G9" i="10" s="1"/>
  <c r="I9" i="10" s="1"/>
  <c r="F10" i="10"/>
  <c r="H10" i="10" s="1"/>
  <c r="J10" i="10" s="1"/>
  <c r="F11" i="10"/>
  <c r="H11" i="10" s="1"/>
  <c r="J11" i="10" s="1"/>
  <c r="F15" i="10"/>
  <c r="F16" i="10"/>
  <c r="G16" i="10" s="1"/>
  <c r="I16" i="10" s="1"/>
  <c r="F17" i="10"/>
  <c r="G17" i="10" s="1"/>
  <c r="I17" i="10" s="1"/>
  <c r="F2" i="10"/>
  <c r="H2" i="10" s="1"/>
  <c r="J2" i="10" s="1"/>
  <c r="C5" i="8"/>
  <c r="D5" i="8"/>
  <c r="D4" i="8"/>
  <c r="D8" i="8"/>
  <c r="D12" i="8"/>
  <c r="C12" i="8"/>
  <c r="C9" i="8"/>
  <c r="D14" i="8"/>
  <c r="C14" i="8"/>
  <c r="H7" i="10" l="1"/>
  <c r="J7" i="10" s="1"/>
  <c r="H15" i="10"/>
  <c r="J15" i="10" s="1"/>
  <c r="G7" i="10"/>
  <c r="I7" i="10" s="1"/>
  <c r="H16" i="10"/>
  <c r="J16" i="10" s="1"/>
  <c r="G15" i="10"/>
  <c r="I15" i="10" s="1"/>
  <c r="G11" i="10"/>
  <c r="I11" i="10" s="1"/>
  <c r="G10" i="10"/>
  <c r="I10" i="10" s="1"/>
  <c r="H8" i="10"/>
  <c r="J8" i="10" s="1"/>
  <c r="G8" i="10"/>
  <c r="I8" i="10" s="1"/>
  <c r="H17" i="10"/>
  <c r="J17" i="10" s="1"/>
  <c r="H9" i="10"/>
  <c r="J9" i="10" s="1"/>
  <c r="H5" i="10"/>
  <c r="J5" i="10" s="1"/>
  <c r="G2" i="10"/>
  <c r="I2" i="10" s="1"/>
  <c r="C3" i="8"/>
  <c r="C7" i="8"/>
  <c r="C10" i="8"/>
  <c r="D3" i="8"/>
  <c r="D7" i="8"/>
  <c r="D10" i="8"/>
  <c r="F6" i="10"/>
  <c r="H6" i="10" s="1"/>
  <c r="J6" i="10" s="1"/>
  <c r="G6" i="10" l="1"/>
  <c r="I6" i="10" s="1"/>
  <c r="F14" i="10"/>
  <c r="H14" i="10" s="1"/>
  <c r="J14" i="10" s="1"/>
  <c r="G14" i="10" l="1"/>
  <c r="I14" i="10" s="1"/>
  <c r="F12" i="10" l="1"/>
  <c r="H12" i="10" s="1"/>
  <c r="J12" i="10" s="1"/>
  <c r="G12" i="10" l="1"/>
  <c r="I12" i="10" s="1"/>
</calcChain>
</file>

<file path=xl/sharedStrings.xml><?xml version="1.0" encoding="utf-8"?>
<sst xmlns="http://schemas.openxmlformats.org/spreadsheetml/2006/main" count="144" uniqueCount="93">
  <si>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</si>
  <si>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</si>
  <si>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</si>
  <si>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</si>
  <si>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</si>
  <si>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</si>
  <si>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</si>
  <si>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</si>
  <si>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</si>
  <si>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</si>
  <si>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</si>
  <si>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</si>
  <si>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</si>
  <si>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</si>
  <si>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</si>
  <si>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</si>
  <si>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</si>
  <si>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</si>
  <si>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</si>
  <si>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</si>
  <si>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</si>
  <si>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</si>
  <si>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</si>
  <si>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</si>
  <si>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</si>
  <si>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</si>
  <si>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</si>
  <si>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</si>
  <si>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</si>
  <si>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</si>
  <si>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</si>
  <si>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</si>
  <si>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</si>
  <si>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</si>
  <si>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</si>
  <si>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</si>
  <si>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</si>
  <si>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</si>
  <si>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</si>
  <si>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</si>
  <si>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</si>
  <si>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</si>
  <si>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</si>
  <si>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</si>
  <si>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</si>
  <si>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</si>
  <si>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</si>
  <si>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</si>
  <si>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</si>
  <si>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</si>
  <si>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</si>
  <si>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</si>
  <si>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</si>
  <si>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</si>
  <si>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</si>
  <si>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</si>
  <si>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</si>
  <si>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</si>
  <si>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</si>
  <si>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</si>
  <si>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</si>
  <si>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</si>
  <si>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</si>
  <si>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</si>
  <si>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</si>
  <si>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</si>
  <si>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</si>
  <si>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</si>
  <si>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</si>
  <si>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</si>
  <si>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</si>
  <si>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</si>
  <si>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</si>
  <si>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Faig cas dels intervals , i trobo l'error estandard pertinent!</t>
  </si>
  <si>
    <t xml:space="preserve">El meu Model és diferent! </t>
  </si>
  <si>
    <t>##                     coef   se(coef)   lower 0.95 upper 0.95      Chisq            p method</t>
  </si>
  <si>
    <t>## (Intercept)  -8.32640968 1.24520599 -10.76696857 -5.8858508 44.7129337 2.281453e-11      1</t>
  </si>
  <si>
    <t>## DG.MACRYes   -0.45101475 0.32816135  -1.09419918  0.1921697  1.8888898 1.693272e-01      1</t>
  </si>
  <si>
    <t>## EDAD.AGE      0.08215091 0.01479049   0.05316208  0.1111397 30.8503112 2.787174e-08      1</t>
  </si>
  <si>
    <t>## SEXO.SEXMALE  0.98601961 0.30341437   0.39133837  1.5807009 10.5608483 1.155082e-03      1</t>
  </si>
  <si>
    <t>## DG2.HTAYes    0.13627338 0.31031124  -0.47192548  0.7444722  0.1928533 6.605524e-01      1</t>
  </si>
  <si>
    <t>## DG2.MICROYes -0.73162099 0.51106696  -1.73329383  0.2700518  2.0493527 1.522709e-01      1</t>
  </si>
  <si>
    <t xml:space="preserve">## </t>
  </si>
  <si>
    <t>## Method: 1-Wald, 2-Profile penalized log-likelihood, 3-None</t>
  </si>
  <si>
    <t>## Likelihood ratio test=42.1162 on 5 df, p=5.579927e-08, n=406</t>
  </si>
  <si>
    <t>## Wald test = 33.67644 on 5 df, p = 2.761523e-06</t>
  </si>
  <si>
    <t>0.63698</t>
  </si>
  <si>
    <t>0.33481 – 1.21188</t>
  </si>
  <si>
    <t>0.169</t>
  </si>
  <si>
    <t>Odds Ratios</t>
  </si>
  <si>
    <t>CI</t>
  </si>
  <si>
    <t>p</t>
  </si>
  <si>
    <t>MACRO2(Updated):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</si>
</sst>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ourier New"/>
      <family val="3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0"/>
      <color rgb="FF333333"/>
      <name val="Courier New"/>
      <family val="3"/>
    </font>
    <font>
      <i/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9"/>
      <color rgb="FF333333"/>
      <name val="Courier New"/>
      <family val="3"/>
    </font>
    <font>
      <b/>
      <sz val="10"/>
      <color rgb="FF3333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Font="1" applyFill="1" applyBorder="1"/>
    <xf numFmtId="0" fontId="0" fillId="0" borderId="8" xfId="0" applyFont="1" applyFill="1" applyBorder="1"/>
    <xf numFmtId="164" fontId="1" fillId="3" borderId="4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1" fillId="2" borderId="9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left"/>
    </xf>
    <xf numFmtId="164" fontId="3" fillId="4" borderId="5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4" borderId="4" xfId="0" applyFont="1" applyFill="1" applyBorder="1"/>
    <xf numFmtId="0" fontId="1" fillId="0" borderId="0" xfId="0" applyFont="1" applyAlignment="1">
      <alignment horizontal="center"/>
    </xf>
    <xf numFmtId="0" fontId="0" fillId="6" borderId="7" xfId="0" applyFill="1" applyBorder="1" applyAlignment="1">
      <alignment horizontal="left"/>
    </xf>
    <xf numFmtId="0" fontId="0" fillId="0" borderId="0" xfId="0" applyAlignment="1"/>
    <xf numFmtId="0" fontId="1" fillId="7" borderId="5" xfId="0" applyFont="1" applyFill="1" applyBorder="1"/>
    <xf numFmtId="0" fontId="1" fillId="3" borderId="5" xfId="0" applyFont="1" applyFill="1" applyBorder="1"/>
    <xf numFmtId="0" fontId="1" fillId="0" borderId="0" xfId="0" applyFont="1"/>
    <xf numFmtId="0" fontId="1" fillId="5" borderId="9" xfId="0" applyFont="1" applyFill="1" applyBorder="1" applyAlignment="1"/>
    <xf numFmtId="0" fontId="11" fillId="5" borderId="17" xfId="0" applyFont="1" applyFill="1" applyBorder="1" applyAlignment="1"/>
    <xf numFmtId="0" fontId="11" fillId="5" borderId="9" xfId="0" applyFont="1" applyFill="1" applyBorder="1" applyAlignment="1"/>
    <xf numFmtId="0" fontId="11" fillId="5" borderId="12" xfId="0" applyFont="1" applyFill="1" applyBorder="1" applyAlignment="1"/>
    <xf numFmtId="0" fontId="2" fillId="5" borderId="10" xfId="0" applyFont="1" applyFill="1" applyBorder="1" applyAlignment="1"/>
    <xf numFmtId="0" fontId="1" fillId="4" borderId="5" xfId="0" applyFont="1" applyFill="1" applyBorder="1"/>
    <xf numFmtId="0" fontId="1" fillId="7" borderId="4" xfId="0" applyFont="1" applyFill="1" applyBorder="1"/>
    <xf numFmtId="0" fontId="1" fillId="0" borderId="0" xfId="0" applyFont="1" applyAlignment="1">
      <alignment horizontal="left"/>
    </xf>
    <xf numFmtId="164" fontId="10" fillId="9" borderId="3" xfId="0" applyNumberFormat="1" applyFont="1" applyFill="1" applyBorder="1" applyAlignment="1">
      <alignment horizontal="left"/>
    </xf>
    <xf numFmtId="164" fontId="10" fillId="9" borderId="4" xfId="0" applyNumberFormat="1" applyFont="1" applyFill="1" applyBorder="1" applyAlignment="1">
      <alignment horizontal="left"/>
    </xf>
    <xf numFmtId="164" fontId="10" fillId="9" borderId="16" xfId="0" applyNumberFormat="1" applyFont="1" applyFill="1" applyBorder="1" applyAlignment="1">
      <alignment horizontal="left"/>
    </xf>
    <xf numFmtId="164" fontId="10" fillId="9" borderId="5" xfId="0" applyNumberFormat="1" applyFont="1" applyFill="1" applyBorder="1" applyAlignment="1">
      <alignment horizontal="left"/>
    </xf>
    <xf numFmtId="164" fontId="10" fillId="7" borderId="3" xfId="0" applyNumberFormat="1" applyFont="1" applyFill="1" applyBorder="1" applyAlignment="1">
      <alignment horizontal="left"/>
    </xf>
    <xf numFmtId="164" fontId="10" fillId="7" borderId="4" xfId="0" applyNumberFormat="1" applyFont="1" applyFill="1" applyBorder="1" applyAlignment="1">
      <alignment horizontal="left"/>
    </xf>
    <xf numFmtId="164" fontId="10" fillId="7" borderId="16" xfId="0" applyNumberFormat="1" applyFont="1" applyFill="1" applyBorder="1" applyAlignment="1">
      <alignment horizontal="left"/>
    </xf>
    <xf numFmtId="164" fontId="10" fillId="7" borderId="5" xfId="0" applyNumberFormat="1" applyFont="1" applyFill="1" applyBorder="1" applyAlignment="1">
      <alignment horizontal="left"/>
    </xf>
    <xf numFmtId="164" fontId="10" fillId="3" borderId="16" xfId="0" applyNumberFormat="1" applyFont="1" applyFill="1" applyBorder="1" applyAlignment="1">
      <alignment horizontal="left"/>
    </xf>
    <xf numFmtId="164" fontId="10" fillId="3" borderId="5" xfId="0" applyNumberFormat="1" applyFont="1" applyFill="1" applyBorder="1" applyAlignment="1">
      <alignment horizontal="left"/>
    </xf>
    <xf numFmtId="0" fontId="1" fillId="4" borderId="2" xfId="0" applyFont="1" applyFill="1" applyBorder="1"/>
    <xf numFmtId="0" fontId="1" fillId="9" borderId="3" xfId="0" applyFont="1" applyFill="1" applyBorder="1"/>
    <xf numFmtId="0" fontId="1" fillId="9" borderId="16" xfId="0" applyFont="1" applyFill="1" applyBorder="1"/>
    <xf numFmtId="164" fontId="10" fillId="9" borderId="6" xfId="0" applyNumberFormat="1" applyFont="1" applyFill="1" applyBorder="1" applyAlignment="1">
      <alignment horizontal="left"/>
    </xf>
    <xf numFmtId="164" fontId="1" fillId="9" borderId="14" xfId="0" applyNumberFormat="1" applyFont="1" applyFill="1" applyBorder="1" applyAlignment="1">
      <alignment horizontal="center"/>
    </xf>
    <xf numFmtId="164" fontId="1" fillId="9" borderId="5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left"/>
    </xf>
    <xf numFmtId="164" fontId="1" fillId="9" borderId="13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left"/>
    </xf>
    <xf numFmtId="164" fontId="1" fillId="7" borderId="5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164" fontId="1" fillId="7" borderId="4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center"/>
    </xf>
    <xf numFmtId="164" fontId="10" fillId="7" borderId="0" xfId="0" applyNumberFormat="1" applyFont="1" applyFill="1" applyBorder="1" applyAlignment="1">
      <alignment horizontal="left"/>
    </xf>
    <xf numFmtId="164" fontId="1" fillId="7" borderId="13" xfId="0" applyNumberFormat="1" applyFont="1" applyFill="1" applyBorder="1" applyAlignment="1">
      <alignment horizontal="center"/>
    </xf>
    <xf numFmtId="164" fontId="10" fillId="4" borderId="6" xfId="0" applyNumberFormat="1" applyFont="1" applyFill="1" applyBorder="1" applyAlignment="1">
      <alignment horizontal="left"/>
    </xf>
    <xf numFmtId="164" fontId="10" fillId="4" borderId="4" xfId="0" applyNumberFormat="1" applyFont="1" applyFill="1" applyBorder="1" applyAlignment="1">
      <alignment horizontal="left"/>
    </xf>
    <xf numFmtId="164" fontId="10" fillId="4" borderId="3" xfId="0" applyNumberFormat="1" applyFont="1" applyFill="1" applyBorder="1" applyAlignment="1">
      <alignment horizontal="left"/>
    </xf>
    <xf numFmtId="164" fontId="1" fillId="4" borderId="14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left"/>
    </xf>
    <xf numFmtId="164" fontId="10" fillId="4" borderId="0" xfId="0" applyNumberFormat="1" applyFont="1" applyFill="1" applyBorder="1" applyAlignment="1">
      <alignment horizontal="left"/>
    </xf>
    <xf numFmtId="164" fontId="10" fillId="4" borderId="5" xfId="0" applyNumberFormat="1" applyFont="1" applyFill="1" applyBorder="1" applyAlignment="1">
      <alignment horizontal="left"/>
    </xf>
    <xf numFmtId="164" fontId="10" fillId="4" borderId="16" xfId="0" applyNumberFormat="1" applyFont="1" applyFill="1" applyBorder="1" applyAlignment="1">
      <alignment horizontal="left"/>
    </xf>
    <xf numFmtId="164" fontId="1" fillId="4" borderId="13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left"/>
    </xf>
    <xf numFmtId="164" fontId="10" fillId="4" borderId="15" xfId="0" applyNumberFormat="1" applyFont="1" applyFill="1" applyBorder="1" applyAlignment="1">
      <alignment horizontal="left"/>
    </xf>
    <xf numFmtId="164" fontId="1" fillId="4" borderId="11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left"/>
    </xf>
    <xf numFmtId="164" fontId="10" fillId="3" borderId="0" xfId="0" applyNumberFormat="1" applyFont="1" applyFill="1" applyBorder="1" applyAlignment="1">
      <alignment horizontal="left"/>
    </xf>
    <xf numFmtId="164" fontId="1" fillId="3" borderId="13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left"/>
    </xf>
    <xf numFmtId="0" fontId="1" fillId="6" borderId="3" xfId="0" applyFont="1" applyFill="1" applyBorder="1"/>
    <xf numFmtId="0" fontId="0" fillId="6" borderId="6" xfId="0" applyFill="1" applyBorder="1" applyAlignment="1">
      <alignment horizontal="left"/>
    </xf>
    <xf numFmtId="0" fontId="1" fillId="6" borderId="16" xfId="0" applyFont="1" applyFill="1" applyBorder="1"/>
    <xf numFmtId="0" fontId="0" fillId="6" borderId="0" xfId="0" applyFill="1" applyBorder="1" applyAlignment="1">
      <alignment horizontal="left"/>
    </xf>
    <xf numFmtId="0" fontId="1" fillId="6" borderId="15" xfId="0" applyFont="1" applyFill="1" applyBorder="1"/>
    <xf numFmtId="0" fontId="0" fillId="6" borderId="6" xfId="0" applyFill="1" applyBorder="1"/>
    <xf numFmtId="0" fontId="1" fillId="6" borderId="14" xfId="0" applyFont="1" applyFill="1" applyBorder="1" applyAlignment="1">
      <alignment horizontal="center"/>
    </xf>
    <xf numFmtId="0" fontId="0" fillId="6" borderId="0" xfId="0" applyFill="1" applyBorder="1"/>
    <xf numFmtId="0" fontId="1" fillId="6" borderId="13" xfId="0" applyFont="1" applyFill="1" applyBorder="1" applyAlignment="1">
      <alignment horizontal="center"/>
    </xf>
    <xf numFmtId="0" fontId="0" fillId="6" borderId="7" xfId="0" applyFill="1" applyBorder="1"/>
    <xf numFmtId="0" fontId="1" fillId="6" borderId="11" xfId="0" applyFont="1" applyFill="1" applyBorder="1" applyAlignment="1">
      <alignment horizontal="center"/>
    </xf>
    <xf numFmtId="164" fontId="3" fillId="7" borderId="4" xfId="0" applyNumberFormat="1" applyFont="1" applyFill="1" applyBorder="1" applyAlignment="1">
      <alignment horizontal="left"/>
    </xf>
    <xf numFmtId="164" fontId="3" fillId="7" borderId="5" xfId="0" applyNumberFormat="1" applyFont="1" applyFill="1" applyBorder="1" applyAlignment="1">
      <alignment horizontal="left"/>
    </xf>
    <xf numFmtId="164" fontId="4" fillId="7" borderId="5" xfId="0" applyNumberFormat="1" applyFont="1" applyFill="1" applyBorder="1"/>
    <xf numFmtId="164" fontId="3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164" fontId="4" fillId="2" borderId="5" xfId="0" applyNumberFormat="1" applyFont="1" applyFill="1" applyBorder="1"/>
    <xf numFmtId="164" fontId="3" fillId="10" borderId="4" xfId="0" applyNumberFormat="1" applyFont="1" applyFill="1" applyBorder="1" applyAlignment="1">
      <alignment horizontal="left"/>
    </xf>
    <xf numFmtId="164" fontId="3" fillId="10" borderId="5" xfId="0" applyNumberFormat="1" applyFont="1" applyFill="1" applyBorder="1" applyAlignment="1">
      <alignment horizontal="left"/>
    </xf>
    <xf numFmtId="164" fontId="1" fillId="7" borderId="14" xfId="0" applyNumberFormat="1" applyFont="1" applyFill="1" applyBorder="1" applyAlignment="1">
      <alignment horizontal="left"/>
    </xf>
    <xf numFmtId="164" fontId="1" fillId="7" borderId="13" xfId="0" applyNumberFormat="1" applyFont="1" applyFill="1" applyBorder="1" applyAlignment="1">
      <alignment horizontal="left"/>
    </xf>
    <xf numFmtId="164" fontId="1" fillId="2" borderId="3" xfId="0" applyNumberFormat="1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164" fontId="1" fillId="2" borderId="14" xfId="0" applyNumberFormat="1" applyFont="1" applyFill="1" applyBorder="1" applyAlignment="1">
      <alignment horizontal="left"/>
    </xf>
    <xf numFmtId="164" fontId="1" fillId="2" borderId="16" xfId="0" applyNumberFormat="1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4" fontId="1" fillId="2" borderId="13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 vertical="center"/>
    </xf>
    <xf numFmtId="164" fontId="1" fillId="10" borderId="4" xfId="0" applyNumberFormat="1" applyFont="1" applyFill="1" applyBorder="1" applyAlignment="1">
      <alignment horizontal="left"/>
    </xf>
    <xf numFmtId="164" fontId="1" fillId="10" borderId="14" xfId="0" applyNumberFormat="1" applyFont="1" applyFill="1" applyBorder="1" applyAlignment="1">
      <alignment horizontal="left"/>
    </xf>
    <xf numFmtId="164" fontId="1" fillId="10" borderId="5" xfId="0" applyNumberFormat="1" applyFont="1" applyFill="1" applyBorder="1" applyAlignment="1">
      <alignment horizontal="left"/>
    </xf>
    <xf numFmtId="164" fontId="1" fillId="10" borderId="13" xfId="0" applyNumberFormat="1" applyFont="1" applyFill="1" applyBorder="1" applyAlignment="1">
      <alignment horizontal="left"/>
    </xf>
    <xf numFmtId="0" fontId="11" fillId="5" borderId="4" xfId="0" applyFont="1" applyFill="1" applyBorder="1" applyAlignment="1"/>
    <xf numFmtId="0" fontId="1" fillId="6" borderId="6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9" fillId="8" borderId="9" xfId="0" applyFont="1" applyFill="1" applyBorder="1" applyAlignment="1"/>
    <xf numFmtId="164" fontId="9" fillId="8" borderId="4" xfId="0" applyNumberFormat="1" applyFont="1" applyFill="1" applyBorder="1" applyAlignment="1">
      <alignment horizontal="left"/>
    </xf>
    <xf numFmtId="164" fontId="9" fillId="8" borderId="5" xfId="0" applyNumberFormat="1" applyFont="1" applyFill="1" applyBorder="1" applyAlignment="1">
      <alignment horizontal="left"/>
    </xf>
    <xf numFmtId="164" fontId="9" fillId="8" borderId="2" xfId="0" applyNumberFormat="1" applyFont="1" applyFill="1" applyBorder="1" applyAlignment="1">
      <alignment horizontal="left"/>
    </xf>
    <xf numFmtId="164" fontId="9" fillId="8" borderId="16" xfId="0" applyNumberFormat="1" applyFont="1" applyFill="1" applyBorder="1" applyAlignment="1">
      <alignment horizontal="left"/>
    </xf>
    <xf numFmtId="164" fontId="9" fillId="8" borderId="3" xfId="0" applyNumberFormat="1" applyFont="1" applyFill="1" applyBorder="1" applyAlignment="1">
      <alignment horizontal="left"/>
    </xf>
    <xf numFmtId="164" fontId="9" fillId="8" borderId="15" xfId="0" applyNumberFormat="1" applyFont="1" applyFill="1" applyBorder="1" applyAlignment="1">
      <alignment horizontal="left"/>
    </xf>
    <xf numFmtId="164" fontId="12" fillId="8" borderId="4" xfId="0" applyNumberFormat="1" applyFont="1" applyFill="1" applyBorder="1" applyAlignment="1">
      <alignment horizontal="left" vertical="center"/>
    </xf>
    <xf numFmtId="164" fontId="12" fillId="8" borderId="5" xfId="0" applyNumberFormat="1" applyFont="1" applyFill="1" applyBorder="1" applyAlignment="1">
      <alignment horizontal="left" vertical="center"/>
    </xf>
    <xf numFmtId="0" fontId="0" fillId="0" borderId="0" xfId="0" applyBorder="1"/>
    <xf numFmtId="0" fontId="1" fillId="5" borderId="3" xfId="0" applyFont="1" applyFill="1" applyBorder="1" applyAlignment="1">
      <alignment horizontal="left"/>
    </xf>
    <xf numFmtId="0" fontId="1" fillId="5" borderId="6" xfId="0" applyFont="1" applyFill="1" applyBorder="1"/>
    <xf numFmtId="0" fontId="1" fillId="5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0" fontId="0" fillId="5" borderId="14" xfId="0" applyFill="1" applyBorder="1"/>
    <xf numFmtId="0" fontId="1" fillId="5" borderId="15" xfId="0" applyFont="1" applyFill="1" applyBorder="1" applyAlignment="1">
      <alignment horizontal="left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/>
    </xf>
    <xf numFmtId="0" fontId="0" fillId="5" borderId="11" xfId="0" applyFill="1" applyBorder="1"/>
    <xf numFmtId="164" fontId="1" fillId="4" borderId="16" xfId="0" applyNumberFormat="1" applyFont="1" applyFill="1" applyBorder="1" applyAlignment="1">
      <alignment horizontal="left"/>
    </xf>
    <xf numFmtId="164" fontId="4" fillId="12" borderId="9" xfId="0" applyNumberFormat="1" applyFont="1" applyFill="1" applyBorder="1"/>
    <xf numFmtId="164" fontId="1" fillId="12" borderId="9" xfId="0" applyNumberFormat="1" applyFont="1" applyFill="1" applyBorder="1" applyAlignment="1">
      <alignment horizontal="left"/>
    </xf>
    <xf numFmtId="164" fontId="1" fillId="12" borderId="10" xfId="0" applyNumberFormat="1" applyFont="1" applyFill="1" applyBorder="1" applyAlignment="1">
      <alignment horizontal="left"/>
    </xf>
    <xf numFmtId="164" fontId="1" fillId="12" borderId="17" xfId="0" applyNumberFormat="1" applyFont="1" applyFill="1" applyBorder="1" applyAlignment="1">
      <alignment horizontal="left"/>
    </xf>
    <xf numFmtId="164" fontId="4" fillId="12" borderId="5" xfId="0" applyNumberFormat="1" applyFont="1" applyFill="1" applyBorder="1"/>
    <xf numFmtId="164" fontId="5" fillId="12" borderId="0" xfId="0" applyNumberFormat="1" applyFont="1" applyFill="1" applyAlignment="1">
      <alignment horizontal="left"/>
    </xf>
    <xf numFmtId="164" fontId="5" fillId="12" borderId="5" xfId="0" applyNumberFormat="1" applyFont="1" applyFill="1" applyBorder="1" applyAlignment="1">
      <alignment horizontal="left"/>
    </xf>
    <xf numFmtId="164" fontId="1" fillId="3" borderId="0" xfId="0" applyNumberFormat="1" applyFont="1" applyFill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15" fillId="2" borderId="3" xfId="0" applyFont="1" applyFill="1" applyBorder="1"/>
    <xf numFmtId="0" fontId="1" fillId="2" borderId="14" xfId="0" applyFont="1" applyFill="1" applyBorder="1" applyAlignment="1">
      <alignment horizontal="left"/>
    </xf>
    <xf numFmtId="0" fontId="1" fillId="7" borderId="3" xfId="0" applyFont="1" applyFill="1" applyBorder="1"/>
    <xf numFmtId="0" fontId="1" fillId="7" borderId="16" xfId="0" applyFont="1" applyFill="1" applyBorder="1"/>
    <xf numFmtId="0" fontId="1" fillId="7" borderId="15" xfId="0" applyFont="1" applyFill="1" applyBorder="1"/>
    <xf numFmtId="0" fontId="7" fillId="7" borderId="0" xfId="0" applyFont="1" applyFill="1" applyBorder="1" applyAlignment="1">
      <alignment horizontal="left" vertical="center" indent="1"/>
    </xf>
    <xf numFmtId="0" fontId="0" fillId="7" borderId="0" xfId="0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0" fillId="7" borderId="0" xfId="0" applyFill="1" applyBorder="1"/>
    <xf numFmtId="0" fontId="1" fillId="7" borderId="0" xfId="0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7" xfId="0" applyFill="1" applyBorder="1"/>
    <xf numFmtId="0" fontId="1" fillId="7" borderId="7" xfId="0" applyFont="1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6" xfId="0" applyFill="1" applyBorder="1" applyAlignment="1">
      <alignment horizontal="left"/>
    </xf>
    <xf numFmtId="0" fontId="1" fillId="7" borderId="6" xfId="0" applyFont="1" applyFill="1" applyBorder="1" applyAlignment="1">
      <alignment horizontal="center"/>
    </xf>
    <xf numFmtId="0" fontId="0" fillId="7" borderId="14" xfId="0" applyFill="1" applyBorder="1" applyAlignment="1">
      <alignment horizontal="left"/>
    </xf>
    <xf numFmtId="0" fontId="1" fillId="13" borderId="0" xfId="0" applyFont="1" applyFill="1" applyBorder="1" applyAlignment="1">
      <alignment horizontal="center"/>
    </xf>
    <xf numFmtId="0" fontId="0" fillId="13" borderId="13" xfId="0" applyFill="1" applyBorder="1" applyAlignment="1">
      <alignment horizontal="left"/>
    </xf>
    <xf numFmtId="0" fontId="1" fillId="13" borderId="7" xfId="0" applyFont="1" applyFill="1" applyBorder="1" applyAlignment="1">
      <alignment horizontal="center"/>
    </xf>
    <xf numFmtId="0" fontId="0" fillId="13" borderId="11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13" borderId="7" xfId="0" applyFill="1" applyBorder="1" applyAlignment="1">
      <alignment horizontal="left"/>
    </xf>
    <xf numFmtId="0" fontId="17" fillId="3" borderId="10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6" fillId="14" borderId="0" xfId="0" applyFont="1" applyFill="1" applyBorder="1" applyAlignment="1">
      <alignment horizontal="left" vertical="center" indent="1"/>
    </xf>
    <xf numFmtId="0" fontId="11" fillId="14" borderId="0" xfId="0" applyFont="1" applyFill="1" applyBorder="1" applyAlignment="1">
      <alignment horizontal="left"/>
    </xf>
    <xf numFmtId="0" fontId="11" fillId="14" borderId="0" xfId="0" applyFont="1" applyFill="1" applyBorder="1"/>
    <xf numFmtId="0" fontId="13" fillId="14" borderId="0" xfId="0" applyFont="1" applyFill="1" applyBorder="1" applyAlignment="1">
      <alignment horizontal="left" vertical="center" indent="1"/>
    </xf>
    <xf numFmtId="0" fontId="10" fillId="14" borderId="0" xfId="0" applyFont="1" applyFill="1" applyBorder="1" applyAlignment="1">
      <alignment horizontal="left"/>
    </xf>
    <xf numFmtId="0" fontId="10" fillId="14" borderId="0" xfId="0" applyFont="1" applyFill="1" applyBorder="1"/>
    <xf numFmtId="0" fontId="14" fillId="11" borderId="17" xfId="0" applyFont="1" applyFill="1" applyBorder="1" applyAlignment="1">
      <alignment horizontal="center" vertical="center" wrapText="1"/>
    </xf>
    <xf numFmtId="0" fontId="14" fillId="11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4" fillId="11" borderId="9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150" zoomScaleNormal="15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11" sqref="A11"/>
    </sheetView>
  </sheetViews>
  <sheetFormatPr defaultColWidth="9.140625" defaultRowHeight="15" x14ac:dyDescent="0.25"/>
  <cols>
    <col min="1" max="1" width="24.85546875" style="8" customWidth="1"/>
    <col min="2" max="2" width="18.85546875" style="4" customWidth="1"/>
    <col min="3" max="3" width="10.28515625" style="4" customWidth="1"/>
    <col min="4" max="4" width="10.42578125" style="4" customWidth="1"/>
    <col min="5" max="5" width="8" style="4" customWidth="1"/>
    <col min="6" max="6" width="12.140625" style="4" customWidth="1"/>
    <col min="7" max="16384" width="9.140625" style="1"/>
  </cols>
  <sheetData>
    <row r="1" spans="1:17" ht="16.5" thickBot="1" x14ac:dyDescent="0.35">
      <c r="A1" s="27" t="s">
        <v>0</v>
      </c>
      <c r="B1" s="3" t="s">
        <v>13</v>
      </c>
      <c r="C1" s="3" t="s">
        <v>35</v>
      </c>
      <c r="D1" s="3" t="s">
        <v>1</v>
      </c>
      <c r="E1" s="3" t="s">
        <v>2</v>
      </c>
      <c r="F1" s="25" t="s">
        <v>3</v>
      </c>
      <c r="G1" s="2"/>
      <c r="I1"/>
      <c r="J1"/>
      <c r="K1"/>
      <c r="L1"/>
      <c r="M1"/>
      <c r="N1"/>
      <c r="O1"/>
      <c r="P1"/>
      <c r="Q1"/>
    </row>
    <row r="2" spans="1:17" ht="15.75" customHeight="1" x14ac:dyDescent="0.3">
      <c r="A2" s="99" t="s">
        <v>51</v>
      </c>
      <c r="B2" s="67">
        <v>2.06</v>
      </c>
      <c r="C2" s="67">
        <v>0.72208000000000006</v>
      </c>
      <c r="D2" s="67">
        <v>9.7180000000000002E-2</v>
      </c>
      <c r="E2" s="67">
        <v>1.7</v>
      </c>
      <c r="F2" s="107">
        <v>2.4900000000000002</v>
      </c>
      <c r="G2" s="2"/>
      <c r="I2"/>
      <c r="J2"/>
      <c r="K2"/>
      <c r="L2"/>
      <c r="M2"/>
      <c r="N2"/>
      <c r="O2"/>
      <c r="P2"/>
      <c r="Q2"/>
    </row>
    <row r="3" spans="1:17" ht="15.6" customHeight="1" x14ac:dyDescent="0.3">
      <c r="A3" s="100" t="s">
        <v>67</v>
      </c>
      <c r="B3" s="65">
        <v>2.4900000000000002</v>
      </c>
      <c r="C3" s="65">
        <f t="shared" ref="C3:C10" si="0">LN(B3)</f>
        <v>0.91228271047661635</v>
      </c>
      <c r="D3" s="65">
        <f t="shared" ref="D3:D10" si="1">(LN(B3/E3))/1.96</f>
        <v>0.14066626602299256</v>
      </c>
      <c r="E3" s="65">
        <v>1.89</v>
      </c>
      <c r="F3" s="108">
        <v>3.28</v>
      </c>
      <c r="G3" s="2"/>
      <c r="I3"/>
      <c r="J3"/>
      <c r="K3"/>
      <c r="L3"/>
      <c r="M3"/>
      <c r="N3"/>
      <c r="O3"/>
      <c r="P3"/>
      <c r="Q3"/>
    </row>
    <row r="4" spans="1:17" ht="17.25" thickBot="1" x14ac:dyDescent="0.35">
      <c r="A4" s="101" t="s">
        <v>59</v>
      </c>
      <c r="B4" s="65">
        <v>1.0820000000000001</v>
      </c>
      <c r="C4" s="65">
        <v>7.8938900000000006E-2</v>
      </c>
      <c r="D4" s="65">
        <f t="shared" si="1"/>
        <v>0.28938720751415131</v>
      </c>
      <c r="E4" s="65">
        <v>0.61361489999999996</v>
      </c>
      <c r="F4" s="108">
        <v>1.908401</v>
      </c>
      <c r="G4" s="2"/>
      <c r="I4"/>
      <c r="J4"/>
      <c r="K4"/>
      <c r="L4"/>
      <c r="M4"/>
      <c r="N4"/>
      <c r="O4"/>
      <c r="P4"/>
      <c r="Q4"/>
    </row>
    <row r="5" spans="1:17" ht="17.25" thickBot="1" x14ac:dyDescent="0.35">
      <c r="A5" s="146" t="s">
        <v>63</v>
      </c>
      <c r="B5" s="147">
        <v>2.6488100000000001</v>
      </c>
      <c r="C5" s="147">
        <f>LN(B5)</f>
        <v>0.97411048253824606</v>
      </c>
      <c r="D5" s="147">
        <f t="shared" ref="D5" si="2">(LN(B5/E5))/1.96</f>
        <v>0.2804478245730157</v>
      </c>
      <c r="E5" s="147">
        <v>1.5287230000000001</v>
      </c>
      <c r="F5" s="148">
        <v>4.5895770000000002</v>
      </c>
      <c r="G5" s="2"/>
      <c r="I5"/>
      <c r="J5"/>
      <c r="K5"/>
      <c r="L5"/>
      <c r="M5"/>
      <c r="N5"/>
      <c r="O5"/>
      <c r="P5"/>
      <c r="Q5"/>
    </row>
    <row r="6" spans="1:17" ht="16.5" x14ac:dyDescent="0.3">
      <c r="A6" s="102" t="s">
        <v>52</v>
      </c>
      <c r="B6" s="109">
        <v>1.6</v>
      </c>
      <c r="C6" s="110">
        <v>0.47271299999999999</v>
      </c>
      <c r="D6" s="111">
        <v>0.102038</v>
      </c>
      <c r="E6" s="110">
        <v>1.31</v>
      </c>
      <c r="F6" s="111">
        <v>1.96</v>
      </c>
      <c r="G6" s="2"/>
      <c r="I6"/>
      <c r="J6"/>
      <c r="K6"/>
      <c r="L6"/>
      <c r="M6"/>
      <c r="N6"/>
      <c r="O6"/>
      <c r="P6"/>
      <c r="Q6"/>
    </row>
    <row r="7" spans="1:17" ht="16.5" x14ac:dyDescent="0.3">
      <c r="A7" s="103" t="s">
        <v>68</v>
      </c>
      <c r="B7" s="112">
        <v>1.7</v>
      </c>
      <c r="C7" s="113">
        <f t="shared" si="0"/>
        <v>0.53062825106217038</v>
      </c>
      <c r="D7" s="114">
        <f t="shared" si="1"/>
        <v>0.15281455617284881</v>
      </c>
      <c r="E7" s="113">
        <v>1.26</v>
      </c>
      <c r="F7" s="114">
        <v>2.2799999999999998</v>
      </c>
      <c r="G7" s="2"/>
      <c r="I7"/>
      <c r="J7"/>
      <c r="K7"/>
      <c r="L7"/>
      <c r="M7"/>
      <c r="N7"/>
      <c r="O7"/>
      <c r="P7"/>
      <c r="Q7"/>
    </row>
    <row r="8" spans="1:17" ht="17.25" thickBot="1" x14ac:dyDescent="0.35">
      <c r="A8" s="104" t="s">
        <v>60</v>
      </c>
      <c r="B8" s="112">
        <v>0.57199999999999995</v>
      </c>
      <c r="C8" s="115">
        <v>-0.55780845999999995</v>
      </c>
      <c r="D8" s="114">
        <f t="shared" si="1"/>
        <v>0.3221648429667342</v>
      </c>
      <c r="E8" s="113">
        <v>0.30420320000000001</v>
      </c>
      <c r="F8" s="114">
        <v>1.077283</v>
      </c>
      <c r="G8" s="2"/>
      <c r="I8"/>
      <c r="J8"/>
      <c r="K8"/>
      <c r="L8"/>
      <c r="M8"/>
      <c r="N8"/>
      <c r="O8"/>
      <c r="P8"/>
      <c r="Q8"/>
    </row>
    <row r="9" spans="1:17" ht="17.25" thickBot="1" x14ac:dyDescent="0.35">
      <c r="A9" s="146" t="s">
        <v>64</v>
      </c>
      <c r="B9" s="149">
        <v>2.062049</v>
      </c>
      <c r="C9" s="147">
        <f t="shared" ref="C9" si="3">LN(B9)</f>
        <v>0.72370014864899102</v>
      </c>
      <c r="D9" s="148">
        <f t="shared" si="1"/>
        <v>0.29523424577300489</v>
      </c>
      <c r="E9" s="147">
        <v>1.1560870000000001</v>
      </c>
      <c r="F9" s="148">
        <v>3.6779639999999998</v>
      </c>
      <c r="G9" s="2"/>
      <c r="I9"/>
      <c r="J9"/>
      <c r="K9"/>
      <c r="L9"/>
      <c r="M9"/>
      <c r="N9"/>
      <c r="O9"/>
      <c r="P9"/>
      <c r="Q9"/>
    </row>
    <row r="10" spans="1:17" ht="16.5" x14ac:dyDescent="0.3">
      <c r="A10" s="26" t="s">
        <v>69</v>
      </c>
      <c r="B10" s="75">
        <v>1.45</v>
      </c>
      <c r="C10" s="75">
        <f t="shared" si="0"/>
        <v>0.37156355643248301</v>
      </c>
      <c r="D10" s="75">
        <f t="shared" si="1"/>
        <v>0.15505352446870821</v>
      </c>
      <c r="E10" s="145">
        <v>1.07</v>
      </c>
      <c r="F10" s="6">
        <v>1.96</v>
      </c>
      <c r="G10" s="2"/>
      <c r="I10"/>
      <c r="J10"/>
      <c r="K10"/>
      <c r="L10"/>
      <c r="M10"/>
      <c r="N10"/>
      <c r="O10"/>
      <c r="P10"/>
      <c r="Q10"/>
    </row>
    <row r="11" spans="1:17" s="29" customFormat="1" ht="17.25" thickBot="1" x14ac:dyDescent="0.35">
      <c r="A11" s="150" t="s">
        <v>61</v>
      </c>
      <c r="B11" s="151">
        <f>EXP(C11)</f>
        <v>0.63698144663235268</v>
      </c>
      <c r="C11" s="152">
        <v>-0.45101475000000002</v>
      </c>
      <c r="D11" s="152">
        <v>0.32816135000000002</v>
      </c>
      <c r="E11" s="151">
        <v>0.33481</v>
      </c>
      <c r="F11" s="152">
        <v>1.2118800000000001</v>
      </c>
      <c r="G11" s="28"/>
      <c r="I11" s="30"/>
      <c r="J11" s="30"/>
      <c r="K11" s="30"/>
      <c r="L11" s="30"/>
      <c r="M11" s="30"/>
      <c r="N11" s="30"/>
      <c r="O11" s="30"/>
      <c r="P11" s="30"/>
      <c r="Q11" s="30"/>
    </row>
    <row r="12" spans="1:17" ht="15" customHeight="1" thickBot="1" x14ac:dyDescent="0.35">
      <c r="A12" s="146" t="s">
        <v>65</v>
      </c>
      <c r="B12" s="147">
        <v>2.1843110000000001</v>
      </c>
      <c r="C12" s="147">
        <f t="shared" ref="C12" si="4">LN(B12)</f>
        <v>0.78130044701224466</v>
      </c>
      <c r="D12" s="147">
        <f t="shared" ref="D12" si="5">(LN(B12/E12))/1.96</f>
        <v>0.3026013838774172</v>
      </c>
      <c r="E12" s="149">
        <v>1.207077</v>
      </c>
      <c r="F12" s="147">
        <v>3.952699</v>
      </c>
      <c r="G12" s="2"/>
    </row>
    <row r="13" spans="1:17" ht="16.5" x14ac:dyDescent="0.3">
      <c r="A13" s="105" t="s">
        <v>54</v>
      </c>
      <c r="B13" s="116">
        <v>1.56</v>
      </c>
      <c r="C13" s="116">
        <v>0.44423099999999999</v>
      </c>
      <c r="D13" s="116">
        <v>0.105994</v>
      </c>
      <c r="E13" s="116">
        <v>1.27</v>
      </c>
      <c r="F13" s="117">
        <v>1.92</v>
      </c>
      <c r="G13" s="2"/>
    </row>
    <row r="14" spans="1:17" ht="17.25" thickBot="1" x14ac:dyDescent="0.35">
      <c r="A14" s="106" t="s">
        <v>70</v>
      </c>
      <c r="B14" s="118">
        <v>1.47</v>
      </c>
      <c r="C14" s="118">
        <f t="shared" ref="C14:C15" si="6">LN(B14)</f>
        <v>0.38526240079064489</v>
      </c>
      <c r="D14" s="118">
        <f>(LN(B14/E14))/1.96</f>
        <v>0.15729661206863085</v>
      </c>
      <c r="E14" s="118">
        <v>1.08</v>
      </c>
      <c r="F14" s="119">
        <v>1.99</v>
      </c>
      <c r="G14" s="2"/>
    </row>
    <row r="15" spans="1:17" ht="17.25" thickBot="1" x14ac:dyDescent="0.35">
      <c r="A15" s="146" t="s">
        <v>66</v>
      </c>
      <c r="B15" s="147">
        <v>0.4974674</v>
      </c>
      <c r="C15" s="147">
        <f t="shared" si="6"/>
        <v>-0.69822525216871001</v>
      </c>
      <c r="D15" s="147">
        <f>(LN(B15/E15))/1.96</f>
        <v>1.9144184239579749</v>
      </c>
      <c r="E15" s="147">
        <v>1.16729E-2</v>
      </c>
      <c r="F15" s="148">
        <v>21.200749999999999</v>
      </c>
      <c r="G15" s="2"/>
    </row>
  </sheetData>
  <autoFilter ref="A1:A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0" workbookViewId="0">
      <selection activeCell="D11" sqref="D11"/>
    </sheetView>
  </sheetViews>
  <sheetFormatPr defaultRowHeight="15" x14ac:dyDescent="0.25"/>
  <cols>
    <col min="1" max="1" width="12.140625" style="37" customWidth="1"/>
    <col min="2" max="2" width="11.42578125" style="45" customWidth="1"/>
    <col min="3" max="3" width="19.7109375" style="5" customWidth="1"/>
    <col min="4" max="4" width="7" style="5" customWidth="1"/>
    <col min="5" max="5" width="10.5703125" style="45" customWidth="1"/>
    <col min="6" max="6" width="10.140625" style="5" customWidth="1"/>
    <col min="7" max="7" width="26.140625" style="5" customWidth="1"/>
    <col min="8" max="8" width="23.5703125" style="5" customWidth="1"/>
    <col min="9" max="9" width="10" customWidth="1"/>
    <col min="10" max="10" width="9.5703125" style="5" customWidth="1"/>
    <col min="11" max="11" width="17.28515625" style="32" customWidth="1"/>
    <col min="12" max="12" width="7.28515625" style="5" customWidth="1"/>
  </cols>
  <sheetData>
    <row r="1" spans="1:12" s="34" customFormat="1" ht="17.25" thickBot="1" x14ac:dyDescent="0.35">
      <c r="A1" s="38" t="s">
        <v>48</v>
      </c>
      <c r="B1" s="124" t="s">
        <v>40</v>
      </c>
      <c r="C1" s="40" t="s">
        <v>41</v>
      </c>
      <c r="D1" s="41" t="s">
        <v>38</v>
      </c>
      <c r="E1" s="125" t="s">
        <v>39</v>
      </c>
      <c r="F1" s="41" t="s">
        <v>43</v>
      </c>
      <c r="G1" s="40" t="s">
        <v>44</v>
      </c>
      <c r="H1" s="41" t="s">
        <v>45</v>
      </c>
      <c r="I1" s="39" t="s">
        <v>46</v>
      </c>
      <c r="J1" s="40" t="s">
        <v>47</v>
      </c>
      <c r="K1" s="42" t="s">
        <v>49</v>
      </c>
      <c r="L1" s="120" t="s">
        <v>72</v>
      </c>
    </row>
    <row r="2" spans="1:12" ht="15.75" x14ac:dyDescent="0.25">
      <c r="A2" s="57" t="s">
        <v>51</v>
      </c>
      <c r="B2" s="126">
        <f>EXP(C2)</f>
        <v>2.0587108789548285</v>
      </c>
      <c r="C2" s="47">
        <v>0.72208000000000006</v>
      </c>
      <c r="D2" s="59">
        <v>1.96</v>
      </c>
      <c r="E2" s="126">
        <v>9.7180000000000002E-2</v>
      </c>
      <c r="F2" s="59">
        <f>D2*E2</f>
        <v>0.1904728</v>
      </c>
      <c r="G2" s="47">
        <f>C2-F2</f>
        <v>0.53160720000000006</v>
      </c>
      <c r="H2" s="59">
        <f>C2+F2</f>
        <v>0.91255280000000005</v>
      </c>
      <c r="I2" s="46">
        <f>EXP(G2)</f>
        <v>1.7016650280500589</v>
      </c>
      <c r="J2" s="47">
        <f>EXP(H2)</f>
        <v>2.4906726137420994</v>
      </c>
      <c r="K2" s="60" t="s">
        <v>36</v>
      </c>
      <c r="L2" s="17"/>
    </row>
    <row r="3" spans="1:12" ht="15.75" x14ac:dyDescent="0.25">
      <c r="A3" s="58" t="s">
        <v>52</v>
      </c>
      <c r="B3" s="127">
        <f t="shared" ref="B3:B5" si="0">EXP(C3)</f>
        <v>1.6043408710659648</v>
      </c>
      <c r="C3" s="61">
        <v>0.47271299999999999</v>
      </c>
      <c r="D3" s="62">
        <v>1.96</v>
      </c>
      <c r="E3" s="127">
        <v>0.102038</v>
      </c>
      <c r="F3" s="62">
        <f t="shared" ref="F3:F17" si="1">D3*E3</f>
        <v>0.19999448</v>
      </c>
      <c r="G3" s="49">
        <f t="shared" ref="G3:G17" si="2">C3-F3</f>
        <v>0.27271851999999996</v>
      </c>
      <c r="H3" s="62">
        <f t="shared" ref="H3:H17" si="3">C3+F3</f>
        <v>0.67270748000000002</v>
      </c>
      <c r="I3" s="48">
        <f t="shared" ref="I3:I17" si="4">EXP(G3)</f>
        <v>1.3135304602297513</v>
      </c>
      <c r="J3" s="49">
        <f t="shared" ref="J3:J17" si="5">EXP(H3)</f>
        <v>1.9595355482829784</v>
      </c>
      <c r="K3" s="63" t="s">
        <v>36</v>
      </c>
      <c r="L3" s="17"/>
    </row>
    <row r="4" spans="1:12" ht="15.75" x14ac:dyDescent="0.25">
      <c r="A4" s="58" t="s">
        <v>53</v>
      </c>
      <c r="B4" s="127" t="s">
        <v>50</v>
      </c>
      <c r="C4" s="61" t="s">
        <v>50</v>
      </c>
      <c r="D4" s="62" t="s">
        <v>50</v>
      </c>
      <c r="E4" s="127" t="s">
        <v>50</v>
      </c>
      <c r="F4" s="62" t="s">
        <v>50</v>
      </c>
      <c r="G4" s="49" t="s">
        <v>50</v>
      </c>
      <c r="H4" s="62" t="s">
        <v>50</v>
      </c>
      <c r="I4" s="48" t="s">
        <v>50</v>
      </c>
      <c r="J4" s="49" t="s">
        <v>50</v>
      </c>
      <c r="K4" s="63" t="s">
        <v>50</v>
      </c>
      <c r="L4" s="17"/>
    </row>
    <row r="5" spans="1:12" ht="16.5" thickBot="1" x14ac:dyDescent="0.3">
      <c r="A5" s="58" t="s">
        <v>54</v>
      </c>
      <c r="B5" s="128">
        <f t="shared" si="0"/>
        <v>1.5592906401603417</v>
      </c>
      <c r="C5" s="64">
        <v>0.44423099999999999</v>
      </c>
      <c r="D5" s="62">
        <v>1.96</v>
      </c>
      <c r="E5" s="127">
        <v>0.105994</v>
      </c>
      <c r="F5" s="62">
        <f t="shared" si="1"/>
        <v>0.20774824</v>
      </c>
      <c r="G5" s="49">
        <f t="shared" si="2"/>
        <v>0.23648275999999999</v>
      </c>
      <c r="H5" s="62">
        <f t="shared" si="3"/>
        <v>0.65197923999999996</v>
      </c>
      <c r="I5" s="48">
        <f t="shared" si="4"/>
        <v>1.2667857160461327</v>
      </c>
      <c r="J5" s="49">
        <f t="shared" si="5"/>
        <v>1.919335898482063</v>
      </c>
      <c r="K5" s="63" t="s">
        <v>36</v>
      </c>
      <c r="L5" s="17"/>
    </row>
    <row r="6" spans="1:12" ht="15.75" x14ac:dyDescent="0.25">
      <c r="A6" s="44" t="s">
        <v>55</v>
      </c>
      <c r="B6" s="129">
        <v>2.4900000000000002</v>
      </c>
      <c r="C6" s="65">
        <f>LN(B6)</f>
        <v>0.91228271047661635</v>
      </c>
      <c r="D6" s="66">
        <v>1.96</v>
      </c>
      <c r="E6" s="126">
        <v>0.14066626602299256</v>
      </c>
      <c r="F6" s="66">
        <f t="shared" si="1"/>
        <v>0.27570588140506541</v>
      </c>
      <c r="G6" s="51">
        <f t="shared" si="2"/>
        <v>0.636576829071551</v>
      </c>
      <c r="H6" s="66">
        <f t="shared" si="3"/>
        <v>1.1879885918816817</v>
      </c>
      <c r="I6" s="50">
        <f t="shared" si="4"/>
        <v>1.89</v>
      </c>
      <c r="J6" s="51">
        <f t="shared" si="5"/>
        <v>3.2804761904761914</v>
      </c>
      <c r="K6" s="68" t="s">
        <v>36</v>
      </c>
      <c r="L6" s="17"/>
    </row>
    <row r="7" spans="1:12" ht="15.75" x14ac:dyDescent="0.25">
      <c r="A7" s="35" t="s">
        <v>56</v>
      </c>
      <c r="B7" s="129">
        <v>1.7</v>
      </c>
      <c r="C7" s="65">
        <f t="shared" ref="C7:C17" si="6">LN(B7)</f>
        <v>0.53062825106217038</v>
      </c>
      <c r="D7" s="69">
        <v>1.96</v>
      </c>
      <c r="E7" s="127">
        <v>0.15281455617284881</v>
      </c>
      <c r="F7" s="69">
        <f t="shared" si="1"/>
        <v>0.29951653009878365</v>
      </c>
      <c r="G7" s="53">
        <f t="shared" si="2"/>
        <v>0.23111172096338672</v>
      </c>
      <c r="H7" s="69">
        <f t="shared" si="3"/>
        <v>0.83014478116095403</v>
      </c>
      <c r="I7" s="52">
        <f t="shared" si="4"/>
        <v>1.26</v>
      </c>
      <c r="J7" s="53">
        <f t="shared" si="5"/>
        <v>2.2936507936507935</v>
      </c>
      <c r="K7" s="70" t="s">
        <v>36</v>
      </c>
      <c r="L7" s="17"/>
    </row>
    <row r="8" spans="1:12" ht="15.75" x14ac:dyDescent="0.25">
      <c r="A8" s="35" t="s">
        <v>57</v>
      </c>
      <c r="B8" s="129">
        <v>1.45</v>
      </c>
      <c r="C8" s="65">
        <f t="shared" si="6"/>
        <v>0.37156355643248301</v>
      </c>
      <c r="D8" s="69">
        <v>1.96</v>
      </c>
      <c r="E8" s="127">
        <v>0.15505352446870821</v>
      </c>
      <c r="F8" s="69">
        <f t="shared" si="1"/>
        <v>0.30390490795866809</v>
      </c>
      <c r="G8" s="53">
        <f t="shared" si="2"/>
        <v>6.765864847381492E-2</v>
      </c>
      <c r="H8" s="69">
        <f t="shared" si="3"/>
        <v>0.67546846439115105</v>
      </c>
      <c r="I8" s="52">
        <f t="shared" si="4"/>
        <v>1.07</v>
      </c>
      <c r="J8" s="53">
        <f t="shared" si="5"/>
        <v>1.9649532710280369</v>
      </c>
      <c r="K8" s="70" t="s">
        <v>36</v>
      </c>
      <c r="L8" s="17"/>
    </row>
    <row r="9" spans="1:12" ht="16.5" thickBot="1" x14ac:dyDescent="0.3">
      <c r="A9" s="35" t="s">
        <v>58</v>
      </c>
      <c r="B9" s="129">
        <v>1.47</v>
      </c>
      <c r="C9" s="65">
        <f t="shared" si="6"/>
        <v>0.38526240079064489</v>
      </c>
      <c r="D9" s="69">
        <v>1.96</v>
      </c>
      <c r="E9" s="127">
        <v>0.15729661206863085</v>
      </c>
      <c r="F9" s="69">
        <f t="shared" si="1"/>
        <v>0.30830135965451649</v>
      </c>
      <c r="G9" s="53">
        <f t="shared" si="2"/>
        <v>7.6961041136128394E-2</v>
      </c>
      <c r="H9" s="69">
        <f t="shared" si="3"/>
        <v>0.69356376044516144</v>
      </c>
      <c r="I9" s="52">
        <f t="shared" si="4"/>
        <v>1.08</v>
      </c>
      <c r="J9" s="53">
        <f t="shared" si="5"/>
        <v>2.000833333333333</v>
      </c>
      <c r="K9" s="70" t="s">
        <v>36</v>
      </c>
      <c r="L9" s="17"/>
    </row>
    <row r="10" spans="1:12" ht="15.75" x14ac:dyDescent="0.25">
      <c r="A10" s="31" t="s">
        <v>59</v>
      </c>
      <c r="B10" s="130">
        <v>1.0820000000000001</v>
      </c>
      <c r="C10" s="6">
        <f t="shared" si="6"/>
        <v>7.8811180424289848E-2</v>
      </c>
      <c r="D10" s="71">
        <v>1.96</v>
      </c>
      <c r="E10" s="132">
        <v>0.28945759999999998</v>
      </c>
      <c r="F10" s="71">
        <f t="shared" si="1"/>
        <v>0.56733689599999992</v>
      </c>
      <c r="G10" s="72">
        <f t="shared" si="2"/>
        <v>-0.48852571557571006</v>
      </c>
      <c r="H10" s="71">
        <f t="shared" si="3"/>
        <v>0.64614807642428973</v>
      </c>
      <c r="I10" s="73">
        <f t="shared" si="4"/>
        <v>0.61353024583876781</v>
      </c>
      <c r="J10" s="72">
        <f t="shared" si="5"/>
        <v>1.9081765046472698</v>
      </c>
      <c r="K10" s="74" t="s">
        <v>36</v>
      </c>
      <c r="L10" s="17"/>
    </row>
    <row r="11" spans="1:12" ht="15.75" x14ac:dyDescent="0.25">
      <c r="A11" s="43" t="s">
        <v>60</v>
      </c>
      <c r="B11" s="129">
        <v>0.57199999999999995</v>
      </c>
      <c r="C11" s="75">
        <f t="shared" si="6"/>
        <v>-0.55861628760233928</v>
      </c>
      <c r="D11" s="76">
        <v>1.96</v>
      </c>
      <c r="E11" s="127">
        <v>0.32258286000000003</v>
      </c>
      <c r="F11" s="76">
        <f t="shared" si="1"/>
        <v>0.63226240560000002</v>
      </c>
      <c r="G11" s="77">
        <f t="shared" si="2"/>
        <v>-1.1908786932023392</v>
      </c>
      <c r="H11" s="76">
        <f t="shared" si="3"/>
        <v>7.3646117997660743E-2</v>
      </c>
      <c r="I11" s="78">
        <f t="shared" si="4"/>
        <v>0.30395406432045408</v>
      </c>
      <c r="J11" s="77">
        <f t="shared" si="5"/>
        <v>1.0764258103653943</v>
      </c>
      <c r="K11" s="79" t="s">
        <v>36</v>
      </c>
      <c r="L11" s="17"/>
    </row>
    <row r="12" spans="1:12" ht="15.75" x14ac:dyDescent="0.25">
      <c r="A12" s="43" t="s">
        <v>61</v>
      </c>
      <c r="B12" s="129">
        <f>EXP(C12)</f>
        <v>0.63698144663235268</v>
      </c>
      <c r="C12" s="75">
        <v>-0.45101475000000002</v>
      </c>
      <c r="D12" s="76">
        <v>1.96</v>
      </c>
      <c r="E12" s="133">
        <v>0.32816135000000002</v>
      </c>
      <c r="F12" s="76">
        <f t="shared" si="1"/>
        <v>0.64319624600000003</v>
      </c>
      <c r="G12" s="77">
        <f t="shared" si="2"/>
        <v>-1.0942109960000002</v>
      </c>
      <c r="H12" s="76">
        <f t="shared" si="3"/>
        <v>0.19218149600000001</v>
      </c>
      <c r="I12" s="78">
        <f t="shared" si="4"/>
        <v>0.33480366419406132</v>
      </c>
      <c r="J12" s="77">
        <f t="shared" si="5"/>
        <v>1.2118904502749519</v>
      </c>
      <c r="K12" s="79" t="s">
        <v>37</v>
      </c>
      <c r="L12" s="17" t="s">
        <v>42</v>
      </c>
    </row>
    <row r="13" spans="1:12" ht="16.5" thickBot="1" x14ac:dyDescent="0.3">
      <c r="A13" s="56" t="s">
        <v>62</v>
      </c>
      <c r="B13" s="131" t="s">
        <v>50</v>
      </c>
      <c r="C13" s="7" t="s">
        <v>50</v>
      </c>
      <c r="D13" s="80" t="s">
        <v>50</v>
      </c>
      <c r="E13" s="128" t="s">
        <v>50</v>
      </c>
      <c r="F13" s="80" t="s">
        <v>50</v>
      </c>
      <c r="G13" s="81" t="s">
        <v>50</v>
      </c>
      <c r="H13" s="80" t="s">
        <v>50</v>
      </c>
      <c r="I13" s="82" t="s">
        <v>50</v>
      </c>
      <c r="J13" s="81" t="s">
        <v>50</v>
      </c>
      <c r="K13" s="83" t="s">
        <v>50</v>
      </c>
      <c r="L13" s="17"/>
    </row>
    <row r="14" spans="1:12" ht="15.75" x14ac:dyDescent="0.25">
      <c r="A14" s="36" t="s">
        <v>63</v>
      </c>
      <c r="B14" s="129">
        <v>2.6488100000000001</v>
      </c>
      <c r="C14" s="84">
        <f t="shared" si="6"/>
        <v>0.97411048253824606</v>
      </c>
      <c r="D14" s="85">
        <v>1.96</v>
      </c>
      <c r="E14" s="127">
        <v>0.2804478245730157</v>
      </c>
      <c r="F14" s="85">
        <f t="shared" si="1"/>
        <v>0.54967773616311078</v>
      </c>
      <c r="G14" s="55">
        <f t="shared" si="2"/>
        <v>0.42443274637513528</v>
      </c>
      <c r="H14" s="85">
        <f t="shared" si="3"/>
        <v>1.5237882187013567</v>
      </c>
      <c r="I14" s="54">
        <f t="shared" si="4"/>
        <v>1.5287230000000001</v>
      </c>
      <c r="J14" s="55">
        <f t="shared" si="5"/>
        <v>4.5895786326888519</v>
      </c>
      <c r="K14" s="86" t="s">
        <v>37</v>
      </c>
      <c r="L14" s="17" t="s">
        <v>71</v>
      </c>
    </row>
    <row r="15" spans="1:12" ht="15.75" x14ac:dyDescent="0.25">
      <c r="A15" s="36" t="s">
        <v>64</v>
      </c>
      <c r="B15" s="129">
        <v>2.062049</v>
      </c>
      <c r="C15" s="84">
        <f t="shared" si="6"/>
        <v>0.72370014864899102</v>
      </c>
      <c r="D15" s="85">
        <v>1.96</v>
      </c>
      <c r="E15" s="127">
        <v>0.29523424577300489</v>
      </c>
      <c r="F15" s="85">
        <f t="shared" si="1"/>
        <v>0.5786591217150896</v>
      </c>
      <c r="G15" s="55">
        <f t="shared" si="2"/>
        <v>0.14504102693390142</v>
      </c>
      <c r="H15" s="85">
        <f t="shared" si="3"/>
        <v>1.3023592703640805</v>
      </c>
      <c r="I15" s="54">
        <f t="shared" si="4"/>
        <v>1.1560870000000001</v>
      </c>
      <c r="J15" s="55">
        <f t="shared" si="5"/>
        <v>3.6779637504798508</v>
      </c>
      <c r="K15" s="86" t="s">
        <v>37</v>
      </c>
      <c r="L15" s="17" t="s">
        <v>71</v>
      </c>
    </row>
    <row r="16" spans="1:12" ht="15.75" x14ac:dyDescent="0.25">
      <c r="A16" s="36" t="s">
        <v>65</v>
      </c>
      <c r="B16" s="129">
        <v>2.1843110000000001</v>
      </c>
      <c r="C16" s="84">
        <f t="shared" si="6"/>
        <v>0.78130044701224466</v>
      </c>
      <c r="D16" s="85">
        <v>1.96</v>
      </c>
      <c r="E16" s="127">
        <v>0.3026013838774172</v>
      </c>
      <c r="F16" s="85">
        <f t="shared" si="1"/>
        <v>0.59309871239973766</v>
      </c>
      <c r="G16" s="55">
        <f t="shared" si="2"/>
        <v>0.188201734612507</v>
      </c>
      <c r="H16" s="85">
        <f t="shared" si="3"/>
        <v>1.3743991594119822</v>
      </c>
      <c r="I16" s="54">
        <f t="shared" si="4"/>
        <v>1.207077</v>
      </c>
      <c r="J16" s="55">
        <f t="shared" si="5"/>
        <v>3.9527010660637232</v>
      </c>
      <c r="K16" s="86" t="s">
        <v>37</v>
      </c>
      <c r="L16" s="17" t="s">
        <v>71</v>
      </c>
    </row>
    <row r="17" spans="1:12" ht="16.5" thickBot="1" x14ac:dyDescent="0.3">
      <c r="A17" s="36" t="s">
        <v>66</v>
      </c>
      <c r="B17" s="129">
        <v>0.4974674</v>
      </c>
      <c r="C17" s="84">
        <f t="shared" si="6"/>
        <v>-0.69822525216871001</v>
      </c>
      <c r="D17" s="85">
        <v>1.96</v>
      </c>
      <c r="E17" s="127">
        <v>1.9144184239579749</v>
      </c>
      <c r="F17" s="85">
        <f t="shared" si="1"/>
        <v>3.7522601109576308</v>
      </c>
      <c r="G17" s="55">
        <f t="shared" si="2"/>
        <v>-4.450485363126341</v>
      </c>
      <c r="H17" s="85">
        <f t="shared" si="3"/>
        <v>3.0540348587889206</v>
      </c>
      <c r="I17" s="54">
        <f t="shared" si="4"/>
        <v>1.1672899999999996E-2</v>
      </c>
      <c r="J17" s="55">
        <f t="shared" si="5"/>
        <v>21.200713966774323</v>
      </c>
      <c r="K17" s="86" t="s">
        <v>37</v>
      </c>
      <c r="L17" s="17" t="s">
        <v>71</v>
      </c>
    </row>
    <row r="18" spans="1:12" x14ac:dyDescent="0.25">
      <c r="A18" s="88"/>
      <c r="B18" s="121"/>
      <c r="C18" s="89"/>
      <c r="D18" s="89"/>
      <c r="E18" s="3">
        <v>0.64958930000000004</v>
      </c>
      <c r="F18" s="89"/>
      <c r="G18" s="89"/>
      <c r="H18" s="89"/>
      <c r="I18" s="93"/>
      <c r="J18" s="89"/>
      <c r="K18" s="94"/>
      <c r="L18" s="14"/>
    </row>
    <row r="19" spans="1:12" x14ac:dyDescent="0.25">
      <c r="A19" s="90"/>
      <c r="B19" s="122"/>
      <c r="C19" s="91"/>
      <c r="D19" s="91"/>
      <c r="E19" s="84">
        <v>0.53235580000000005</v>
      </c>
      <c r="F19" s="91"/>
      <c r="G19" s="91"/>
      <c r="H19" s="91"/>
      <c r="I19" s="95"/>
      <c r="J19" s="91"/>
      <c r="K19" s="96"/>
      <c r="L19" s="17"/>
    </row>
    <row r="20" spans="1:12" x14ac:dyDescent="0.25">
      <c r="A20" s="90"/>
      <c r="B20" s="122"/>
      <c r="C20" s="91"/>
      <c r="D20" s="91"/>
      <c r="E20" s="84">
        <v>0.57799120000000004</v>
      </c>
      <c r="F20" s="91"/>
      <c r="G20" s="91"/>
      <c r="H20" s="91"/>
      <c r="I20" s="95"/>
      <c r="J20" s="91"/>
      <c r="K20" s="96"/>
      <c r="L20" s="17"/>
    </row>
    <row r="21" spans="1:12" ht="15.75" thickBot="1" x14ac:dyDescent="0.3">
      <c r="A21" s="92"/>
      <c r="B21" s="123"/>
      <c r="C21" s="33"/>
      <c r="D21" s="33"/>
      <c r="E21" s="87">
        <v>0.83279449999999999</v>
      </c>
      <c r="F21" s="33"/>
      <c r="G21" s="33"/>
      <c r="H21" s="33"/>
      <c r="I21" s="97"/>
      <c r="J21" s="33"/>
      <c r="K21" s="98"/>
      <c r="L21" s="20"/>
    </row>
    <row r="22" spans="1:12" ht="15.75" thickBot="1" x14ac:dyDescent="0.3">
      <c r="A22" s="90"/>
      <c r="B22" s="122"/>
      <c r="C22" s="91"/>
      <c r="D22" s="91"/>
      <c r="E22" s="153"/>
      <c r="F22" s="91"/>
      <c r="G22" s="91"/>
      <c r="H22" s="91"/>
      <c r="I22" s="95"/>
      <c r="J22" s="91"/>
      <c r="K22" s="154"/>
      <c r="L22" s="18"/>
    </row>
    <row r="23" spans="1:12" x14ac:dyDescent="0.25">
      <c r="A23" s="157"/>
      <c r="B23" s="135" t="s">
        <v>42</v>
      </c>
      <c r="C23" s="136" t="s">
        <v>74</v>
      </c>
      <c r="D23" s="137"/>
      <c r="E23" s="138"/>
      <c r="F23" s="137"/>
      <c r="G23" s="136"/>
      <c r="H23" s="136"/>
      <c r="I23" s="139"/>
      <c r="J23" s="175"/>
      <c r="K23" s="176"/>
      <c r="L23" s="177"/>
    </row>
    <row r="24" spans="1:12" ht="15.75" thickBot="1" x14ac:dyDescent="0.3">
      <c r="A24" s="158"/>
      <c r="B24" s="140" t="s">
        <v>71</v>
      </c>
      <c r="C24" s="141" t="s">
        <v>73</v>
      </c>
      <c r="D24" s="142"/>
      <c r="E24" s="143"/>
      <c r="F24" s="142"/>
      <c r="G24" s="141"/>
      <c r="H24" s="141"/>
      <c r="I24" s="144"/>
      <c r="J24" s="161"/>
      <c r="K24" s="164"/>
      <c r="L24" s="165"/>
    </row>
    <row r="25" spans="1:12" x14ac:dyDescent="0.25">
      <c r="A25" s="158"/>
      <c r="B25" s="171"/>
      <c r="C25" s="172"/>
      <c r="D25" s="172"/>
      <c r="E25" s="171"/>
      <c r="F25" s="172"/>
      <c r="G25" s="172"/>
      <c r="H25" s="172"/>
      <c r="I25" s="173"/>
      <c r="J25" s="161"/>
      <c r="K25" s="164"/>
      <c r="L25" s="165"/>
    </row>
    <row r="26" spans="1:12" ht="15.75" thickBot="1" x14ac:dyDescent="0.3">
      <c r="A26" s="158"/>
      <c r="B26" s="162"/>
      <c r="C26" s="161"/>
      <c r="D26" s="161"/>
      <c r="E26" s="162"/>
      <c r="F26" s="161"/>
      <c r="G26" s="161"/>
      <c r="H26" s="161"/>
      <c r="I26" s="163"/>
      <c r="J26" s="172"/>
      <c r="K26" s="174"/>
      <c r="L26" s="172"/>
    </row>
    <row r="27" spans="1:12" ht="15.75" thickBot="1" x14ac:dyDescent="0.3">
      <c r="A27" s="158"/>
      <c r="B27" s="186" t="s">
        <v>75</v>
      </c>
      <c r="C27" s="187"/>
      <c r="D27" s="187"/>
      <c r="E27" s="187"/>
      <c r="F27" s="187"/>
      <c r="G27" s="187"/>
      <c r="H27" s="187"/>
      <c r="I27" s="188"/>
      <c r="J27" s="155" t="s">
        <v>92</v>
      </c>
      <c r="K27" s="194"/>
      <c r="L27" s="156"/>
    </row>
    <row r="28" spans="1:12" ht="30.75" thickBot="1" x14ac:dyDescent="0.3">
      <c r="A28" s="158"/>
      <c r="B28" s="186" t="s">
        <v>76</v>
      </c>
      <c r="C28" s="187"/>
      <c r="D28" s="187"/>
      <c r="E28" s="187"/>
      <c r="F28" s="187"/>
      <c r="G28" s="187"/>
      <c r="H28" s="187"/>
      <c r="I28" s="188"/>
      <c r="J28" s="192" t="s">
        <v>89</v>
      </c>
      <c r="K28" s="195" t="s">
        <v>90</v>
      </c>
      <c r="L28" s="193" t="s">
        <v>91</v>
      </c>
    </row>
    <row r="29" spans="1:12" ht="15.75" thickBot="1" x14ac:dyDescent="0.3">
      <c r="A29" s="158"/>
      <c r="B29" s="189" t="s">
        <v>77</v>
      </c>
      <c r="C29" s="190"/>
      <c r="D29" s="190"/>
      <c r="E29" s="190"/>
      <c r="F29" s="190"/>
      <c r="G29" s="190"/>
      <c r="H29" s="190"/>
      <c r="I29" s="191"/>
      <c r="J29" s="185" t="s">
        <v>86</v>
      </c>
      <c r="K29" s="196" t="s">
        <v>87</v>
      </c>
      <c r="L29" s="184" t="s">
        <v>88</v>
      </c>
    </row>
    <row r="30" spans="1:12" x14ac:dyDescent="0.25">
      <c r="A30" s="158"/>
      <c r="B30" s="186" t="s">
        <v>78</v>
      </c>
      <c r="C30" s="187"/>
      <c r="D30" s="187"/>
      <c r="E30" s="187"/>
      <c r="F30" s="187"/>
      <c r="G30" s="187"/>
      <c r="H30" s="187"/>
      <c r="I30" s="188"/>
      <c r="J30" s="182"/>
      <c r="K30" s="178"/>
      <c r="L30" s="179"/>
    </row>
    <row r="31" spans="1:12" x14ac:dyDescent="0.25">
      <c r="A31" s="158"/>
      <c r="B31" s="186" t="s">
        <v>79</v>
      </c>
      <c r="C31" s="187"/>
      <c r="D31" s="187"/>
      <c r="E31" s="187"/>
      <c r="F31" s="187"/>
      <c r="G31" s="187"/>
      <c r="H31" s="187"/>
      <c r="I31" s="188"/>
      <c r="J31" s="182"/>
      <c r="K31" s="178"/>
      <c r="L31" s="179"/>
    </row>
    <row r="32" spans="1:12" x14ac:dyDescent="0.25">
      <c r="A32" s="158"/>
      <c r="B32" s="186" t="s">
        <v>80</v>
      </c>
      <c r="C32" s="187"/>
      <c r="D32" s="187"/>
      <c r="E32" s="187"/>
      <c r="F32" s="187"/>
      <c r="G32" s="187"/>
      <c r="H32" s="187"/>
      <c r="I32" s="188"/>
      <c r="J32" s="182"/>
      <c r="K32" s="178"/>
      <c r="L32" s="179"/>
    </row>
    <row r="33" spans="1:12" x14ac:dyDescent="0.25">
      <c r="A33" s="158"/>
      <c r="B33" s="186" t="s">
        <v>81</v>
      </c>
      <c r="C33" s="187"/>
      <c r="D33" s="187"/>
      <c r="E33" s="187"/>
      <c r="F33" s="187"/>
      <c r="G33" s="187"/>
      <c r="H33" s="187"/>
      <c r="I33" s="188"/>
      <c r="J33" s="182"/>
      <c r="K33" s="178"/>
      <c r="L33" s="179"/>
    </row>
    <row r="34" spans="1:12" x14ac:dyDescent="0.25">
      <c r="A34" s="158"/>
      <c r="B34" s="186" t="s">
        <v>82</v>
      </c>
      <c r="C34" s="187"/>
      <c r="D34" s="187"/>
      <c r="E34" s="187"/>
      <c r="F34" s="187"/>
      <c r="G34" s="187"/>
      <c r="H34" s="187"/>
      <c r="I34" s="188"/>
      <c r="J34" s="182"/>
      <c r="K34" s="178"/>
      <c r="L34" s="179"/>
    </row>
    <row r="35" spans="1:12" x14ac:dyDescent="0.25">
      <c r="A35" s="158"/>
      <c r="B35" s="186" t="s">
        <v>83</v>
      </c>
      <c r="C35" s="187"/>
      <c r="D35" s="187"/>
      <c r="E35" s="187"/>
      <c r="F35" s="187"/>
      <c r="G35" s="187"/>
      <c r="H35" s="187"/>
      <c r="I35" s="188"/>
      <c r="J35" s="182"/>
      <c r="K35" s="178"/>
      <c r="L35" s="179"/>
    </row>
    <row r="36" spans="1:12" x14ac:dyDescent="0.25">
      <c r="A36" s="158"/>
      <c r="B36" s="186" t="s">
        <v>84</v>
      </c>
      <c r="C36" s="187"/>
      <c r="D36" s="187"/>
      <c r="E36" s="187"/>
      <c r="F36" s="187"/>
      <c r="G36" s="187"/>
      <c r="H36" s="187"/>
      <c r="I36" s="188"/>
      <c r="J36" s="182"/>
      <c r="K36" s="178"/>
      <c r="L36" s="179"/>
    </row>
    <row r="37" spans="1:12" ht="15.75" thickBot="1" x14ac:dyDescent="0.3">
      <c r="A37" s="158"/>
      <c r="B37" s="186" t="s">
        <v>85</v>
      </c>
      <c r="C37" s="187"/>
      <c r="D37" s="187"/>
      <c r="E37" s="187"/>
      <c r="F37" s="187"/>
      <c r="G37" s="187"/>
      <c r="H37" s="187"/>
      <c r="I37" s="188"/>
      <c r="J37" s="183"/>
      <c r="K37" s="180"/>
      <c r="L37" s="181"/>
    </row>
    <row r="38" spans="1:12" s="134" customFormat="1" x14ac:dyDescent="0.25">
      <c r="A38" s="158"/>
      <c r="B38" s="160"/>
      <c r="C38" s="161"/>
      <c r="D38" s="161"/>
      <c r="E38" s="162"/>
      <c r="F38" s="161"/>
      <c r="G38" s="161"/>
      <c r="H38" s="161"/>
      <c r="I38" s="163"/>
      <c r="J38" s="161"/>
      <c r="K38" s="164"/>
      <c r="L38" s="165"/>
    </row>
    <row r="39" spans="1:12" ht="15.75" thickBot="1" x14ac:dyDescent="0.3">
      <c r="A39" s="159"/>
      <c r="B39" s="166"/>
      <c r="C39" s="167"/>
      <c r="D39" s="167"/>
      <c r="E39" s="166"/>
      <c r="F39" s="167"/>
      <c r="G39" s="167"/>
      <c r="H39" s="167"/>
      <c r="I39" s="168"/>
      <c r="J39" s="167"/>
      <c r="K39" s="169"/>
      <c r="L39" s="17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4" sqref="E14"/>
    </sheetView>
  </sheetViews>
  <sheetFormatPr defaultRowHeight="15" x14ac:dyDescent="0.25"/>
  <cols>
    <col min="2" max="2" width="13.5703125" style="5" customWidth="1"/>
    <col min="3" max="3" width="14" style="5" customWidth="1"/>
    <col min="4" max="5" width="9.85546875" style="5" customWidth="1"/>
    <col min="6" max="7" width="9.140625" style="5"/>
    <col min="8" max="8" width="20.5703125" style="5" customWidth="1"/>
  </cols>
  <sheetData>
    <row r="1" spans="1:8" ht="15.75" thickBot="1" x14ac:dyDescent="0.3">
      <c r="A1" s="9" t="s">
        <v>0</v>
      </c>
      <c r="B1" s="22" t="s">
        <v>13</v>
      </c>
      <c r="C1" s="23" t="s">
        <v>14</v>
      </c>
      <c r="D1" s="22" t="s">
        <v>1</v>
      </c>
      <c r="E1" s="23" t="s">
        <v>2</v>
      </c>
      <c r="F1" s="22" t="s">
        <v>3</v>
      </c>
      <c r="G1" s="23" t="s">
        <v>24</v>
      </c>
      <c r="H1" s="24" t="s">
        <v>25</v>
      </c>
    </row>
    <row r="2" spans="1:8" x14ac:dyDescent="0.25">
      <c r="A2" s="10" t="s">
        <v>4</v>
      </c>
      <c r="B2" s="13">
        <v>2.6448100000000001</v>
      </c>
      <c r="C2" s="14">
        <v>0.97259922908170948</v>
      </c>
      <c r="D2" s="13">
        <v>0.27967677689110926</v>
      </c>
      <c r="E2" s="14">
        <v>1.5287230000000001</v>
      </c>
      <c r="F2" s="13">
        <v>4.5895770000000002</v>
      </c>
      <c r="G2" s="14" t="s">
        <v>15</v>
      </c>
      <c r="H2" s="15" t="s">
        <v>26</v>
      </c>
    </row>
    <row r="3" spans="1:8" x14ac:dyDescent="0.25">
      <c r="A3" s="11" t="s">
        <v>5</v>
      </c>
      <c r="B3" s="16">
        <v>2.4900000000000002</v>
      </c>
      <c r="C3" s="17">
        <v>0.91228271047661635</v>
      </c>
      <c r="D3" s="16">
        <v>0.14066626602299256</v>
      </c>
      <c r="E3" s="17">
        <v>1.89</v>
      </c>
      <c r="F3" s="16">
        <v>3.28</v>
      </c>
      <c r="G3" s="17" t="s">
        <v>16</v>
      </c>
      <c r="H3" s="18" t="s">
        <v>27</v>
      </c>
    </row>
    <row r="4" spans="1:8" ht="15.75" thickBot="1" x14ac:dyDescent="0.3">
      <c r="A4" s="12" t="s">
        <v>6</v>
      </c>
      <c r="B4" s="19">
        <v>2.06</v>
      </c>
      <c r="C4" s="20">
        <v>0.72270598280148979</v>
      </c>
      <c r="D4" s="19">
        <v>9.7998842724142568E-2</v>
      </c>
      <c r="E4" s="20">
        <v>1.7</v>
      </c>
      <c r="F4" s="19">
        <v>2.4900000000000002</v>
      </c>
      <c r="G4" s="20" t="s">
        <v>17</v>
      </c>
      <c r="H4" s="21" t="s">
        <v>28</v>
      </c>
    </row>
    <row r="5" spans="1:8" x14ac:dyDescent="0.25">
      <c r="A5" s="10" t="s">
        <v>7</v>
      </c>
      <c r="B5" s="13">
        <v>2.062049</v>
      </c>
      <c r="C5" s="14">
        <v>0.72370014864899102</v>
      </c>
      <c r="D5" s="13">
        <v>0.29523424577300489</v>
      </c>
      <c r="E5" s="14">
        <v>1.1560870000000001</v>
      </c>
      <c r="F5" s="13">
        <v>3.6779639999999998</v>
      </c>
      <c r="G5" s="14" t="s">
        <v>18</v>
      </c>
      <c r="H5" s="15" t="s">
        <v>29</v>
      </c>
    </row>
    <row r="6" spans="1:8" x14ac:dyDescent="0.25">
      <c r="A6" s="11" t="s">
        <v>8</v>
      </c>
      <c r="B6" s="16">
        <v>1.7</v>
      </c>
      <c r="C6" s="17">
        <v>0.53062825106217038</v>
      </c>
      <c r="D6" s="16">
        <v>0.15281455617284881</v>
      </c>
      <c r="E6" s="17">
        <v>1.26</v>
      </c>
      <c r="F6" s="16">
        <v>2.2799999999999998</v>
      </c>
      <c r="G6" s="17" t="s">
        <v>19</v>
      </c>
      <c r="H6" s="18" t="s">
        <v>30</v>
      </c>
    </row>
    <row r="7" spans="1:8" ht="15.75" thickBot="1" x14ac:dyDescent="0.3">
      <c r="A7" s="12" t="s">
        <v>9</v>
      </c>
      <c r="B7" s="19">
        <v>1.6</v>
      </c>
      <c r="C7" s="20">
        <v>0.47000362924573563</v>
      </c>
      <c r="D7" s="19">
        <v>0.10202882246565072</v>
      </c>
      <c r="E7" s="20">
        <v>1.31</v>
      </c>
      <c r="F7" s="19">
        <v>1.96</v>
      </c>
      <c r="G7" s="20" t="s">
        <v>20</v>
      </c>
      <c r="H7" s="21" t="s">
        <v>31</v>
      </c>
    </row>
    <row r="8" spans="1:8" x14ac:dyDescent="0.25">
      <c r="A8" s="11" t="s">
        <v>10</v>
      </c>
      <c r="B8" s="16">
        <v>2.1843110000000001</v>
      </c>
      <c r="C8" s="17">
        <v>0.78130044701224466</v>
      </c>
      <c r="D8" s="16">
        <v>0.3026013838774172</v>
      </c>
      <c r="E8" s="17">
        <v>1.207077</v>
      </c>
      <c r="F8" s="16">
        <v>3.952699</v>
      </c>
      <c r="G8" s="17" t="s">
        <v>21</v>
      </c>
      <c r="H8" s="18" t="s">
        <v>32</v>
      </c>
    </row>
    <row r="9" spans="1:8" x14ac:dyDescent="0.25">
      <c r="A9" s="11" t="s">
        <v>11</v>
      </c>
      <c r="B9" s="16">
        <v>1.45</v>
      </c>
      <c r="C9" s="17">
        <v>0.37156355643248301</v>
      </c>
      <c r="D9" s="16">
        <v>0.15505352446870821</v>
      </c>
      <c r="E9" s="17">
        <v>1.07</v>
      </c>
      <c r="F9" s="16">
        <v>1.96</v>
      </c>
      <c r="G9" s="17" t="s">
        <v>22</v>
      </c>
      <c r="H9" s="18" t="s">
        <v>33</v>
      </c>
    </row>
    <row r="10" spans="1:8" ht="15.75" thickBot="1" x14ac:dyDescent="0.3">
      <c r="A10" s="12" t="s">
        <v>12</v>
      </c>
      <c r="B10" s="19">
        <v>1.56</v>
      </c>
      <c r="C10" s="20">
        <v>0.44468582126144574</v>
      </c>
      <c r="D10" s="19">
        <v>0.10493312285252338</v>
      </c>
      <c r="E10" s="20">
        <v>1.27</v>
      </c>
      <c r="F10" s="19">
        <v>1.92</v>
      </c>
      <c r="G10" s="20" t="s">
        <v>23</v>
      </c>
      <c r="H10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2022-02-08T15:18:07Z</cp:lastPrinted>
  <dcterms:created xsi:type="dcterms:W3CDTF">2019-03-04T12:15:43Z</dcterms:created>
  <dcterms:modified xsi:type="dcterms:W3CDTF">2022-02-08T15:18:10Z</dcterms:modified>
</cp:coreProperties>
</file>