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390" activeTab="1"/>
  </bookViews>
  <sheets>
    <sheet name="base_dades" sheetId="8" r:id="rId1"/>
    <sheet name="Interval_OR" sheetId="10" r:id="rId2"/>
    <sheet name="base_Antiga" sheetId="9" r:id="rId3"/>
  </sheets>
  <definedNames>
    <definedName name="_xlnm._FilterDatabase" localSheetId="0" hidden="1">base_dades!$A$1:$A$13</definedName>
  </definedNames>
  <calcPr calcId="145621"/>
</workbook>
</file>

<file path=xl/calcChain.xml><?xml version="1.0" encoding="utf-8"?>
<calcChain xmlns="http://schemas.openxmlformats.org/spreadsheetml/2006/main">
  <c r="B12" i="10" l="1"/>
  <c r="C17" i="8"/>
  <c r="D17" i="8"/>
  <c r="D9" i="8"/>
  <c r="C14" i="10"/>
  <c r="C15" i="10"/>
  <c r="C16" i="10"/>
  <c r="C17" i="10"/>
  <c r="B3" i="10"/>
  <c r="B5" i="10"/>
  <c r="B2" i="10"/>
  <c r="C11" i="10"/>
  <c r="C10" i="10"/>
  <c r="C7" i="10"/>
  <c r="C8" i="10"/>
  <c r="C9" i="10"/>
  <c r="C6" i="10"/>
  <c r="F8" i="10"/>
  <c r="F3" i="10"/>
  <c r="G3" i="10"/>
  <c r="I3" i="10" s="1"/>
  <c r="H3" i="10"/>
  <c r="J3" i="10" s="1"/>
  <c r="F5" i="10"/>
  <c r="G5" i="10" s="1"/>
  <c r="I5" i="10" s="1"/>
  <c r="F7" i="10"/>
  <c r="G7" i="10"/>
  <c r="I7" i="10" s="1"/>
  <c r="H7" i="10"/>
  <c r="J7" i="10" s="1"/>
  <c r="F9" i="10"/>
  <c r="G9" i="10" s="1"/>
  <c r="I9" i="10" s="1"/>
  <c r="F10" i="10"/>
  <c r="H10" i="10" s="1"/>
  <c r="J10" i="10" s="1"/>
  <c r="F11" i="10"/>
  <c r="H11" i="10"/>
  <c r="J11" i="10" s="1"/>
  <c r="F12" i="10"/>
  <c r="G12" i="10" s="1"/>
  <c r="I12" i="10" s="1"/>
  <c r="F15" i="10"/>
  <c r="H15" i="10" s="1"/>
  <c r="J15" i="10" s="1"/>
  <c r="F16" i="10"/>
  <c r="G16" i="10" s="1"/>
  <c r="I16" i="10" s="1"/>
  <c r="F17" i="10"/>
  <c r="G17" i="10" s="1"/>
  <c r="I17" i="10" s="1"/>
  <c r="F2" i="10"/>
  <c r="H2" i="10" s="1"/>
  <c r="J2" i="10" s="1"/>
  <c r="C5" i="8"/>
  <c r="D5" i="8"/>
  <c r="D4" i="8"/>
  <c r="D8" i="8"/>
  <c r="D13" i="8"/>
  <c r="C13" i="8"/>
  <c r="C9" i="8"/>
  <c r="D12" i="8"/>
  <c r="D15" i="8"/>
  <c r="C15" i="8"/>
  <c r="H16" i="10" l="1"/>
  <c r="J16" i="10" s="1"/>
  <c r="G15" i="10"/>
  <c r="I15" i="10" s="1"/>
  <c r="G11" i="10"/>
  <c r="I11" i="10" s="1"/>
  <c r="G10" i="10"/>
  <c r="I10" i="10" s="1"/>
  <c r="H12" i="10"/>
  <c r="J12" i="10" s="1"/>
  <c r="H8" i="10"/>
  <c r="J8" i="10" s="1"/>
  <c r="G8" i="10"/>
  <c r="I8" i="10" s="1"/>
  <c r="H17" i="10"/>
  <c r="J17" i="10" s="1"/>
  <c r="H9" i="10"/>
  <c r="J9" i="10" s="1"/>
  <c r="H5" i="10"/>
  <c r="J5" i="10" s="1"/>
  <c r="G2" i="10"/>
  <c r="I2" i="10" s="1"/>
  <c r="C3" i="8"/>
  <c r="C7" i="8"/>
  <c r="C11" i="8"/>
  <c r="C12" i="8"/>
  <c r="D3" i="8"/>
  <c r="D7" i="8"/>
  <c r="D11" i="8"/>
  <c r="F6" i="10"/>
  <c r="H6" i="10" s="1"/>
  <c r="J6" i="10" s="1"/>
  <c r="G6" i="10" l="1"/>
  <c r="I6" i="10" s="1"/>
  <c r="F14" i="10"/>
  <c r="H14" i="10" s="1"/>
  <c r="J14" i="10" s="1"/>
  <c r="G14" i="10" l="1"/>
  <c r="I14" i="10" s="1"/>
</calcChain>
</file>

<file path=xl/sharedStrings.xml><?xml version="1.0" encoding="utf-8"?>
<sst xmlns="http://schemas.openxmlformats.org/spreadsheetml/2006/main" count="137" uniqueCount="84">
  <si>
    <t>camp</t>
  </si>
  <si>
    <t>SE</t>
  </si>
  <si>
    <t>I1</t>
  </si>
  <si>
    <t>I2</t>
  </si>
  <si>
    <t>UK1</t>
  </si>
  <si>
    <t>FRANCE1</t>
  </si>
  <si>
    <t>SPAIN1</t>
  </si>
  <si>
    <t>UK2</t>
  </si>
  <si>
    <t>FRANCE2</t>
  </si>
  <si>
    <t>SPAIN2</t>
  </si>
  <si>
    <t>UK3</t>
  </si>
  <si>
    <t>FRANCE3</t>
  </si>
  <si>
    <t>SPAIN3</t>
  </si>
  <si>
    <t>OR_MACRO</t>
  </si>
  <si>
    <t>LOG(or_macro)</t>
  </si>
  <si>
    <t>0.280</t>
  </si>
  <si>
    <t>0.141</t>
  </si>
  <si>
    <t>0.098</t>
  </si>
  <si>
    <t>0.295</t>
  </si>
  <si>
    <t>0.153</t>
  </si>
  <si>
    <t>0.102</t>
  </si>
  <si>
    <t>0.303</t>
  </si>
  <si>
    <t>0.155</t>
  </si>
  <si>
    <t>0.105</t>
  </si>
  <si>
    <t>SE2</t>
  </si>
  <si>
    <t>LOG2</t>
  </si>
  <si>
    <t>0.972599229081709</t>
  </si>
  <si>
    <t>0.912282710476616</t>
  </si>
  <si>
    <t>0.72270598280149</t>
  </si>
  <si>
    <t>0.723700148648991</t>
  </si>
  <si>
    <t>0.53062825106217</t>
  </si>
  <si>
    <t>0.470003629245736</t>
  </si>
  <si>
    <t>0.781300447012245</t>
  </si>
  <si>
    <t>0.371563556432483</t>
  </si>
  <si>
    <t>0.444685821261446</t>
  </si>
  <si>
    <t>LOG</t>
  </si>
  <si>
    <t>OK</t>
  </si>
  <si>
    <t>?</t>
  </si>
  <si>
    <t>Z</t>
  </si>
  <si>
    <t>Std.Error</t>
  </si>
  <si>
    <t>OddsRatio</t>
  </si>
  <si>
    <t>Ln(OddsRatio)</t>
  </si>
  <si>
    <t>*</t>
  </si>
  <si>
    <t>Z*Std.Error</t>
  </si>
  <si>
    <t>Ln(OddsRatio)-Z*Std.Error</t>
  </si>
  <si>
    <t>Ln(OddsRatio)+Z*Std.Error</t>
  </si>
  <si>
    <t>I1_OR</t>
  </si>
  <si>
    <t>I2_OR</t>
  </si>
  <si>
    <t>ESTUDIS</t>
  </si>
  <si>
    <t>OK/KO</t>
  </si>
  <si>
    <t>X</t>
  </si>
  <si>
    <t>UK_MOD1</t>
  </si>
  <si>
    <t>UK_MOD2</t>
  </si>
  <si>
    <t>UK_MOD3</t>
  </si>
  <si>
    <t>UK_MOD4</t>
  </si>
  <si>
    <t>FRA_MOD1</t>
  </si>
  <si>
    <t>FRA_MOD2</t>
  </si>
  <si>
    <t>FRA_MOD3</t>
  </si>
  <si>
    <t>FRA_MOD4</t>
  </si>
  <si>
    <t>HM_MOD1</t>
  </si>
  <si>
    <t>HM_MOD2</t>
  </si>
  <si>
    <t>HM_MOD3</t>
  </si>
  <si>
    <t>HM_MOD4</t>
  </si>
  <si>
    <t>BCN_MOD1</t>
  </si>
  <si>
    <t>BCN_MOD2</t>
  </si>
  <si>
    <t>BCN_MOD3</t>
  </si>
  <si>
    <t>BCN_MOD4</t>
  </si>
  <si>
    <t>FRANCE_MOD1</t>
  </si>
  <si>
    <t>FRANCE_MOD2</t>
  </si>
  <si>
    <t>FRANCE_MOD3</t>
  </si>
  <si>
    <t>FRANCE_MOD4</t>
  </si>
  <si>
    <t>**</t>
  </si>
  <si>
    <t>dubtes:</t>
  </si>
  <si>
    <t>Faig cas dels intervals , i trobo l'error estandard pertinent!</t>
  </si>
  <si>
    <t>## Model fitted by Standard ML</t>
  </si>
  <si>
    <t>## Coefficients:</t>
  </si>
  <si>
    <t>##                      coef   se(coef)  lower 0.95   upper 0.95        Chisq          p method</t>
  </si>
  <si>
    <t>## (Intercept)  -0.164067364 1.19836095 -2.51281166  2.184676934 0.0187442949 0.89110209      1</t>
  </si>
  <si>
    <t>## DG.MACRYes   -0.071361092 0.48514512 -1.02222806  0.879505876 0.0216361326 0.88305920      1</t>
  </si>
  <si>
    <t>## EDAD.AGE     -0.039170232 0.01657143 -0.07164963 -0.006690833 5.5871777867 0.01809242      1</t>
  </si>
  <si>
    <t>## SEXO.SEXMALE  0.825654704 0.44451927 -0.04558705  1.696896458 3.4499733504 0.06325279      1</t>
  </si>
  <si>
    <t>## DG2.HTAYes   -0.004585626 0.39799891 -0.78464916  0.775477904 0.0001327497 0.99080721      1</t>
  </si>
  <si>
    <t>## DG2.MICROYes  0.616470884 0.60184716 -0.56312787  1.796069635 1.0491865458 0.30569451      1</t>
  </si>
  <si>
    <t xml:space="preserve">El meu Model és diferent!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</si>
</sst>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ourier New"/>
      <family val="3"/>
    </font>
    <font>
      <b/>
      <sz val="12"/>
      <color theme="1"/>
      <name val="Courier New"/>
      <family val="3"/>
    </font>
    <font>
      <b/>
      <sz val="12"/>
      <color rgb="FF333333"/>
      <name val="Courier New"/>
      <family val="3"/>
    </font>
    <font>
      <b/>
      <sz val="12"/>
      <name val="Courier New"/>
      <family val="3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333333"/>
      <name val="Courier New"/>
      <family val="3"/>
    </font>
    <font>
      <b/>
      <sz val="11"/>
      <name val="Calibri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333333"/>
      <name val="Courier New"/>
      <family val="3"/>
    </font>
    <font>
      <b/>
      <sz val="12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</fills>
  <borders count="2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/>
      <diagonal/>
    </border>
    <border>
      <left style="medium">
        <color indexed="64"/>
      </left>
      <right style="medium">
        <color rgb="FFCCCCCC"/>
      </right>
      <top/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indexed="64"/>
      </bottom>
      <diagonal/>
    </border>
  </borders>
  <cellStyleXfs count="1">
    <xf numFmtId="0" fontId="0" fillId="0" borderId="0"/>
  </cellStyleXfs>
  <cellXfs count="193">
    <xf numFmtId="0" fontId="0" fillId="0" borderId="0" xfId="0"/>
    <xf numFmtId="0" fontId="0" fillId="0" borderId="1" xfId="0" applyFont="1" applyFill="1" applyBorder="1"/>
    <xf numFmtId="0" fontId="0" fillId="0" borderId="9" xfId="0" applyFont="1" applyFill="1" applyBorder="1"/>
    <xf numFmtId="164" fontId="1" fillId="3" borderId="4" xfId="0" applyNumberFormat="1" applyFont="1" applyFill="1" applyBorder="1" applyAlignment="1">
      <alignment horizontal="left"/>
    </xf>
    <xf numFmtId="164" fontId="0" fillId="0" borderId="8" xfId="0" applyNumberFormat="1" applyFont="1" applyFill="1" applyBorder="1" applyAlignment="1">
      <alignment horizontal="left"/>
    </xf>
    <xf numFmtId="164" fontId="0" fillId="0" borderId="1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164" fontId="1" fillId="5" borderId="4" xfId="0" applyNumberFormat="1" applyFont="1" applyFill="1" applyBorder="1" applyAlignment="1">
      <alignment horizontal="left"/>
    </xf>
    <xf numFmtId="164" fontId="1" fillId="5" borderId="2" xfId="0" applyNumberFormat="1" applyFont="1" applyFill="1" applyBorder="1" applyAlignment="1">
      <alignment horizontal="left"/>
    </xf>
    <xf numFmtId="164" fontId="1" fillId="5" borderId="12" xfId="0" applyNumberFormat="1" applyFont="1" applyFill="1" applyBorder="1" applyAlignment="1">
      <alignment horizontal="left"/>
    </xf>
    <xf numFmtId="164" fontId="1" fillId="0" borderId="8" xfId="0" applyNumberFormat="1" applyFont="1" applyFill="1" applyBorder="1" applyAlignment="1">
      <alignment horizontal="left"/>
    </xf>
    <xf numFmtId="164" fontId="1" fillId="0" borderId="1" xfId="0" applyNumberFormat="1" applyFont="1" applyFill="1" applyBorder="1" applyAlignment="1">
      <alignment horizontal="left"/>
    </xf>
    <xf numFmtId="0" fontId="1" fillId="2" borderId="10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2" xfId="0" applyFont="1" applyFill="1" applyBorder="1"/>
    <xf numFmtId="0" fontId="0" fillId="0" borderId="6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2" xfId="0" applyBorder="1" applyAlignment="1">
      <alignment horizontal="left"/>
    </xf>
    <xf numFmtId="0" fontId="1" fillId="2" borderId="13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164" fontId="1" fillId="3" borderId="15" xfId="0" applyNumberFormat="1" applyFont="1" applyFill="1" applyBorder="1" applyAlignment="1">
      <alignment horizontal="left"/>
    </xf>
    <xf numFmtId="164" fontId="3" fillId="5" borderId="5" xfId="0" applyNumberFormat="1" applyFont="1" applyFill="1" applyBorder="1" applyAlignment="1">
      <alignment horizontal="left"/>
    </xf>
    <xf numFmtId="164" fontId="2" fillId="3" borderId="4" xfId="0" applyNumberFormat="1" applyFont="1" applyFill="1" applyBorder="1" applyAlignment="1">
      <alignment horizontal="left"/>
    </xf>
    <xf numFmtId="164" fontId="4" fillId="5" borderId="5" xfId="0" applyNumberFormat="1" applyFont="1" applyFill="1" applyBorder="1"/>
    <xf numFmtId="164" fontId="4" fillId="5" borderId="2" xfId="0" applyNumberFormat="1" applyFont="1" applyFill="1" applyBorder="1"/>
    <xf numFmtId="0" fontId="7" fillId="0" borderId="9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1" fillId="3" borderId="11" xfId="0" applyFont="1" applyFill="1" applyBorder="1" applyAlignment="1">
      <alignment horizontal="left"/>
    </xf>
    <xf numFmtId="0" fontId="0" fillId="0" borderId="7" xfId="0" applyBorder="1"/>
    <xf numFmtId="0" fontId="1" fillId="5" borderId="4" xfId="0" applyFont="1" applyFill="1" applyBorder="1"/>
    <xf numFmtId="0" fontId="1" fillId="0" borderId="0" xfId="0" applyFont="1" applyAlignment="1">
      <alignment horizontal="center"/>
    </xf>
    <xf numFmtId="0" fontId="0" fillId="8" borderId="7" xfId="0" applyFill="1" applyBorder="1" applyAlignment="1">
      <alignment horizontal="left"/>
    </xf>
    <xf numFmtId="0" fontId="0" fillId="0" borderId="0" xfId="0" applyAlignment="1"/>
    <xf numFmtId="0" fontId="1" fillId="9" borderId="5" xfId="0" applyFont="1" applyFill="1" applyBorder="1"/>
    <xf numFmtId="0" fontId="1" fillId="3" borderId="5" xfId="0" applyFont="1" applyFill="1" applyBorder="1"/>
    <xf numFmtId="0" fontId="1" fillId="0" borderId="0" xfId="0" applyFont="1"/>
    <xf numFmtId="0" fontId="1" fillId="6" borderId="10" xfId="0" applyFont="1" applyFill="1" applyBorder="1" applyAlignment="1"/>
    <xf numFmtId="0" fontId="12" fillId="6" borderId="18" xfId="0" applyFont="1" applyFill="1" applyBorder="1" applyAlignment="1"/>
    <xf numFmtId="0" fontId="12" fillId="6" borderId="10" xfId="0" applyFont="1" applyFill="1" applyBorder="1" applyAlignment="1"/>
    <xf numFmtId="0" fontId="12" fillId="6" borderId="13" xfId="0" applyFont="1" applyFill="1" applyBorder="1" applyAlignment="1"/>
    <xf numFmtId="0" fontId="2" fillId="6" borderId="11" xfId="0" applyFont="1" applyFill="1" applyBorder="1" applyAlignment="1"/>
    <xf numFmtId="0" fontId="1" fillId="5" borderId="5" xfId="0" applyFont="1" applyFill="1" applyBorder="1"/>
    <xf numFmtId="0" fontId="1" fillId="9" borderId="4" xfId="0" applyFont="1" applyFill="1" applyBorder="1"/>
    <xf numFmtId="0" fontId="1" fillId="0" borderId="0" xfId="0" applyFont="1" applyAlignment="1">
      <alignment horizontal="left"/>
    </xf>
    <xf numFmtId="164" fontId="11" fillId="11" borderId="3" xfId="0" applyNumberFormat="1" applyFont="1" applyFill="1" applyBorder="1" applyAlignment="1">
      <alignment horizontal="left"/>
    </xf>
    <xf numFmtId="164" fontId="11" fillId="11" borderId="4" xfId="0" applyNumberFormat="1" applyFont="1" applyFill="1" applyBorder="1" applyAlignment="1">
      <alignment horizontal="left"/>
    </xf>
    <xf numFmtId="164" fontId="11" fillId="11" borderId="17" xfId="0" applyNumberFormat="1" applyFont="1" applyFill="1" applyBorder="1" applyAlignment="1">
      <alignment horizontal="left"/>
    </xf>
    <xf numFmtId="164" fontId="11" fillId="11" borderId="5" xfId="0" applyNumberFormat="1" applyFont="1" applyFill="1" applyBorder="1" applyAlignment="1">
      <alignment horizontal="left"/>
    </xf>
    <xf numFmtId="164" fontId="11" fillId="9" borderId="3" xfId="0" applyNumberFormat="1" applyFont="1" applyFill="1" applyBorder="1" applyAlignment="1">
      <alignment horizontal="left"/>
    </xf>
    <xf numFmtId="164" fontId="11" fillId="9" borderId="4" xfId="0" applyNumberFormat="1" applyFont="1" applyFill="1" applyBorder="1" applyAlignment="1">
      <alignment horizontal="left"/>
    </xf>
    <xf numFmtId="164" fontId="11" fillId="9" borderId="17" xfId="0" applyNumberFormat="1" applyFont="1" applyFill="1" applyBorder="1" applyAlignment="1">
      <alignment horizontal="left"/>
    </xf>
    <xf numFmtId="164" fontId="11" fillId="9" borderId="5" xfId="0" applyNumberFormat="1" applyFont="1" applyFill="1" applyBorder="1" applyAlignment="1">
      <alignment horizontal="left"/>
    </xf>
    <xf numFmtId="164" fontId="11" fillId="3" borderId="17" xfId="0" applyNumberFormat="1" applyFont="1" applyFill="1" applyBorder="1" applyAlignment="1">
      <alignment horizontal="left"/>
    </xf>
    <xf numFmtId="164" fontId="11" fillId="3" borderId="5" xfId="0" applyNumberFormat="1" applyFont="1" applyFill="1" applyBorder="1" applyAlignment="1">
      <alignment horizontal="left"/>
    </xf>
    <xf numFmtId="0" fontId="1" fillId="5" borderId="2" xfId="0" applyFont="1" applyFill="1" applyBorder="1"/>
    <xf numFmtId="0" fontId="1" fillId="11" borderId="3" xfId="0" applyFont="1" applyFill="1" applyBorder="1"/>
    <xf numFmtId="0" fontId="1" fillId="11" borderId="17" xfId="0" applyFont="1" applyFill="1" applyBorder="1"/>
    <xf numFmtId="164" fontId="11" fillId="11" borderId="6" xfId="0" applyNumberFormat="1" applyFont="1" applyFill="1" applyBorder="1" applyAlignment="1">
      <alignment horizontal="left"/>
    </xf>
    <xf numFmtId="164" fontId="1" fillId="11" borderId="15" xfId="0" applyNumberFormat="1" applyFont="1" applyFill="1" applyBorder="1" applyAlignment="1">
      <alignment horizontal="center"/>
    </xf>
    <xf numFmtId="164" fontId="1" fillId="11" borderId="5" xfId="0" applyNumberFormat="1" applyFont="1" applyFill="1" applyBorder="1" applyAlignment="1">
      <alignment horizontal="left"/>
    </xf>
    <xf numFmtId="164" fontId="11" fillId="11" borderId="0" xfId="0" applyNumberFormat="1" applyFont="1" applyFill="1" applyBorder="1" applyAlignment="1">
      <alignment horizontal="left"/>
    </xf>
    <xf numFmtId="164" fontId="1" fillId="11" borderId="14" xfId="0" applyNumberFormat="1" applyFont="1" applyFill="1" applyBorder="1" applyAlignment="1">
      <alignment horizontal="center"/>
    </xf>
    <xf numFmtId="164" fontId="1" fillId="11" borderId="2" xfId="0" applyNumberFormat="1" applyFont="1" applyFill="1" applyBorder="1" applyAlignment="1">
      <alignment horizontal="left"/>
    </xf>
    <xf numFmtId="164" fontId="1" fillId="9" borderId="5" xfId="0" applyNumberFormat="1" applyFont="1" applyFill="1" applyBorder="1" applyAlignment="1">
      <alignment horizontal="left"/>
    </xf>
    <xf numFmtId="164" fontId="11" fillId="9" borderId="6" xfId="0" applyNumberFormat="1" applyFont="1" applyFill="1" applyBorder="1" applyAlignment="1">
      <alignment horizontal="left"/>
    </xf>
    <xf numFmtId="164" fontId="1" fillId="9" borderId="4" xfId="0" applyNumberFormat="1" applyFont="1" applyFill="1" applyBorder="1" applyAlignment="1">
      <alignment horizontal="left"/>
    </xf>
    <xf numFmtId="164" fontId="1" fillId="9" borderId="15" xfId="0" applyNumberFormat="1" applyFont="1" applyFill="1" applyBorder="1" applyAlignment="1">
      <alignment horizontal="center"/>
    </xf>
    <xf numFmtId="164" fontId="11" fillId="9" borderId="0" xfId="0" applyNumberFormat="1" applyFont="1" applyFill="1" applyBorder="1" applyAlignment="1">
      <alignment horizontal="left"/>
    </xf>
    <xf numFmtId="164" fontId="1" fillId="9" borderId="14" xfId="0" applyNumberFormat="1" applyFont="1" applyFill="1" applyBorder="1" applyAlignment="1">
      <alignment horizontal="center"/>
    </xf>
    <xf numFmtId="164" fontId="11" fillId="5" borderId="6" xfId="0" applyNumberFormat="1" applyFont="1" applyFill="1" applyBorder="1" applyAlignment="1">
      <alignment horizontal="left"/>
    </xf>
    <xf numFmtId="164" fontId="11" fillId="5" borderId="4" xfId="0" applyNumberFormat="1" applyFont="1" applyFill="1" applyBorder="1" applyAlignment="1">
      <alignment horizontal="left"/>
    </xf>
    <xf numFmtId="164" fontId="11" fillId="5" borderId="3" xfId="0" applyNumberFormat="1" applyFont="1" applyFill="1" applyBorder="1" applyAlignment="1">
      <alignment horizontal="left"/>
    </xf>
    <xf numFmtId="164" fontId="1" fillId="5" borderId="15" xfId="0" applyNumberFormat="1" applyFont="1" applyFill="1" applyBorder="1" applyAlignment="1">
      <alignment horizontal="center"/>
    </xf>
    <xf numFmtId="164" fontId="1" fillId="5" borderId="5" xfId="0" applyNumberFormat="1" applyFont="1" applyFill="1" applyBorder="1" applyAlignment="1">
      <alignment horizontal="left"/>
    </xf>
    <xf numFmtId="164" fontId="11" fillId="5" borderId="0" xfId="0" applyNumberFormat="1" applyFont="1" applyFill="1" applyBorder="1" applyAlignment="1">
      <alignment horizontal="left"/>
    </xf>
    <xf numFmtId="164" fontId="11" fillId="5" borderId="5" xfId="0" applyNumberFormat="1" applyFont="1" applyFill="1" applyBorder="1" applyAlignment="1">
      <alignment horizontal="left"/>
    </xf>
    <xf numFmtId="164" fontId="11" fillId="5" borderId="17" xfId="0" applyNumberFormat="1" applyFont="1" applyFill="1" applyBorder="1" applyAlignment="1">
      <alignment horizontal="left"/>
    </xf>
    <xf numFmtId="164" fontId="1" fillId="5" borderId="14" xfId="0" applyNumberFormat="1" applyFont="1" applyFill="1" applyBorder="1" applyAlignment="1">
      <alignment horizontal="center"/>
    </xf>
    <xf numFmtId="164" fontId="11" fillId="5" borderId="7" xfId="0" applyNumberFormat="1" applyFont="1" applyFill="1" applyBorder="1" applyAlignment="1">
      <alignment horizontal="left"/>
    </xf>
    <xf numFmtId="164" fontId="11" fillId="5" borderId="2" xfId="0" applyNumberFormat="1" applyFont="1" applyFill="1" applyBorder="1" applyAlignment="1">
      <alignment horizontal="left"/>
    </xf>
    <xf numFmtId="164" fontId="11" fillId="5" borderId="16" xfId="0" applyNumberFormat="1" applyFont="1" applyFill="1" applyBorder="1" applyAlignment="1">
      <alignment horizontal="left"/>
    </xf>
    <xf numFmtId="164" fontId="1" fillId="5" borderId="12" xfId="0" applyNumberFormat="1" applyFont="1" applyFill="1" applyBorder="1" applyAlignment="1">
      <alignment horizontal="center"/>
    </xf>
    <xf numFmtId="164" fontId="1" fillId="3" borderId="5" xfId="0" applyNumberFormat="1" applyFont="1" applyFill="1" applyBorder="1" applyAlignment="1">
      <alignment horizontal="left"/>
    </xf>
    <xf numFmtId="164" fontId="11" fillId="3" borderId="0" xfId="0" applyNumberFormat="1" applyFont="1" applyFill="1" applyBorder="1" applyAlignment="1">
      <alignment horizontal="left"/>
    </xf>
    <xf numFmtId="164" fontId="1" fillId="3" borderId="14" xfId="0" applyNumberFormat="1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left"/>
    </xf>
    <xf numFmtId="0" fontId="1" fillId="0" borderId="3" xfId="0" applyFont="1" applyBorder="1"/>
    <xf numFmtId="0" fontId="0" fillId="0" borderId="6" xfId="0" applyBorder="1"/>
    <xf numFmtId="0" fontId="1" fillId="0" borderId="17" xfId="0" applyFont="1" applyBorder="1"/>
    <xf numFmtId="0" fontId="1" fillId="0" borderId="16" xfId="0" applyFont="1" applyBorder="1"/>
    <xf numFmtId="0" fontId="1" fillId="8" borderId="3" xfId="0" applyFont="1" applyFill="1" applyBorder="1"/>
    <xf numFmtId="0" fontId="0" fillId="8" borderId="6" xfId="0" applyFill="1" applyBorder="1" applyAlignment="1">
      <alignment horizontal="left"/>
    </xf>
    <xf numFmtId="0" fontId="1" fillId="8" borderId="17" xfId="0" applyFont="1" applyFill="1" applyBorder="1"/>
    <xf numFmtId="0" fontId="0" fillId="8" borderId="0" xfId="0" applyFill="1" applyBorder="1" applyAlignment="1">
      <alignment horizontal="left"/>
    </xf>
    <xf numFmtId="0" fontId="1" fillId="8" borderId="16" xfId="0" applyFont="1" applyFill="1" applyBorder="1"/>
    <xf numFmtId="0" fontId="0" fillId="8" borderId="6" xfId="0" applyFill="1" applyBorder="1"/>
    <xf numFmtId="0" fontId="1" fillId="8" borderId="15" xfId="0" applyFont="1" applyFill="1" applyBorder="1" applyAlignment="1">
      <alignment horizontal="center"/>
    </xf>
    <xf numFmtId="0" fontId="0" fillId="8" borderId="0" xfId="0" applyFill="1" applyBorder="1"/>
    <xf numFmtId="0" fontId="1" fillId="8" borderId="14" xfId="0" applyFont="1" applyFill="1" applyBorder="1" applyAlignment="1">
      <alignment horizontal="center"/>
    </xf>
    <xf numFmtId="0" fontId="0" fillId="8" borderId="7" xfId="0" applyFill="1" applyBorder="1"/>
    <xf numFmtId="0" fontId="1" fillId="8" borderId="12" xfId="0" applyFont="1" applyFill="1" applyBorder="1" applyAlignment="1">
      <alignment horizontal="center"/>
    </xf>
    <xf numFmtId="164" fontId="3" fillId="9" borderId="4" xfId="0" applyNumberFormat="1" applyFont="1" applyFill="1" applyBorder="1" applyAlignment="1">
      <alignment horizontal="left"/>
    </xf>
    <xf numFmtId="164" fontId="3" fillId="9" borderId="5" xfId="0" applyNumberFormat="1" applyFont="1" applyFill="1" applyBorder="1" applyAlignment="1">
      <alignment horizontal="left"/>
    </xf>
    <xf numFmtId="164" fontId="4" fillId="9" borderId="5" xfId="0" applyNumberFormat="1" applyFont="1" applyFill="1" applyBorder="1"/>
    <xf numFmtId="164" fontId="4" fillId="9" borderId="2" xfId="0" applyNumberFormat="1" applyFont="1" applyFill="1" applyBorder="1"/>
    <xf numFmtId="164" fontId="3" fillId="2" borderId="4" xfId="0" applyNumberFormat="1" applyFont="1" applyFill="1" applyBorder="1" applyAlignment="1">
      <alignment horizontal="left"/>
    </xf>
    <xf numFmtId="164" fontId="3" fillId="2" borderId="5" xfId="0" applyNumberFormat="1" applyFont="1" applyFill="1" applyBorder="1" applyAlignment="1">
      <alignment horizontal="left"/>
    </xf>
    <xf numFmtId="164" fontId="4" fillId="2" borderId="5" xfId="0" applyNumberFormat="1" applyFont="1" applyFill="1" applyBorder="1"/>
    <xf numFmtId="164" fontId="4" fillId="2" borderId="2" xfId="0" applyNumberFormat="1" applyFont="1" applyFill="1" applyBorder="1"/>
    <xf numFmtId="164" fontId="3" fillId="12" borderId="4" xfId="0" applyNumberFormat="1" applyFont="1" applyFill="1" applyBorder="1" applyAlignment="1">
      <alignment horizontal="left"/>
    </xf>
    <xf numFmtId="164" fontId="3" fillId="12" borderId="5" xfId="0" applyNumberFormat="1" applyFont="1" applyFill="1" applyBorder="1" applyAlignment="1">
      <alignment horizontal="left"/>
    </xf>
    <xf numFmtId="164" fontId="4" fillId="12" borderId="2" xfId="0" applyNumberFormat="1" applyFont="1" applyFill="1" applyBorder="1"/>
    <xf numFmtId="164" fontId="1" fillId="9" borderId="15" xfId="0" applyNumberFormat="1" applyFont="1" applyFill="1" applyBorder="1" applyAlignment="1">
      <alignment horizontal="left"/>
    </xf>
    <xf numFmtId="164" fontId="1" fillId="9" borderId="14" xfId="0" applyNumberFormat="1" applyFont="1" applyFill="1" applyBorder="1" applyAlignment="1">
      <alignment horizontal="left"/>
    </xf>
    <xf numFmtId="164" fontId="1" fillId="13" borderId="5" xfId="0" applyNumberFormat="1" applyFont="1" applyFill="1" applyBorder="1" applyAlignment="1">
      <alignment horizontal="left"/>
    </xf>
    <xf numFmtId="164" fontId="1" fillId="2" borderId="3" xfId="0" applyNumberFormat="1" applyFont="1" applyFill="1" applyBorder="1" applyAlignment="1">
      <alignment horizontal="left"/>
    </xf>
    <xf numFmtId="164" fontId="1" fillId="2" borderId="4" xfId="0" applyNumberFormat="1" applyFont="1" applyFill="1" applyBorder="1" applyAlignment="1">
      <alignment horizontal="left"/>
    </xf>
    <xf numFmtId="164" fontId="1" fillId="2" borderId="15" xfId="0" applyNumberFormat="1" applyFont="1" applyFill="1" applyBorder="1" applyAlignment="1">
      <alignment horizontal="left"/>
    </xf>
    <xf numFmtId="164" fontId="1" fillId="2" borderId="17" xfId="0" applyNumberFormat="1" applyFont="1" applyFill="1" applyBorder="1" applyAlignment="1">
      <alignment horizontal="left"/>
    </xf>
    <xf numFmtId="164" fontId="1" fillId="2" borderId="5" xfId="0" applyNumberFormat="1" applyFont="1" applyFill="1" applyBorder="1" applyAlignment="1">
      <alignment horizontal="left"/>
    </xf>
    <xf numFmtId="164" fontId="1" fillId="2" borderId="14" xfId="0" applyNumberFormat="1" applyFont="1" applyFill="1" applyBorder="1" applyAlignment="1">
      <alignment horizontal="left"/>
    </xf>
    <xf numFmtId="164" fontId="9" fillId="2" borderId="5" xfId="0" applyNumberFormat="1" applyFont="1" applyFill="1" applyBorder="1" applyAlignment="1">
      <alignment horizontal="left" vertical="center"/>
    </xf>
    <xf numFmtId="164" fontId="1" fillId="2" borderId="16" xfId="0" applyNumberFormat="1" applyFont="1" applyFill="1" applyBorder="1" applyAlignment="1">
      <alignment horizontal="left"/>
    </xf>
    <xf numFmtId="164" fontId="1" fillId="2" borderId="2" xfId="0" applyNumberFormat="1" applyFont="1" applyFill="1" applyBorder="1" applyAlignment="1">
      <alignment horizontal="left"/>
    </xf>
    <xf numFmtId="164" fontId="1" fillId="13" borderId="12" xfId="0" applyNumberFormat="1" applyFont="1" applyFill="1" applyBorder="1" applyAlignment="1">
      <alignment horizontal="left"/>
    </xf>
    <xf numFmtId="164" fontId="1" fillId="2" borderId="12" xfId="0" applyNumberFormat="1" applyFont="1" applyFill="1" applyBorder="1" applyAlignment="1">
      <alignment horizontal="left"/>
    </xf>
    <xf numFmtId="164" fontId="1" fillId="5" borderId="14" xfId="0" applyNumberFormat="1" applyFont="1" applyFill="1" applyBorder="1" applyAlignment="1">
      <alignment horizontal="left"/>
    </xf>
    <xf numFmtId="164" fontId="6" fillId="5" borderId="0" xfId="0" applyNumberFormat="1" applyFont="1" applyFill="1" applyBorder="1" applyAlignment="1">
      <alignment horizontal="left"/>
    </xf>
    <xf numFmtId="164" fontId="6" fillId="5" borderId="5" xfId="0" applyNumberFormat="1" applyFont="1" applyFill="1" applyBorder="1" applyAlignment="1">
      <alignment horizontal="left"/>
    </xf>
    <xf numFmtId="164" fontId="6" fillId="5" borderId="14" xfId="0" applyNumberFormat="1" applyFont="1" applyFill="1" applyBorder="1" applyAlignment="1">
      <alignment horizontal="left"/>
    </xf>
    <xf numFmtId="164" fontId="1" fillId="13" borderId="2" xfId="0" applyNumberFormat="1" applyFont="1" applyFill="1" applyBorder="1" applyAlignment="1">
      <alignment horizontal="left"/>
    </xf>
    <xf numFmtId="164" fontId="1" fillId="12" borderId="4" xfId="0" applyNumberFormat="1" applyFont="1" applyFill="1" applyBorder="1" applyAlignment="1">
      <alignment horizontal="left"/>
    </xf>
    <xf numFmtId="164" fontId="1" fillId="12" borderId="15" xfId="0" applyNumberFormat="1" applyFont="1" applyFill="1" applyBorder="1" applyAlignment="1">
      <alignment horizontal="left"/>
    </xf>
    <xf numFmtId="164" fontId="1" fillId="12" borderId="5" xfId="0" applyNumberFormat="1" applyFont="1" applyFill="1" applyBorder="1" applyAlignment="1">
      <alignment horizontal="left"/>
    </xf>
    <xf numFmtId="164" fontId="1" fillId="12" borderId="14" xfId="0" applyNumberFormat="1" applyFont="1" applyFill="1" applyBorder="1" applyAlignment="1">
      <alignment horizontal="left"/>
    </xf>
    <xf numFmtId="164" fontId="1" fillId="12" borderId="2" xfId="0" applyNumberFormat="1" applyFont="1" applyFill="1" applyBorder="1" applyAlignment="1">
      <alignment horizontal="left"/>
    </xf>
    <xf numFmtId="164" fontId="1" fillId="12" borderId="12" xfId="0" applyNumberFormat="1" applyFont="1" applyFill="1" applyBorder="1" applyAlignment="1">
      <alignment horizontal="left"/>
    </xf>
    <xf numFmtId="0" fontId="12" fillId="6" borderId="4" xfId="0" applyFont="1" applyFill="1" applyBorder="1" applyAlignment="1"/>
    <xf numFmtId="164" fontId="3" fillId="7" borderId="4" xfId="0" applyNumberFormat="1" applyFont="1" applyFill="1" applyBorder="1" applyAlignment="1">
      <alignment horizontal="left"/>
    </xf>
    <xf numFmtId="164" fontId="1" fillId="7" borderId="4" xfId="0" applyNumberFormat="1" applyFont="1" applyFill="1" applyBorder="1" applyAlignment="1">
      <alignment horizontal="left"/>
    </xf>
    <xf numFmtId="164" fontId="1" fillId="7" borderId="15" xfId="0" applyNumberFormat="1" applyFont="1" applyFill="1" applyBorder="1" applyAlignment="1">
      <alignment horizontal="left"/>
    </xf>
    <xf numFmtId="164" fontId="5" fillId="7" borderId="5" xfId="0" applyNumberFormat="1" applyFont="1" applyFill="1" applyBorder="1"/>
    <xf numFmtId="164" fontId="6" fillId="7" borderId="5" xfId="0" applyNumberFormat="1" applyFont="1" applyFill="1" applyBorder="1" applyAlignment="1">
      <alignment horizontal="left"/>
    </xf>
    <xf numFmtId="164" fontId="6" fillId="7" borderId="14" xfId="0" applyNumberFormat="1" applyFont="1" applyFill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0" fillId="0" borderId="15" xfId="0" applyBorder="1"/>
    <xf numFmtId="0" fontId="1" fillId="0" borderId="7" xfId="0" applyFont="1" applyBorder="1" applyAlignment="1">
      <alignment horizontal="center"/>
    </xf>
    <xf numFmtId="0" fontId="0" fillId="0" borderId="12" xfId="0" applyBorder="1"/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left"/>
    </xf>
    <xf numFmtId="0" fontId="1" fillId="4" borderId="6" xfId="0" applyFont="1" applyFill="1" applyBorder="1"/>
    <xf numFmtId="0" fontId="1" fillId="4" borderId="6" xfId="0" applyFont="1" applyFill="1" applyBorder="1" applyAlignment="1">
      <alignment horizontal="left"/>
    </xf>
    <xf numFmtId="0" fontId="1" fillId="4" borderId="15" xfId="0" applyFont="1" applyFill="1" applyBorder="1"/>
    <xf numFmtId="0" fontId="1" fillId="4" borderId="16" xfId="0" applyFont="1" applyFill="1" applyBorder="1" applyAlignment="1">
      <alignment horizontal="left"/>
    </xf>
    <xf numFmtId="0" fontId="1" fillId="4" borderId="7" xfId="0" applyFont="1" applyFill="1" applyBorder="1"/>
    <xf numFmtId="0" fontId="1" fillId="4" borderId="7" xfId="0" applyFont="1" applyFill="1" applyBorder="1" applyAlignment="1">
      <alignment horizontal="left"/>
    </xf>
    <xf numFmtId="0" fontId="1" fillId="4" borderId="12" xfId="0" applyFont="1" applyFill="1" applyBorder="1"/>
    <xf numFmtId="0" fontId="1" fillId="3" borderId="13" xfId="0" applyFont="1" applyFill="1" applyBorder="1" applyAlignment="1">
      <alignment horizontal="left"/>
    </xf>
    <xf numFmtId="0" fontId="13" fillId="3" borderId="19" xfId="0" applyFont="1" applyFill="1" applyBorder="1" applyAlignment="1">
      <alignment horizontal="left" vertical="center" indent="1"/>
    </xf>
    <xf numFmtId="0" fontId="8" fillId="0" borderId="20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left"/>
    </xf>
    <xf numFmtId="0" fontId="8" fillId="0" borderId="21" xfId="0" applyFont="1" applyBorder="1" applyAlignment="1">
      <alignment horizontal="left" vertical="center" indent="1"/>
    </xf>
    <xf numFmtId="0" fontId="1" fillId="0" borderId="0" xfId="0" applyFont="1" applyBorder="1" applyAlignment="1">
      <alignment horizontal="left"/>
    </xf>
    <xf numFmtId="0" fontId="0" fillId="0" borderId="14" xfId="0" applyBorder="1"/>
    <xf numFmtId="0" fontId="8" fillId="0" borderId="22" xfId="0" applyFont="1" applyBorder="1" applyAlignment="1">
      <alignment horizontal="left" vertical="center" indent="1"/>
    </xf>
    <xf numFmtId="0" fontId="8" fillId="0" borderId="23" xfId="0" applyFont="1" applyBorder="1" applyAlignment="1">
      <alignment horizontal="left" vertical="center" indent="1"/>
    </xf>
    <xf numFmtId="0" fontId="8" fillId="14" borderId="24" xfId="0" applyFont="1" applyFill="1" applyBorder="1" applyAlignment="1">
      <alignment horizontal="left" vertical="center" indent="1"/>
    </xf>
    <xf numFmtId="0" fontId="1" fillId="0" borderId="7" xfId="0" applyFont="1" applyBorder="1" applyAlignment="1">
      <alignment horizontal="left"/>
    </xf>
    <xf numFmtId="0" fontId="1" fillId="8" borderId="6" xfId="0" applyFont="1" applyFill="1" applyBorder="1" applyAlignment="1">
      <alignment horizontal="left"/>
    </xf>
    <xf numFmtId="0" fontId="1" fillId="8" borderId="0" xfId="0" applyFont="1" applyFill="1" applyBorder="1" applyAlignment="1">
      <alignment horizontal="left"/>
    </xf>
    <xf numFmtId="0" fontId="1" fillId="8" borderId="7" xfId="0" applyFont="1" applyFill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10" fillId="10" borderId="3" xfId="0" applyFont="1" applyFill="1" applyBorder="1" applyAlignment="1">
      <alignment horizontal="left"/>
    </xf>
    <xf numFmtId="0" fontId="10" fillId="10" borderId="10" xfId="0" applyFont="1" applyFill="1" applyBorder="1" applyAlignment="1"/>
    <xf numFmtId="164" fontId="10" fillId="10" borderId="4" xfId="0" applyNumberFormat="1" applyFont="1" applyFill="1" applyBorder="1" applyAlignment="1">
      <alignment horizontal="left"/>
    </xf>
    <xf numFmtId="164" fontId="10" fillId="10" borderId="5" xfId="0" applyNumberFormat="1" applyFont="1" applyFill="1" applyBorder="1" applyAlignment="1">
      <alignment horizontal="left"/>
    </xf>
    <xf numFmtId="164" fontId="10" fillId="10" borderId="2" xfId="0" applyNumberFormat="1" applyFont="1" applyFill="1" applyBorder="1" applyAlignment="1">
      <alignment horizontal="left"/>
    </xf>
    <xf numFmtId="164" fontId="10" fillId="10" borderId="17" xfId="0" applyNumberFormat="1" applyFont="1" applyFill="1" applyBorder="1" applyAlignment="1">
      <alignment horizontal="left"/>
    </xf>
    <xf numFmtId="164" fontId="10" fillId="10" borderId="3" xfId="0" applyNumberFormat="1" applyFont="1" applyFill="1" applyBorder="1" applyAlignment="1">
      <alignment horizontal="left"/>
    </xf>
    <xf numFmtId="164" fontId="10" fillId="10" borderId="16" xfId="0" applyNumberFormat="1" applyFont="1" applyFill="1" applyBorder="1" applyAlignment="1">
      <alignment horizontal="left"/>
    </xf>
    <xf numFmtId="164" fontId="14" fillId="10" borderId="4" xfId="0" applyNumberFormat="1" applyFont="1" applyFill="1" applyBorder="1" applyAlignment="1">
      <alignment horizontal="left" vertical="center"/>
    </xf>
    <xf numFmtId="164" fontId="14" fillId="10" borderId="5" xfId="0" applyNumberFormat="1" applyFont="1" applyFill="1" applyBorder="1" applyAlignment="1">
      <alignment horizontal="left" vertic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zoomScale="150" zoomScaleNormal="150"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B12" sqref="B12"/>
    </sheetView>
  </sheetViews>
  <sheetFormatPr defaultColWidth="9.140625" defaultRowHeight="15" x14ac:dyDescent="0.25"/>
  <cols>
    <col min="1" max="1" width="42.140625" style="11" customWidth="1"/>
    <col min="2" max="2" width="12.85546875" style="5" customWidth="1"/>
    <col min="3" max="3" width="13.5703125" style="5" customWidth="1"/>
    <col min="4" max="4" width="10.42578125" style="5" customWidth="1"/>
    <col min="5" max="5" width="10.140625" style="5" customWidth="1"/>
    <col min="6" max="6" width="10.28515625" style="5" customWidth="1"/>
    <col min="7" max="16384" width="9.140625" style="1"/>
  </cols>
  <sheetData>
    <row r="1" spans="1:18" ht="16.5" thickBot="1" x14ac:dyDescent="0.35">
      <c r="A1" s="30" t="s">
        <v>0</v>
      </c>
      <c r="B1" s="3" t="s">
        <v>13</v>
      </c>
      <c r="C1" s="3" t="s">
        <v>35</v>
      </c>
      <c r="D1" s="3" t="s">
        <v>1</v>
      </c>
      <c r="E1" s="3" t="s">
        <v>2</v>
      </c>
      <c r="F1" s="28" t="s">
        <v>3</v>
      </c>
      <c r="G1" s="2"/>
      <c r="J1"/>
      <c r="K1"/>
      <c r="L1"/>
      <c r="M1"/>
      <c r="N1"/>
      <c r="O1"/>
      <c r="P1"/>
      <c r="Q1"/>
      <c r="R1"/>
    </row>
    <row r="2" spans="1:18" ht="15.75" customHeight="1" x14ac:dyDescent="0.3">
      <c r="A2" s="110" t="s">
        <v>51</v>
      </c>
      <c r="B2" s="74">
        <v>2.06</v>
      </c>
      <c r="C2" s="74">
        <v>0.72208000000000006</v>
      </c>
      <c r="D2" s="74">
        <v>9.7180000000000002E-2</v>
      </c>
      <c r="E2" s="74">
        <v>1.7</v>
      </c>
      <c r="F2" s="121">
        <v>2.4900000000000002</v>
      </c>
      <c r="G2" s="2"/>
      <c r="J2"/>
      <c r="K2"/>
      <c r="L2"/>
      <c r="M2"/>
      <c r="N2"/>
      <c r="O2"/>
      <c r="P2"/>
      <c r="Q2"/>
      <c r="R2"/>
    </row>
    <row r="3" spans="1:18" ht="15.6" customHeight="1" x14ac:dyDescent="0.3">
      <c r="A3" s="111" t="s">
        <v>67</v>
      </c>
      <c r="B3" s="72">
        <v>2.4900000000000002</v>
      </c>
      <c r="C3" s="72">
        <f t="shared" ref="C3:C12" si="0">LN(B3)</f>
        <v>0.91228271047661635</v>
      </c>
      <c r="D3" s="72">
        <f t="shared" ref="D3:D12" si="1">(LN(B3/E3))/1.96</f>
        <v>0.14066626602299256</v>
      </c>
      <c r="E3" s="72">
        <v>1.89</v>
      </c>
      <c r="F3" s="122">
        <v>3.28</v>
      </c>
      <c r="G3" s="2"/>
      <c r="J3"/>
      <c r="K3"/>
      <c r="L3"/>
      <c r="M3"/>
      <c r="N3"/>
      <c r="O3"/>
      <c r="P3"/>
      <c r="Q3"/>
      <c r="R3"/>
    </row>
    <row r="4" spans="1:18" ht="16.5" x14ac:dyDescent="0.3">
      <c r="A4" s="112" t="s">
        <v>59</v>
      </c>
      <c r="B4" s="72">
        <v>1.0820000000000001</v>
      </c>
      <c r="C4" s="72">
        <v>7.8938900000000006E-2</v>
      </c>
      <c r="D4" s="72">
        <f t="shared" si="1"/>
        <v>0.28938720751415131</v>
      </c>
      <c r="E4" s="72">
        <v>0.61361489999999996</v>
      </c>
      <c r="F4" s="122">
        <v>1.908401</v>
      </c>
      <c r="G4" s="2"/>
      <c r="J4"/>
      <c r="K4"/>
      <c r="L4"/>
      <c r="M4"/>
      <c r="N4"/>
      <c r="O4"/>
      <c r="P4"/>
      <c r="Q4"/>
      <c r="R4"/>
    </row>
    <row r="5" spans="1:18" ht="17.25" thickBot="1" x14ac:dyDescent="0.35">
      <c r="A5" s="113" t="s">
        <v>63</v>
      </c>
      <c r="B5" s="72">
        <v>2.6488100000000001</v>
      </c>
      <c r="C5" s="72">
        <f>LN(B5)</f>
        <v>0.97411048253824606</v>
      </c>
      <c r="D5" s="123">
        <f t="shared" ref="D5" si="2">(LN(B5/E5))/1.96</f>
        <v>0.2804478245730157</v>
      </c>
      <c r="E5" s="72">
        <v>1.5287230000000001</v>
      </c>
      <c r="F5" s="122">
        <v>4.5895770000000002</v>
      </c>
      <c r="G5" s="2"/>
      <c r="J5"/>
      <c r="K5"/>
      <c r="L5"/>
      <c r="M5"/>
      <c r="N5"/>
      <c r="O5"/>
      <c r="P5"/>
      <c r="Q5"/>
      <c r="R5"/>
    </row>
    <row r="6" spans="1:18" ht="16.5" x14ac:dyDescent="0.3">
      <c r="A6" s="114" t="s">
        <v>52</v>
      </c>
      <c r="B6" s="124">
        <v>1.6</v>
      </c>
      <c r="C6" s="125">
        <v>0.47271299999999999</v>
      </c>
      <c r="D6" s="126">
        <v>0.102038</v>
      </c>
      <c r="E6" s="125">
        <v>1.31</v>
      </c>
      <c r="F6" s="126">
        <v>1.96</v>
      </c>
      <c r="G6" s="2"/>
      <c r="J6"/>
      <c r="K6"/>
      <c r="L6"/>
      <c r="M6"/>
      <c r="N6"/>
      <c r="O6"/>
      <c r="P6"/>
      <c r="Q6"/>
      <c r="R6"/>
    </row>
    <row r="7" spans="1:18" ht="16.5" x14ac:dyDescent="0.3">
      <c r="A7" s="115" t="s">
        <v>68</v>
      </c>
      <c r="B7" s="127">
        <v>1.7</v>
      </c>
      <c r="C7" s="128">
        <f t="shared" si="0"/>
        <v>0.53062825106217038</v>
      </c>
      <c r="D7" s="129">
        <f t="shared" si="1"/>
        <v>0.15281455617284881</v>
      </c>
      <c r="E7" s="128">
        <v>1.26</v>
      </c>
      <c r="F7" s="129">
        <v>2.2799999999999998</v>
      </c>
      <c r="G7" s="2"/>
      <c r="J7"/>
      <c r="K7"/>
      <c r="L7"/>
      <c r="M7"/>
      <c r="N7"/>
      <c r="O7"/>
      <c r="P7"/>
      <c r="Q7"/>
      <c r="R7"/>
    </row>
    <row r="8" spans="1:18" ht="16.5" x14ac:dyDescent="0.3">
      <c r="A8" s="116" t="s">
        <v>60</v>
      </c>
      <c r="B8" s="127">
        <v>0.57199999999999995</v>
      </c>
      <c r="C8" s="130">
        <v>-0.55780845999999995</v>
      </c>
      <c r="D8" s="129">
        <f t="shared" si="1"/>
        <v>0.3221648429667342</v>
      </c>
      <c r="E8" s="128">
        <v>0.30420320000000001</v>
      </c>
      <c r="F8" s="129">
        <v>1.077283</v>
      </c>
      <c r="G8" s="2"/>
      <c r="J8"/>
      <c r="K8"/>
      <c r="L8"/>
      <c r="M8"/>
      <c r="N8"/>
      <c r="O8"/>
      <c r="P8"/>
      <c r="Q8"/>
      <c r="R8"/>
    </row>
    <row r="9" spans="1:18" ht="17.25" thickBot="1" x14ac:dyDescent="0.35">
      <c r="A9" s="117" t="s">
        <v>64</v>
      </c>
      <c r="B9" s="131">
        <v>2.062049</v>
      </c>
      <c r="C9" s="132">
        <f t="shared" ref="C9" si="3">LN(B9)</f>
        <v>0.72370014864899102</v>
      </c>
      <c r="D9" s="133">
        <f t="shared" si="1"/>
        <v>0.29523424577300489</v>
      </c>
      <c r="E9" s="132">
        <v>1.1560870000000001</v>
      </c>
      <c r="F9" s="134">
        <v>3.6779639999999998</v>
      </c>
      <c r="G9" s="2"/>
      <c r="J9"/>
      <c r="K9"/>
      <c r="L9"/>
      <c r="M9"/>
      <c r="N9"/>
      <c r="O9"/>
      <c r="P9"/>
      <c r="Q9"/>
      <c r="R9"/>
    </row>
    <row r="10" spans="1:18" ht="16.5" x14ac:dyDescent="0.3">
      <c r="A10" s="147" t="s">
        <v>53</v>
      </c>
      <c r="B10" s="148"/>
      <c r="C10" s="148"/>
      <c r="D10" s="148"/>
      <c r="E10" s="148"/>
      <c r="F10" s="149"/>
      <c r="G10" s="2"/>
      <c r="J10"/>
      <c r="K10"/>
      <c r="L10"/>
      <c r="M10"/>
      <c r="N10"/>
      <c r="O10"/>
      <c r="P10"/>
      <c r="Q10"/>
      <c r="R10"/>
    </row>
    <row r="11" spans="1:18" ht="16.5" x14ac:dyDescent="0.3">
      <c r="A11" s="29" t="s">
        <v>69</v>
      </c>
      <c r="B11" s="82">
        <v>1.45</v>
      </c>
      <c r="C11" s="82">
        <f t="shared" si="0"/>
        <v>0.37156355643248301</v>
      </c>
      <c r="D11" s="82">
        <f t="shared" si="1"/>
        <v>0.15505352446870821</v>
      </c>
      <c r="E11" s="82">
        <v>1.07</v>
      </c>
      <c r="F11" s="135">
        <v>1.96</v>
      </c>
      <c r="G11" s="2"/>
      <c r="J11"/>
      <c r="K11"/>
      <c r="L11"/>
      <c r="M11"/>
      <c r="N11"/>
      <c r="O11"/>
      <c r="P11"/>
      <c r="Q11"/>
      <c r="R11"/>
    </row>
    <row r="12" spans="1:18" s="34" customFormat="1" ht="16.5" x14ac:dyDescent="0.3">
      <c r="A12" s="31" t="s">
        <v>61</v>
      </c>
      <c r="B12" s="136">
        <v>0.93112560940819378</v>
      </c>
      <c r="C12" s="137">
        <f t="shared" si="0"/>
        <v>-7.1361091999999959E-2</v>
      </c>
      <c r="D12" s="137">
        <f t="shared" si="1"/>
        <v>0.48514512000000004</v>
      </c>
      <c r="E12" s="85">
        <v>0.35978612287722062</v>
      </c>
      <c r="F12" s="138">
        <v>2.4097508085147799</v>
      </c>
      <c r="G12" s="33"/>
      <c r="J12" s="35"/>
      <c r="K12" s="35"/>
      <c r="L12" s="35"/>
      <c r="M12" s="35"/>
      <c r="N12" s="35"/>
      <c r="O12" s="35"/>
      <c r="P12" s="35"/>
      <c r="Q12" s="35"/>
      <c r="R12" s="35"/>
    </row>
    <row r="13" spans="1:18" ht="15" customHeight="1" thickBot="1" x14ac:dyDescent="0.35">
      <c r="A13" s="32" t="s">
        <v>65</v>
      </c>
      <c r="B13" s="8">
        <v>2.1843110000000001</v>
      </c>
      <c r="C13" s="8">
        <f t="shared" ref="C13" si="4">LN(B13)</f>
        <v>0.78130044701224466</v>
      </c>
      <c r="D13" s="139">
        <f t="shared" ref="D13" si="5">(LN(B13/E13))/1.96</f>
        <v>0.3026013838774172</v>
      </c>
      <c r="E13" s="8">
        <v>1.207077</v>
      </c>
      <c r="F13" s="9">
        <v>3.952699</v>
      </c>
      <c r="G13" s="2"/>
    </row>
    <row r="14" spans="1:18" ht="16.5" x14ac:dyDescent="0.3">
      <c r="A14" s="118" t="s">
        <v>54</v>
      </c>
      <c r="B14" s="140">
        <v>1.56</v>
      </c>
      <c r="C14" s="140">
        <v>0.44423099999999999</v>
      </c>
      <c r="D14" s="140">
        <v>0.105994</v>
      </c>
      <c r="E14" s="140">
        <v>1.27</v>
      </c>
      <c r="F14" s="141">
        <v>1.92</v>
      </c>
      <c r="G14" s="2"/>
    </row>
    <row r="15" spans="1:18" ht="16.5" x14ac:dyDescent="0.3">
      <c r="A15" s="119" t="s">
        <v>70</v>
      </c>
      <c r="B15" s="142">
        <v>1.47</v>
      </c>
      <c r="C15" s="142">
        <f t="shared" ref="C15:C17" si="6">LN(B15)</f>
        <v>0.38526240079064489</v>
      </c>
      <c r="D15" s="142">
        <f>(LN(B15/E15))/1.96</f>
        <v>0.15729661206863085</v>
      </c>
      <c r="E15" s="142">
        <v>1.08</v>
      </c>
      <c r="F15" s="143">
        <v>1.99</v>
      </c>
      <c r="G15" s="2"/>
    </row>
    <row r="16" spans="1:18" ht="16.5" x14ac:dyDescent="0.3">
      <c r="A16" s="150" t="s">
        <v>62</v>
      </c>
      <c r="B16" s="151"/>
      <c r="C16" s="151"/>
      <c r="D16" s="151"/>
      <c r="E16" s="151"/>
      <c r="F16" s="152"/>
      <c r="G16" s="2"/>
    </row>
    <row r="17" spans="1:7" ht="17.25" thickBot="1" x14ac:dyDescent="0.35">
      <c r="A17" s="120" t="s">
        <v>66</v>
      </c>
      <c r="B17" s="144">
        <v>0.4974674</v>
      </c>
      <c r="C17" s="144">
        <f t="shared" si="6"/>
        <v>-0.69822525216871001</v>
      </c>
      <c r="D17" s="139">
        <f>(LN(B17/E17))/1.96</f>
        <v>1.9144184239579749</v>
      </c>
      <c r="E17" s="144">
        <v>1.16729E-2</v>
      </c>
      <c r="F17" s="145">
        <v>21.200749999999999</v>
      </c>
      <c r="G17" s="2"/>
    </row>
    <row r="18" spans="1:7" x14ac:dyDescent="0.25">
      <c r="A18" s="10"/>
      <c r="B18" s="4"/>
      <c r="C18" s="4"/>
      <c r="D18" s="4"/>
      <c r="E18" s="4"/>
      <c r="F18" s="4"/>
    </row>
  </sheetData>
  <autoFilter ref="A1:A1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workbookViewId="0">
      <selection activeCell="C20" sqref="C20"/>
    </sheetView>
  </sheetViews>
  <sheetFormatPr defaultRowHeight="15" x14ac:dyDescent="0.25"/>
  <cols>
    <col min="1" max="1" width="12.85546875" style="44" customWidth="1"/>
    <col min="2" max="2" width="11.42578125" style="52" customWidth="1"/>
    <col min="3" max="3" width="13.85546875" style="6" customWidth="1"/>
    <col min="4" max="4" width="5.5703125" style="6" customWidth="1"/>
    <col min="5" max="5" width="10.5703125" style="52" customWidth="1"/>
    <col min="6" max="6" width="10.140625" style="6" customWidth="1"/>
    <col min="7" max="7" width="26.140625" style="6" customWidth="1"/>
    <col min="8" max="8" width="23.5703125" style="6" customWidth="1"/>
    <col min="9" max="9" width="10" customWidth="1"/>
    <col min="10" max="10" width="9.5703125" style="6" customWidth="1"/>
    <col min="11" max="11" width="11" style="39" customWidth="1"/>
    <col min="12" max="12" width="9.140625" style="6"/>
  </cols>
  <sheetData>
    <row r="1" spans="1:12" s="41" customFormat="1" ht="17.25" thickBot="1" x14ac:dyDescent="0.35">
      <c r="A1" s="45" t="s">
        <v>48</v>
      </c>
      <c r="B1" s="182" t="s">
        <v>40</v>
      </c>
      <c r="C1" s="47" t="s">
        <v>41</v>
      </c>
      <c r="D1" s="48" t="s">
        <v>38</v>
      </c>
      <c r="E1" s="183" t="s">
        <v>39</v>
      </c>
      <c r="F1" s="48" t="s">
        <v>43</v>
      </c>
      <c r="G1" s="47" t="s">
        <v>44</v>
      </c>
      <c r="H1" s="48" t="s">
        <v>45</v>
      </c>
      <c r="I1" s="46" t="s">
        <v>46</v>
      </c>
      <c r="J1" s="47" t="s">
        <v>47</v>
      </c>
      <c r="K1" s="49" t="s">
        <v>49</v>
      </c>
      <c r="L1" s="146" t="s">
        <v>72</v>
      </c>
    </row>
    <row r="2" spans="1:12" ht="15.75" x14ac:dyDescent="0.25">
      <c r="A2" s="64" t="s">
        <v>51</v>
      </c>
      <c r="B2" s="184">
        <f>EXP(C2)</f>
        <v>2.0587108789548285</v>
      </c>
      <c r="C2" s="54">
        <v>0.72208000000000006</v>
      </c>
      <c r="D2" s="66">
        <v>1.96</v>
      </c>
      <c r="E2" s="184">
        <v>9.7180000000000002E-2</v>
      </c>
      <c r="F2" s="66">
        <f>D2*E2</f>
        <v>0.1904728</v>
      </c>
      <c r="G2" s="54">
        <f>C2-F2</f>
        <v>0.53160720000000006</v>
      </c>
      <c r="H2" s="66">
        <f>C2+F2</f>
        <v>0.91255280000000005</v>
      </c>
      <c r="I2" s="53">
        <f>EXP(G2)</f>
        <v>1.7016650280500589</v>
      </c>
      <c r="J2" s="54">
        <f>EXP(H2)</f>
        <v>2.4906726137420994</v>
      </c>
      <c r="K2" s="67" t="s">
        <v>36</v>
      </c>
      <c r="L2" s="20"/>
    </row>
    <row r="3" spans="1:12" ht="15.75" x14ac:dyDescent="0.25">
      <c r="A3" s="65" t="s">
        <v>52</v>
      </c>
      <c r="B3" s="185">
        <f t="shared" ref="B3:B5" si="0">EXP(C3)</f>
        <v>1.6043408710659648</v>
      </c>
      <c r="C3" s="68">
        <v>0.47271299999999999</v>
      </c>
      <c r="D3" s="69">
        <v>1.96</v>
      </c>
      <c r="E3" s="185">
        <v>0.102038</v>
      </c>
      <c r="F3" s="69">
        <f t="shared" ref="F3:F17" si="1">D3*E3</f>
        <v>0.19999448</v>
      </c>
      <c r="G3" s="56">
        <f t="shared" ref="G3:G17" si="2">C3-F3</f>
        <v>0.27271851999999996</v>
      </c>
      <c r="H3" s="69">
        <f t="shared" ref="H3:H17" si="3">C3+F3</f>
        <v>0.67270748000000002</v>
      </c>
      <c r="I3" s="55">
        <f t="shared" ref="I3:I17" si="4">EXP(G3)</f>
        <v>1.3135304602297513</v>
      </c>
      <c r="J3" s="56">
        <f t="shared" ref="J3:J17" si="5">EXP(H3)</f>
        <v>1.9595355482829784</v>
      </c>
      <c r="K3" s="70" t="s">
        <v>36</v>
      </c>
      <c r="L3" s="20"/>
    </row>
    <row r="4" spans="1:12" ht="15.75" x14ac:dyDescent="0.25">
      <c r="A4" s="65" t="s">
        <v>53</v>
      </c>
      <c r="B4" s="185" t="s">
        <v>50</v>
      </c>
      <c r="C4" s="68" t="s">
        <v>50</v>
      </c>
      <c r="D4" s="69" t="s">
        <v>50</v>
      </c>
      <c r="E4" s="185" t="s">
        <v>50</v>
      </c>
      <c r="F4" s="69" t="s">
        <v>50</v>
      </c>
      <c r="G4" s="56" t="s">
        <v>50</v>
      </c>
      <c r="H4" s="69" t="s">
        <v>50</v>
      </c>
      <c r="I4" s="55" t="s">
        <v>50</v>
      </c>
      <c r="J4" s="56" t="s">
        <v>50</v>
      </c>
      <c r="K4" s="70" t="s">
        <v>50</v>
      </c>
      <c r="L4" s="20"/>
    </row>
    <row r="5" spans="1:12" ht="16.5" thickBot="1" x14ac:dyDescent="0.3">
      <c r="A5" s="65" t="s">
        <v>54</v>
      </c>
      <c r="B5" s="186">
        <f t="shared" si="0"/>
        <v>1.5592906401603417</v>
      </c>
      <c r="C5" s="71">
        <v>0.44423099999999999</v>
      </c>
      <c r="D5" s="69">
        <v>1.96</v>
      </c>
      <c r="E5" s="185">
        <v>0.105994</v>
      </c>
      <c r="F5" s="69">
        <f t="shared" si="1"/>
        <v>0.20774824</v>
      </c>
      <c r="G5" s="56">
        <f t="shared" si="2"/>
        <v>0.23648275999999999</v>
      </c>
      <c r="H5" s="69">
        <f t="shared" si="3"/>
        <v>0.65197923999999996</v>
      </c>
      <c r="I5" s="55">
        <f t="shared" si="4"/>
        <v>1.2667857160461327</v>
      </c>
      <c r="J5" s="56">
        <f t="shared" si="5"/>
        <v>1.919335898482063</v>
      </c>
      <c r="K5" s="70" t="s">
        <v>36</v>
      </c>
      <c r="L5" s="20"/>
    </row>
    <row r="6" spans="1:12" ht="15.75" x14ac:dyDescent="0.25">
      <c r="A6" s="51" t="s">
        <v>55</v>
      </c>
      <c r="B6" s="187">
        <v>2.4900000000000002</v>
      </c>
      <c r="C6" s="72">
        <f>LN(B6)</f>
        <v>0.91228271047661635</v>
      </c>
      <c r="D6" s="73">
        <v>1.96</v>
      </c>
      <c r="E6" s="184">
        <v>0.14066626602299256</v>
      </c>
      <c r="F6" s="73">
        <f t="shared" si="1"/>
        <v>0.27570588140506541</v>
      </c>
      <c r="G6" s="58">
        <f t="shared" si="2"/>
        <v>0.636576829071551</v>
      </c>
      <c r="H6" s="73">
        <f t="shared" si="3"/>
        <v>1.1879885918816817</v>
      </c>
      <c r="I6" s="57">
        <f t="shared" si="4"/>
        <v>1.89</v>
      </c>
      <c r="J6" s="58">
        <f t="shared" si="5"/>
        <v>3.2804761904761914</v>
      </c>
      <c r="K6" s="75" t="s">
        <v>36</v>
      </c>
      <c r="L6" s="20"/>
    </row>
    <row r="7" spans="1:12" ht="15.75" x14ac:dyDescent="0.25">
      <c r="A7" s="42" t="s">
        <v>56</v>
      </c>
      <c r="B7" s="187">
        <v>1.7</v>
      </c>
      <c r="C7" s="72">
        <f t="shared" ref="C7:C17" si="6">LN(B7)</f>
        <v>0.53062825106217038</v>
      </c>
      <c r="D7" s="76">
        <v>1.96</v>
      </c>
      <c r="E7" s="185">
        <v>0.15281455617284881</v>
      </c>
      <c r="F7" s="76">
        <f t="shared" si="1"/>
        <v>0.29951653009878365</v>
      </c>
      <c r="G7" s="60">
        <f t="shared" si="2"/>
        <v>0.23111172096338672</v>
      </c>
      <c r="H7" s="76">
        <f t="shared" si="3"/>
        <v>0.83014478116095403</v>
      </c>
      <c r="I7" s="59">
        <f t="shared" si="4"/>
        <v>1.26</v>
      </c>
      <c r="J7" s="60">
        <f t="shared" si="5"/>
        <v>2.2936507936507935</v>
      </c>
      <c r="K7" s="77" t="s">
        <v>36</v>
      </c>
      <c r="L7" s="20"/>
    </row>
    <row r="8" spans="1:12" ht="15.75" x14ac:dyDescent="0.25">
      <c r="A8" s="42" t="s">
        <v>57</v>
      </c>
      <c r="B8" s="187">
        <v>1.45</v>
      </c>
      <c r="C8" s="72">
        <f t="shared" si="6"/>
        <v>0.37156355643248301</v>
      </c>
      <c r="D8" s="76">
        <v>1.96</v>
      </c>
      <c r="E8" s="185">
        <v>0.15505352446870821</v>
      </c>
      <c r="F8" s="76">
        <f t="shared" si="1"/>
        <v>0.30390490795866809</v>
      </c>
      <c r="G8" s="60">
        <f t="shared" si="2"/>
        <v>6.765864847381492E-2</v>
      </c>
      <c r="H8" s="76">
        <f t="shared" si="3"/>
        <v>0.67546846439115105</v>
      </c>
      <c r="I8" s="59">
        <f t="shared" si="4"/>
        <v>1.07</v>
      </c>
      <c r="J8" s="60">
        <f t="shared" si="5"/>
        <v>1.9649532710280369</v>
      </c>
      <c r="K8" s="77" t="s">
        <v>36</v>
      </c>
      <c r="L8" s="20"/>
    </row>
    <row r="9" spans="1:12" ht="16.5" thickBot="1" x14ac:dyDescent="0.3">
      <c r="A9" s="42" t="s">
        <v>58</v>
      </c>
      <c r="B9" s="187">
        <v>1.47</v>
      </c>
      <c r="C9" s="72">
        <f t="shared" si="6"/>
        <v>0.38526240079064489</v>
      </c>
      <c r="D9" s="76">
        <v>1.96</v>
      </c>
      <c r="E9" s="185">
        <v>0.15729661206863085</v>
      </c>
      <c r="F9" s="76">
        <f t="shared" si="1"/>
        <v>0.30830135965451649</v>
      </c>
      <c r="G9" s="60">
        <f t="shared" si="2"/>
        <v>7.6961041136128394E-2</v>
      </c>
      <c r="H9" s="76">
        <f t="shared" si="3"/>
        <v>0.69356376044516144</v>
      </c>
      <c r="I9" s="59">
        <f t="shared" si="4"/>
        <v>1.08</v>
      </c>
      <c r="J9" s="60">
        <f t="shared" si="5"/>
        <v>2.000833333333333</v>
      </c>
      <c r="K9" s="77" t="s">
        <v>36</v>
      </c>
      <c r="L9" s="20"/>
    </row>
    <row r="10" spans="1:12" ht="15.75" x14ac:dyDescent="0.25">
      <c r="A10" s="38" t="s">
        <v>59</v>
      </c>
      <c r="B10" s="188">
        <v>1.0820000000000001</v>
      </c>
      <c r="C10" s="7">
        <f t="shared" si="6"/>
        <v>7.8811180424289848E-2</v>
      </c>
      <c r="D10" s="78">
        <v>1.96</v>
      </c>
      <c r="E10" s="190">
        <v>0.28945759999999998</v>
      </c>
      <c r="F10" s="78">
        <f t="shared" si="1"/>
        <v>0.56733689599999992</v>
      </c>
      <c r="G10" s="79">
        <f t="shared" si="2"/>
        <v>-0.48852571557571006</v>
      </c>
      <c r="H10" s="78">
        <f t="shared" si="3"/>
        <v>0.64614807642428973</v>
      </c>
      <c r="I10" s="80">
        <f t="shared" si="4"/>
        <v>0.61353024583876781</v>
      </c>
      <c r="J10" s="79">
        <f t="shared" si="5"/>
        <v>1.9081765046472698</v>
      </c>
      <c r="K10" s="81" t="s">
        <v>36</v>
      </c>
      <c r="L10" s="20"/>
    </row>
    <row r="11" spans="1:12" ht="15.75" x14ac:dyDescent="0.25">
      <c r="A11" s="50" t="s">
        <v>60</v>
      </c>
      <c r="B11" s="187">
        <v>0.57199999999999995</v>
      </c>
      <c r="C11" s="82">
        <f t="shared" si="6"/>
        <v>-0.55861628760233928</v>
      </c>
      <c r="D11" s="83">
        <v>1.96</v>
      </c>
      <c r="E11" s="185">
        <v>0.32258286000000003</v>
      </c>
      <c r="F11" s="83">
        <f t="shared" si="1"/>
        <v>0.63226240560000002</v>
      </c>
      <c r="G11" s="84">
        <f t="shared" si="2"/>
        <v>-1.1908786932023392</v>
      </c>
      <c r="H11" s="83">
        <f t="shared" si="3"/>
        <v>7.3646117997660743E-2</v>
      </c>
      <c r="I11" s="85">
        <f t="shared" si="4"/>
        <v>0.30395406432045408</v>
      </c>
      <c r="J11" s="84">
        <f t="shared" si="5"/>
        <v>1.0764258103653943</v>
      </c>
      <c r="K11" s="86" t="s">
        <v>36</v>
      </c>
      <c r="L11" s="20"/>
    </row>
    <row r="12" spans="1:12" ht="15.75" x14ac:dyDescent="0.25">
      <c r="A12" s="50" t="s">
        <v>61</v>
      </c>
      <c r="B12" s="187">
        <f>EXP(C12)</f>
        <v>0.93112560940819378</v>
      </c>
      <c r="C12" s="82">
        <v>-7.1361092000000001E-2</v>
      </c>
      <c r="D12" s="83">
        <v>1.96</v>
      </c>
      <c r="E12" s="191">
        <v>0.48514511999999999</v>
      </c>
      <c r="F12" s="83">
        <f t="shared" si="1"/>
        <v>0.95088443519999999</v>
      </c>
      <c r="G12" s="84">
        <f t="shared" si="2"/>
        <v>-1.0222455271999999</v>
      </c>
      <c r="H12" s="83">
        <f t="shared" si="3"/>
        <v>0.87952334320000003</v>
      </c>
      <c r="I12" s="85">
        <f t="shared" si="4"/>
        <v>0.35978612287722062</v>
      </c>
      <c r="J12" s="84">
        <f t="shared" si="5"/>
        <v>2.4097508085147799</v>
      </c>
      <c r="K12" s="86" t="s">
        <v>37</v>
      </c>
      <c r="L12" s="20" t="s">
        <v>42</v>
      </c>
    </row>
    <row r="13" spans="1:12" ht="16.5" thickBot="1" x14ac:dyDescent="0.3">
      <c r="A13" s="63" t="s">
        <v>62</v>
      </c>
      <c r="B13" s="189" t="s">
        <v>50</v>
      </c>
      <c r="C13" s="8" t="s">
        <v>50</v>
      </c>
      <c r="D13" s="87" t="s">
        <v>50</v>
      </c>
      <c r="E13" s="186" t="s">
        <v>50</v>
      </c>
      <c r="F13" s="87" t="s">
        <v>50</v>
      </c>
      <c r="G13" s="88" t="s">
        <v>50</v>
      </c>
      <c r="H13" s="87" t="s">
        <v>50</v>
      </c>
      <c r="I13" s="89" t="s">
        <v>50</v>
      </c>
      <c r="J13" s="88" t="s">
        <v>50</v>
      </c>
      <c r="K13" s="90" t="s">
        <v>50</v>
      </c>
      <c r="L13" s="20"/>
    </row>
    <row r="14" spans="1:12" ht="15.75" x14ac:dyDescent="0.25">
      <c r="A14" s="43" t="s">
        <v>63</v>
      </c>
      <c r="B14" s="187">
        <v>2.6488100000000001</v>
      </c>
      <c r="C14" s="91">
        <f t="shared" si="6"/>
        <v>0.97411048253824606</v>
      </c>
      <c r="D14" s="92">
        <v>1.96</v>
      </c>
      <c r="E14" s="185">
        <v>0.2804478245730157</v>
      </c>
      <c r="F14" s="92">
        <f t="shared" si="1"/>
        <v>0.54967773616311078</v>
      </c>
      <c r="G14" s="62">
        <f t="shared" si="2"/>
        <v>0.42443274637513528</v>
      </c>
      <c r="H14" s="92">
        <f t="shared" si="3"/>
        <v>1.5237882187013567</v>
      </c>
      <c r="I14" s="61">
        <f t="shared" si="4"/>
        <v>1.5287230000000001</v>
      </c>
      <c r="J14" s="62">
        <f t="shared" si="5"/>
        <v>4.5895786326888519</v>
      </c>
      <c r="K14" s="93" t="s">
        <v>37</v>
      </c>
      <c r="L14" s="20" t="s">
        <v>71</v>
      </c>
    </row>
    <row r="15" spans="1:12" ht="15.75" x14ac:dyDescent="0.25">
      <c r="A15" s="43" t="s">
        <v>64</v>
      </c>
      <c r="B15" s="187">
        <v>2.062049</v>
      </c>
      <c r="C15" s="91">
        <f t="shared" si="6"/>
        <v>0.72370014864899102</v>
      </c>
      <c r="D15" s="92">
        <v>1.96</v>
      </c>
      <c r="E15" s="185">
        <v>0.29523424577300489</v>
      </c>
      <c r="F15" s="92">
        <f t="shared" si="1"/>
        <v>0.5786591217150896</v>
      </c>
      <c r="G15" s="62">
        <f t="shared" si="2"/>
        <v>0.14504102693390142</v>
      </c>
      <c r="H15" s="92">
        <f t="shared" si="3"/>
        <v>1.3023592703640805</v>
      </c>
      <c r="I15" s="61">
        <f t="shared" si="4"/>
        <v>1.1560870000000001</v>
      </c>
      <c r="J15" s="62">
        <f t="shared" si="5"/>
        <v>3.6779637504798508</v>
      </c>
      <c r="K15" s="93" t="s">
        <v>37</v>
      </c>
      <c r="L15" s="20" t="s">
        <v>71</v>
      </c>
    </row>
    <row r="16" spans="1:12" ht="15.75" x14ac:dyDescent="0.25">
      <c r="A16" s="43" t="s">
        <v>65</v>
      </c>
      <c r="B16" s="187">
        <v>2.1843110000000001</v>
      </c>
      <c r="C16" s="91">
        <f t="shared" si="6"/>
        <v>0.78130044701224466</v>
      </c>
      <c r="D16" s="92">
        <v>1.96</v>
      </c>
      <c r="E16" s="185">
        <v>0.3026013838774172</v>
      </c>
      <c r="F16" s="92">
        <f t="shared" si="1"/>
        <v>0.59309871239973766</v>
      </c>
      <c r="G16" s="62">
        <f t="shared" si="2"/>
        <v>0.188201734612507</v>
      </c>
      <c r="H16" s="92">
        <f t="shared" si="3"/>
        <v>1.3743991594119822</v>
      </c>
      <c r="I16" s="61">
        <f t="shared" si="4"/>
        <v>1.207077</v>
      </c>
      <c r="J16" s="62">
        <f t="shared" si="5"/>
        <v>3.9527010660637232</v>
      </c>
      <c r="K16" s="93" t="s">
        <v>37</v>
      </c>
      <c r="L16" s="20" t="s">
        <v>71</v>
      </c>
    </row>
    <row r="17" spans="1:12" ht="16.5" thickBot="1" x14ac:dyDescent="0.3">
      <c r="A17" s="43" t="s">
        <v>66</v>
      </c>
      <c r="B17" s="187">
        <v>0.4974674</v>
      </c>
      <c r="C17" s="91">
        <f t="shared" si="6"/>
        <v>-0.69822525216871001</v>
      </c>
      <c r="D17" s="92">
        <v>1.96</v>
      </c>
      <c r="E17" s="185">
        <v>1.9144184239579749</v>
      </c>
      <c r="F17" s="92">
        <f t="shared" si="1"/>
        <v>3.7522601109576308</v>
      </c>
      <c r="G17" s="62">
        <f t="shared" si="2"/>
        <v>-4.450485363126341</v>
      </c>
      <c r="H17" s="92">
        <f t="shared" si="3"/>
        <v>3.0540348587889206</v>
      </c>
      <c r="I17" s="61">
        <f t="shared" si="4"/>
        <v>1.1672899999999996E-2</v>
      </c>
      <c r="J17" s="62">
        <f t="shared" si="5"/>
        <v>21.200713966774323</v>
      </c>
      <c r="K17" s="93" t="s">
        <v>37</v>
      </c>
      <c r="L17" s="20" t="s">
        <v>71</v>
      </c>
    </row>
    <row r="18" spans="1:12" x14ac:dyDescent="0.25">
      <c r="A18" s="99"/>
      <c r="B18" s="178"/>
      <c r="C18" s="100"/>
      <c r="D18" s="100"/>
      <c r="E18" s="3">
        <v>0.64958930000000004</v>
      </c>
      <c r="F18" s="100"/>
      <c r="G18" s="100"/>
      <c r="H18" s="100"/>
      <c r="I18" s="104"/>
      <c r="J18" s="100"/>
      <c r="K18" s="105"/>
      <c r="L18" s="17"/>
    </row>
    <row r="19" spans="1:12" x14ac:dyDescent="0.25">
      <c r="A19" s="101"/>
      <c r="B19" s="179"/>
      <c r="C19" s="102"/>
      <c r="D19" s="102"/>
      <c r="E19" s="91">
        <v>0.53235580000000005</v>
      </c>
      <c r="F19" s="102"/>
      <c r="G19" s="102"/>
      <c r="H19" s="102"/>
      <c r="I19" s="106"/>
      <c r="J19" s="102"/>
      <c r="K19" s="107"/>
      <c r="L19" s="20"/>
    </row>
    <row r="20" spans="1:12" x14ac:dyDescent="0.25">
      <c r="A20" s="101"/>
      <c r="B20" s="179"/>
      <c r="C20" s="102"/>
      <c r="D20" s="102"/>
      <c r="E20" s="91">
        <v>0.57799120000000004</v>
      </c>
      <c r="F20" s="102"/>
      <c r="G20" s="102"/>
      <c r="H20" s="102"/>
      <c r="I20" s="106"/>
      <c r="J20" s="102"/>
      <c r="K20" s="107"/>
      <c r="L20" s="20"/>
    </row>
    <row r="21" spans="1:12" ht="15.75" thickBot="1" x14ac:dyDescent="0.3">
      <c r="A21" s="103"/>
      <c r="B21" s="180"/>
      <c r="C21" s="40"/>
      <c r="D21" s="40"/>
      <c r="E21" s="94">
        <v>0.83279449999999999</v>
      </c>
      <c r="F21" s="40"/>
      <c r="G21" s="40"/>
      <c r="H21" s="40"/>
      <c r="I21" s="108"/>
      <c r="J21" s="40"/>
      <c r="K21" s="109"/>
      <c r="L21" s="23"/>
    </row>
    <row r="22" spans="1:12" ht="15.75" thickBot="1" x14ac:dyDescent="0.3">
      <c r="A22" s="95"/>
      <c r="B22" s="170"/>
      <c r="C22" s="16"/>
      <c r="D22" s="16"/>
      <c r="E22" s="170"/>
      <c r="F22" s="16"/>
      <c r="G22" s="16"/>
      <c r="H22" s="16"/>
      <c r="I22" s="96"/>
      <c r="J22" s="16"/>
      <c r="K22" s="153"/>
      <c r="L22" s="18"/>
    </row>
    <row r="23" spans="1:12" x14ac:dyDescent="0.25">
      <c r="A23" s="97"/>
      <c r="B23" s="159" t="s">
        <v>42</v>
      </c>
      <c r="C23" s="160" t="s">
        <v>83</v>
      </c>
      <c r="D23" s="161"/>
      <c r="E23" s="157"/>
      <c r="F23" s="161"/>
      <c r="G23" s="160"/>
      <c r="H23" s="162"/>
      <c r="I23" s="154"/>
      <c r="J23" s="19"/>
      <c r="K23" s="192"/>
      <c r="L23" s="21"/>
    </row>
    <row r="24" spans="1:12" ht="15.75" thickBot="1" x14ac:dyDescent="0.3">
      <c r="A24" s="97"/>
      <c r="B24" s="163" t="s">
        <v>71</v>
      </c>
      <c r="C24" s="164" t="s">
        <v>73</v>
      </c>
      <c r="D24" s="165"/>
      <c r="E24" s="158"/>
      <c r="F24" s="165"/>
      <c r="G24" s="164"/>
      <c r="H24" s="166"/>
      <c r="I24" s="173"/>
      <c r="J24" s="19"/>
      <c r="K24" s="192"/>
      <c r="L24" s="21"/>
    </row>
    <row r="25" spans="1:12" ht="15.75" thickBot="1" x14ac:dyDescent="0.3">
      <c r="A25" s="97"/>
      <c r="B25" s="181"/>
      <c r="C25" s="19"/>
      <c r="D25" s="19"/>
      <c r="E25" s="172"/>
      <c r="F25" s="19"/>
      <c r="G25" s="19"/>
      <c r="H25" s="19"/>
      <c r="I25" s="173"/>
      <c r="J25" s="19"/>
      <c r="K25" s="192"/>
      <c r="L25" s="21"/>
    </row>
    <row r="26" spans="1:12" ht="15.75" thickBot="1" x14ac:dyDescent="0.3">
      <c r="A26" s="97"/>
      <c r="B26" s="169" t="s">
        <v>74</v>
      </c>
      <c r="C26" s="16"/>
      <c r="D26" s="16"/>
      <c r="E26" s="170"/>
      <c r="F26" s="16"/>
      <c r="G26" s="16"/>
      <c r="H26" s="16"/>
      <c r="I26" s="154"/>
      <c r="J26" s="19"/>
      <c r="K26" s="192"/>
      <c r="L26" s="21"/>
    </row>
    <row r="27" spans="1:12" ht="15.75" thickBot="1" x14ac:dyDescent="0.3">
      <c r="A27" s="97"/>
      <c r="B27" s="171" t="s">
        <v>75</v>
      </c>
      <c r="C27" s="19"/>
      <c r="D27" s="19"/>
      <c r="E27" s="172"/>
      <c r="F27" s="19"/>
      <c r="G27" s="19"/>
      <c r="H27" s="19"/>
      <c r="I27" s="173"/>
      <c r="J27" s="19"/>
      <c r="K27" s="192"/>
      <c r="L27" s="21"/>
    </row>
    <row r="28" spans="1:12" ht="15.75" thickBot="1" x14ac:dyDescent="0.3">
      <c r="A28" s="97"/>
      <c r="B28" s="171" t="s">
        <v>76</v>
      </c>
      <c r="C28" s="19"/>
      <c r="D28" s="19"/>
      <c r="E28" s="172"/>
      <c r="F28" s="19"/>
      <c r="G28" s="19"/>
      <c r="H28" s="19"/>
      <c r="I28" s="173"/>
      <c r="J28" s="19"/>
      <c r="K28" s="192"/>
      <c r="L28" s="21"/>
    </row>
    <row r="29" spans="1:12" ht="15.75" thickBot="1" x14ac:dyDescent="0.3">
      <c r="A29" s="97"/>
      <c r="B29" s="174" t="s">
        <v>77</v>
      </c>
      <c r="C29" s="19"/>
      <c r="D29" s="19"/>
      <c r="E29" s="172"/>
      <c r="F29" s="19"/>
      <c r="G29" s="19"/>
      <c r="H29" s="19"/>
      <c r="I29" s="173"/>
      <c r="J29" s="19"/>
      <c r="K29" s="192"/>
      <c r="L29" s="21"/>
    </row>
    <row r="30" spans="1:12" ht="15.75" thickBot="1" x14ac:dyDescent="0.3">
      <c r="A30" s="97"/>
      <c r="B30" s="168" t="s">
        <v>78</v>
      </c>
      <c r="C30" s="167"/>
      <c r="D30" s="167"/>
      <c r="E30" s="167"/>
      <c r="F30" s="167"/>
      <c r="G30" s="167"/>
      <c r="H30" s="36"/>
      <c r="I30" s="173"/>
      <c r="J30" s="19"/>
      <c r="K30" s="192"/>
      <c r="L30" s="21"/>
    </row>
    <row r="31" spans="1:12" ht="15.75" thickBot="1" x14ac:dyDescent="0.3">
      <c r="A31" s="97"/>
      <c r="B31" s="175" t="s">
        <v>79</v>
      </c>
      <c r="C31" s="19"/>
      <c r="D31" s="19"/>
      <c r="E31" s="172"/>
      <c r="F31" s="19"/>
      <c r="G31" s="19"/>
      <c r="H31" s="19"/>
      <c r="I31" s="173"/>
      <c r="J31" s="19"/>
      <c r="K31" s="192"/>
      <c r="L31" s="21"/>
    </row>
    <row r="32" spans="1:12" ht="15.75" thickBot="1" x14ac:dyDescent="0.3">
      <c r="A32" s="97"/>
      <c r="B32" s="171" t="s">
        <v>80</v>
      </c>
      <c r="C32" s="19"/>
      <c r="D32" s="19"/>
      <c r="E32" s="172"/>
      <c r="F32" s="19"/>
      <c r="G32" s="19"/>
      <c r="H32" s="19"/>
      <c r="I32" s="173"/>
      <c r="J32" s="19"/>
      <c r="K32" s="192"/>
      <c r="L32" s="21"/>
    </row>
    <row r="33" spans="1:12" ht="15.75" thickBot="1" x14ac:dyDescent="0.3">
      <c r="A33" s="97"/>
      <c r="B33" s="171" t="s">
        <v>81</v>
      </c>
      <c r="C33" s="19"/>
      <c r="D33" s="19"/>
      <c r="E33" s="172"/>
      <c r="F33" s="19"/>
      <c r="G33" s="19"/>
      <c r="H33" s="19"/>
      <c r="I33" s="173"/>
      <c r="J33" s="19"/>
      <c r="K33" s="192"/>
      <c r="L33" s="21"/>
    </row>
    <row r="34" spans="1:12" ht="15.75" thickBot="1" x14ac:dyDescent="0.3">
      <c r="A34" s="97"/>
      <c r="B34" s="176" t="s">
        <v>82</v>
      </c>
      <c r="C34" s="22"/>
      <c r="D34" s="22"/>
      <c r="E34" s="177"/>
      <c r="F34" s="22"/>
      <c r="G34" s="22"/>
      <c r="H34" s="22"/>
      <c r="I34" s="156"/>
      <c r="J34" s="19"/>
      <c r="K34" s="192"/>
      <c r="L34" s="21"/>
    </row>
    <row r="35" spans="1:12" ht="15.75" thickBot="1" x14ac:dyDescent="0.3">
      <c r="A35" s="98"/>
      <c r="B35" s="177"/>
      <c r="C35" s="22"/>
      <c r="D35" s="22"/>
      <c r="E35" s="177"/>
      <c r="F35" s="22"/>
      <c r="G35" s="22"/>
      <c r="H35" s="22"/>
      <c r="I35" s="37"/>
      <c r="J35" s="22"/>
      <c r="K35" s="155"/>
      <c r="L35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E14" sqref="E14"/>
    </sheetView>
  </sheetViews>
  <sheetFormatPr defaultRowHeight="15" x14ac:dyDescent="0.25"/>
  <cols>
    <col min="2" max="2" width="13.5703125" style="6" customWidth="1"/>
    <col min="3" max="3" width="14" style="6" customWidth="1"/>
    <col min="4" max="5" width="9.85546875" style="6" customWidth="1"/>
    <col min="6" max="7" width="9.140625" style="6"/>
    <col min="8" max="8" width="20.5703125" style="6" customWidth="1"/>
  </cols>
  <sheetData>
    <row r="1" spans="1:8" ht="15.75" thickBot="1" x14ac:dyDescent="0.3">
      <c r="A1" s="12" t="s">
        <v>0</v>
      </c>
      <c r="B1" s="25" t="s">
        <v>13</v>
      </c>
      <c r="C1" s="26" t="s">
        <v>14</v>
      </c>
      <c r="D1" s="25" t="s">
        <v>1</v>
      </c>
      <c r="E1" s="26" t="s">
        <v>2</v>
      </c>
      <c r="F1" s="25" t="s">
        <v>3</v>
      </c>
      <c r="G1" s="26" t="s">
        <v>24</v>
      </c>
      <c r="H1" s="27" t="s">
        <v>25</v>
      </c>
    </row>
    <row r="2" spans="1:8" x14ac:dyDescent="0.25">
      <c r="A2" s="13" t="s">
        <v>4</v>
      </c>
      <c r="B2" s="16">
        <v>2.6448100000000001</v>
      </c>
      <c r="C2" s="17">
        <v>0.97259922908170948</v>
      </c>
      <c r="D2" s="16">
        <v>0.27967677689110926</v>
      </c>
      <c r="E2" s="17">
        <v>1.5287230000000001</v>
      </c>
      <c r="F2" s="16">
        <v>4.5895770000000002</v>
      </c>
      <c r="G2" s="17" t="s">
        <v>15</v>
      </c>
      <c r="H2" s="18" t="s">
        <v>26</v>
      </c>
    </row>
    <row r="3" spans="1:8" x14ac:dyDescent="0.25">
      <c r="A3" s="14" t="s">
        <v>5</v>
      </c>
      <c r="B3" s="19">
        <v>2.4900000000000002</v>
      </c>
      <c r="C3" s="20">
        <v>0.91228271047661635</v>
      </c>
      <c r="D3" s="19">
        <v>0.14066626602299256</v>
      </c>
      <c r="E3" s="20">
        <v>1.89</v>
      </c>
      <c r="F3" s="19">
        <v>3.28</v>
      </c>
      <c r="G3" s="20" t="s">
        <v>16</v>
      </c>
      <c r="H3" s="21" t="s">
        <v>27</v>
      </c>
    </row>
    <row r="4" spans="1:8" ht="15.75" thickBot="1" x14ac:dyDescent="0.3">
      <c r="A4" s="15" t="s">
        <v>6</v>
      </c>
      <c r="B4" s="22">
        <v>2.06</v>
      </c>
      <c r="C4" s="23">
        <v>0.72270598280148979</v>
      </c>
      <c r="D4" s="22">
        <v>9.7998842724142568E-2</v>
      </c>
      <c r="E4" s="23">
        <v>1.7</v>
      </c>
      <c r="F4" s="22">
        <v>2.4900000000000002</v>
      </c>
      <c r="G4" s="23" t="s">
        <v>17</v>
      </c>
      <c r="H4" s="24" t="s">
        <v>28</v>
      </c>
    </row>
    <row r="5" spans="1:8" x14ac:dyDescent="0.25">
      <c r="A5" s="13" t="s">
        <v>7</v>
      </c>
      <c r="B5" s="16">
        <v>2.062049</v>
      </c>
      <c r="C5" s="17">
        <v>0.72370014864899102</v>
      </c>
      <c r="D5" s="16">
        <v>0.29523424577300489</v>
      </c>
      <c r="E5" s="17">
        <v>1.1560870000000001</v>
      </c>
      <c r="F5" s="16">
        <v>3.6779639999999998</v>
      </c>
      <c r="G5" s="17" t="s">
        <v>18</v>
      </c>
      <c r="H5" s="18" t="s">
        <v>29</v>
      </c>
    </row>
    <row r="6" spans="1:8" x14ac:dyDescent="0.25">
      <c r="A6" s="14" t="s">
        <v>8</v>
      </c>
      <c r="B6" s="19">
        <v>1.7</v>
      </c>
      <c r="C6" s="20">
        <v>0.53062825106217038</v>
      </c>
      <c r="D6" s="19">
        <v>0.15281455617284881</v>
      </c>
      <c r="E6" s="20">
        <v>1.26</v>
      </c>
      <c r="F6" s="19">
        <v>2.2799999999999998</v>
      </c>
      <c r="G6" s="20" t="s">
        <v>19</v>
      </c>
      <c r="H6" s="21" t="s">
        <v>30</v>
      </c>
    </row>
    <row r="7" spans="1:8" ht="15.75" thickBot="1" x14ac:dyDescent="0.3">
      <c r="A7" s="15" t="s">
        <v>9</v>
      </c>
      <c r="B7" s="22">
        <v>1.6</v>
      </c>
      <c r="C7" s="23">
        <v>0.47000362924573563</v>
      </c>
      <c r="D7" s="22">
        <v>0.10202882246565072</v>
      </c>
      <c r="E7" s="23">
        <v>1.31</v>
      </c>
      <c r="F7" s="22">
        <v>1.96</v>
      </c>
      <c r="G7" s="23" t="s">
        <v>20</v>
      </c>
      <c r="H7" s="24" t="s">
        <v>31</v>
      </c>
    </row>
    <row r="8" spans="1:8" x14ac:dyDescent="0.25">
      <c r="A8" s="14" t="s">
        <v>10</v>
      </c>
      <c r="B8" s="19">
        <v>2.1843110000000001</v>
      </c>
      <c r="C8" s="20">
        <v>0.78130044701224466</v>
      </c>
      <c r="D8" s="19">
        <v>0.3026013838774172</v>
      </c>
      <c r="E8" s="20">
        <v>1.207077</v>
      </c>
      <c r="F8" s="19">
        <v>3.952699</v>
      </c>
      <c r="G8" s="20" t="s">
        <v>21</v>
      </c>
      <c r="H8" s="21" t="s">
        <v>32</v>
      </c>
    </row>
    <row r="9" spans="1:8" x14ac:dyDescent="0.25">
      <c r="A9" s="14" t="s">
        <v>11</v>
      </c>
      <c r="B9" s="19">
        <v>1.45</v>
      </c>
      <c r="C9" s="20">
        <v>0.37156355643248301</v>
      </c>
      <c r="D9" s="19">
        <v>0.15505352446870821</v>
      </c>
      <c r="E9" s="20">
        <v>1.07</v>
      </c>
      <c r="F9" s="19">
        <v>1.96</v>
      </c>
      <c r="G9" s="20" t="s">
        <v>22</v>
      </c>
      <c r="H9" s="21" t="s">
        <v>33</v>
      </c>
    </row>
    <row r="10" spans="1:8" ht="15.75" thickBot="1" x14ac:dyDescent="0.3">
      <c r="A10" s="15" t="s">
        <v>12</v>
      </c>
      <c r="B10" s="22">
        <v>1.56</v>
      </c>
      <c r="C10" s="23">
        <v>0.44468582126144574</v>
      </c>
      <c r="D10" s="22">
        <v>0.10493312285252338</v>
      </c>
      <c r="E10" s="23">
        <v>1.27</v>
      </c>
      <c r="F10" s="22">
        <v>1.92</v>
      </c>
      <c r="G10" s="23" t="s">
        <v>23</v>
      </c>
      <c r="H10" s="24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3</vt:i4>
      </vt:variant>
    </vt:vector>
  </HeadingPairs>
  <TitlesOfParts>
    <vt:vector size="3" baseType="lpstr">
      <vt:lpstr>base_dades</vt:lpstr>
      <vt:lpstr>Interval_OR</vt:lpstr>
      <vt:lpstr>base_Antiga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Suta</dc:creator>
  <cp:lastModifiedBy>Ramon Puig Treserres</cp:lastModifiedBy>
  <cp:lastPrinted>2019-12-27T12:28:14Z</cp:lastPrinted>
  <dcterms:created xsi:type="dcterms:W3CDTF">2019-03-04T12:15:43Z</dcterms:created>
  <dcterms:modified xsi:type="dcterms:W3CDTF">2022-02-04T15:30:59Z</dcterms:modified>
</cp:coreProperties>
</file>