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ST\power-and-electrical\RADSAT-SK Timer\"/>
    </mc:Choice>
  </mc:AlternateContent>
  <xr:revisionPtr revIDLastSave="0" documentId="13_ncr:1_{7475BC52-36B6-4081-992B-D67B2E143347}" xr6:coauthVersionLast="47" xr6:coauthVersionMax="47" xr10:uidLastSave="{00000000-0000-0000-0000-000000000000}"/>
  <bookViews>
    <workbookView xWindow="28680" yWindow="-3000" windowWidth="29040" windowHeight="15840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M18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B6" i="1" l="1"/>
</calcChain>
</file>

<file path=xl/sharedStrings.xml><?xml version="1.0" encoding="utf-8"?>
<sst xmlns="http://schemas.openxmlformats.org/spreadsheetml/2006/main" count="243" uniqueCount="176">
  <si>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</si>
  <si>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</si>
  <si>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</si>
  <si>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</si>
  <si>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</si>
  <si>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</si>
  <si>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</si>
  <si>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</si>
  <si>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</si>
  <si>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</si>
  <si>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</si>
  <si>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</si>
  <si>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</si>
  <si>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Vendor</t>
  </si>
  <si>
    <t>Price</t>
  </si>
  <si>
    <t xml:space="preserve">BT201, BT202, </t>
  </si>
  <si>
    <t>Battery_Cell</t>
  </si>
  <si>
    <t>Battery:BatteryHolder_Keystone_1060_1x2032</t>
  </si>
  <si>
    <t>Single-cell battery</t>
  </si>
  <si>
    <t xml:space="preserve">C101, C102, C105, C106, C107, C108, </t>
  </si>
  <si>
    <t>330u</t>
  </si>
  <si>
    <t>CP</t>
  </si>
  <si>
    <t xml:space="preserve">C103, C104, C109, C110, C111, C112, C113, C114, 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</si>
  <si>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</si>
  <si>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</si>
  <si>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</si>
  <si>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</si>
  <si>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</si>
  <si>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</si>
  <si>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C205, </t>
  </si>
  <si>
    <t>0.1uF</t>
  </si>
  <si>
    <t xml:space="preserve">C207, </t>
  </si>
  <si>
    <t>1.5nF</t>
  </si>
  <si>
    <t xml:space="preserve">C208, </t>
  </si>
  <si>
    <t>22uF</t>
  </si>
  <si>
    <t xml:space="preserve">D101, </t>
  </si>
  <si>
    <t>LED</t>
  </si>
  <si>
    <t xml:space="preserve">D201, </t>
  </si>
  <si>
    <t>D_Zener</t>
  </si>
  <si>
    <t>Diode_SMD:D_0805_2012Metric</t>
  </si>
  <si>
    <t xml:space="preserve">D203, </t>
  </si>
  <si>
    <t xml:space="preserve">J101, J103, </t>
  </si>
  <si>
    <t>Conn_02x26_Odd_Even</t>
  </si>
  <si>
    <t>Connector_PinSocket_2.54mm:PinSocket_2x26_P2.54mm_Vertical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</si>
  <si>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</si>
  <si>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</si>
  <si>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</si>
  <si>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</si>
  <si>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</si>
  <si>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</si>
  <si>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</si>
  <si>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</si>
  <si>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</si>
  <si>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</si>
  <si>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</si>
  <si>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>Conn_01x02</t>
  </si>
  <si>
    <t>Connector_Hirose:Hirose_DF13-02P-1.25DSA_1x02_P1.25mm_Vertical</t>
  </si>
  <si>
    <t xml:space="preserve">J210, 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</si>
  <si>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</si>
  <si>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</si>
  <si>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</si>
  <si>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</si>
  <si>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</si>
  <si>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</si>
  <si>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>IRLML2060</t>
  </si>
  <si>
    <t>1.2A Id, 60V Vds, 480mOhm Rds, N-Channel HEXFET Power MOSFET, SOT-23</t>
  </si>
  <si>
    <t>https://www.infineon.com/dgdl/irlml2060pbf.pdf?fileId=5546d462533600a401535664b7fb25ee</t>
  </si>
  <si>
    <t xml:space="preserve">R101, R103, R107, R113, R114, R117, R118, R124, R126, R203, </t>
  </si>
  <si>
    <t>1M</t>
  </si>
  <si>
    <t>R</t>
  </si>
  <si>
    <t>Resistor_SMD:R_0805_2012Metric</t>
  </si>
  <si>
    <t>Resistor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</si>
  <si>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</si>
  <si>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</si>
  <si>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</si>
  <si>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</si>
  <si>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</si>
  <si>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</si>
  <si>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</si>
  <si>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</si>
  <si>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>300k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</si>
  <si>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</si>
  <si>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</si>
  <si>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</si>
  <si>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</si>
  <si>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</si>
  <si>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</si>
  <si>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</si>
  <si>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</si>
  <si>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>SW_Push</t>
  </si>
  <si>
    <t xml:space="preserve">U101, U102, U103, </t>
  </si>
  <si>
    <t>LM397MF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</si>
  <si>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</si>
  <si>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</si>
  <si>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</si>
  <si>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</si>
  <si>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</si>
  <si>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</si>
  <si>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</si>
  <si>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</si>
  <si>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</si>
  <si>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digikey</t>
  </si>
  <si>
    <t>Product URL</t>
  </si>
  <si>
    <t>https://www.digikey.ca/en/products/detail/molex/0510470700/4693261</t>
  </si>
  <si>
    <t>Price2</t>
  </si>
  <si>
    <t>Related Components</t>
  </si>
  <si>
    <t>Datasheet</t>
  </si>
  <si>
    <t>https://www.digikey.ca/en/products/detail/infineon-technologies/irlml2060trpbf/2271899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</si>
  <si>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</si>
  <si>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</si>
  <si>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</si>
  <si>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</si>
  <si>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</si>
  <si>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</si>
  <si>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</si>
  <si>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</si>
  <si>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</si>
  <si>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</si>
  <si>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</si>
  <si>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</si>
  <si>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</si>
  <si>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Mouser</t>
  </si>
  <si>
    <t>https://www.mouser.ca/datasheet/2/185/DF13_Catalog_D31687_en-2486995.pdf</t>
  </si>
  <si>
    <t>no vertical through hole?</t>
  </si>
  <si>
    <t>https://www.onsemi.com/pdf/datasheet/mbrm120l-d.pdf</t>
  </si>
  <si>
    <t>https://www.digikey.ca/en/products/detail/onsemi/MBRM120LT3G/1748989</t>
  </si>
  <si>
    <t>MBRM120LT3G</t>
  </si>
  <si>
    <t>D_Schottky</t>
  </si>
  <si>
    <t>Diode_SMD:D_Powermite_AK</t>
  </si>
  <si>
    <t>USB Connector</t>
  </si>
  <si>
    <t>https://products.sumida.com/products/pdf/CDRH4D28.pdf</t>
  </si>
  <si>
    <t>https://www.digikey.ca/en/products/detail/sumida-america-components-inc/CDRH4D28NP-100NC/1059478</t>
  </si>
  <si>
    <t>DIGIKEY</t>
  </si>
  <si>
    <t>DIODE SCHOTTKY 20V 1A POWERMITE | from boost circuit</t>
  </si>
  <si>
    <t>FIXED IND 10UH 1A 128.3 MOHM SMD  |  from boost circuit</t>
  </si>
  <si>
    <t>Description/Notes</t>
  </si>
  <si>
    <t>CSKB</t>
  </si>
  <si>
    <t>https://www.hirose.com/product/document?clcode=CL0536-0109-0-76&amp;productname=DF13-10P-1.25DSA(76)&amp;series=DF13&amp;documenttype=Catalog&amp;lang=en&amp;documentid=D31687_en</t>
  </si>
  <si>
    <t xml:space="preserve">J204, J205, J206, SW201, SW202, SW203, SW204, SW205, SW206, </t>
  </si>
  <si>
    <t>22 µF ±20% 6.3V Ceramic Capacitor X5R 1210 (3225 Metric)</t>
  </si>
  <si>
    <t>https://ds.yuden.co.jp/TYCOMPAS/ut/detail?pn=JMK325BJ226MY-T%20%20&amp;u=M</t>
  </si>
  <si>
    <t>https://www.digikey.ca/en/products/detail/taiyo-yuden/JMK325BJ226MY-T/930737?s=N4IgjCBcoLQExVAYygFwE4FcCmAaEA9lANogCsIAugL74wTQgqQBmAhgDYDOehJ5ADgDsVarRAJIpADqoABHDhyArQDE5ARrgAGAKRyAbADoAzADU5AYWzo2AWwCWSK2wAObJA9QF0cgBpkAEpyYHBg2nIAFCaKZHIAstgYTgCUokA</t>
  </si>
  <si>
    <t>Capacitor_SMD:C_1210_3225Metric</t>
  </si>
  <si>
    <t>https://www.yuden.co.jp/productdata/catalog/mlcc06_e.pdf</t>
  </si>
  <si>
    <t>https://www.digikey.ca/en/products/detail/taiyo-yuden/JMK212BJ106MG-T/1169928?s=N4IgTCBcDaICoEECSBNA8gAhQVQCIFEA5DAKQFkBpMARjACETqAGANjIHEQBdAXyA</t>
  </si>
  <si>
    <t>10 µF ±20% 6.3V Ceramic Capacitor X5R 0805 (2012 Metric)</t>
  </si>
  <si>
    <t>D204</t>
  </si>
  <si>
    <t>BAT54CDW</t>
  </si>
  <si>
    <t>Package_TO_SOT_SMD:SOT-363_SC-70-6_Handsoldering</t>
  </si>
  <si>
    <t>Diode Array 2 Pair Common Cathode Schottky 30 V 200mA (DC) Surface Mount 6-TSSOP, SC-88, SOT-363</t>
  </si>
  <si>
    <t>https://www.panjit.com.tw/upload/datasheet/BAT54TW_SERIES.pdf</t>
  </si>
  <si>
    <t>https://www.digikey.ca/en/products/detail/panjit-international-inc/BAT54CDW-R1-00001/14660464</t>
  </si>
  <si>
    <t>LED_SMD:LED_0603_1608Metric_Pad1.05x0.95mm_HandSolder</t>
  </si>
  <si>
    <t>Package_TO_SOT_SMD:SOT-23_Handsoldering</t>
  </si>
  <si>
    <t>Package_TO_SOT_SMD:TSOT-23-5_HandSoldering</t>
  </si>
  <si>
    <t>**NONSTANDARD NEED TO CREATE***</t>
  </si>
  <si>
    <t>Connecotrs  for wires to 331XS4-T honeywell switch</t>
  </si>
  <si>
    <t>U230,U240,U250,U260</t>
  </si>
  <si>
    <t>CPC1117N</t>
  </si>
  <si>
    <t>Package_SO:SOP-4_3.8x4.1mm_P2.54mm</t>
  </si>
  <si>
    <t>https://www.ixysic.com/home/pdfs.nsf/www/CPC1106N.pdf/$file/CPC1106N.pdf</t>
  </si>
  <si>
    <t>https://www.digikey.ca/en/products/detail/ixys-integrated-circuits-division/CPC1106NTR/3077493</t>
  </si>
  <si>
    <t>Solid State SPST-NC (1 Form B) 4-SOP (0.150", 3.81mm)</t>
  </si>
  <si>
    <t>R104, R108, R109, R110, R112, R119, R120, R127, R128, R129, R130, R131, R132, R135, R136, R138, R210,R212,R214,R216</t>
  </si>
  <si>
    <t xml:space="preserve">R102, R111, R115, R116, R133, R134, R202, R204, R209, R211, R213, R215, </t>
  </si>
  <si>
    <t>Q101, Q102, Q103, Q104, Q105, Q106, Q107, Q108, Q109, Q201, Q202, Q203, Q204, Q205, Q206</t>
  </si>
  <si>
    <t>5V Zener diode</t>
  </si>
  <si>
    <t>https://www.digikey.ca/en/products/detail/stackpole-electronics-inc/RNCP0805FTD100R/2240209</t>
  </si>
  <si>
    <t>https://www.digikey.ca/en/products/detail/kyocera-avx/F931A337KNC/4005190</t>
  </si>
  <si>
    <t>330 µF Molded Tantalum Capacitors 10 V 2917 (7343 Metric) 500mOhm @ 100kHz</t>
  </si>
  <si>
    <t>Capacitor_Tantalum_SMD:CP_EIA-7343-30_AVX-N_Pad2.25x2.55mm_HandSolder</t>
  </si>
  <si>
    <t>Green 571nm LED Indication - Discrete 2V 0603 (1608 Metric)</t>
  </si>
  <si>
    <t>https://www.digikey.ca/en/products/detail/lite-on-inc/LTST-C190KGKT/386815</t>
  </si>
  <si>
    <t>https://www.mouser.ca/ProductDetail/Panasonic-Industrial-Devices/CR-2025-F2N?qs=FNor9lU6pf%2F%2FKr9xpq%252B%252BCQ%3D%3D</t>
  </si>
  <si>
    <t>https://www.digikey.ca/en/products/detail/keystone-electronics/1061/303558</t>
  </si>
  <si>
    <t>didkey/mouser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</si>
</sst>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164" fontId="0" fillId="0" borderId="0" xfId="42" applyFont="1"/>
    <xf numFmtId="164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1" totalsRowShown="0">
  <autoFilter ref="A7:M41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/Notes"/>
    <tableColumn id="12" xr3:uid="{AC2AB4E9-9984-41C3-88C4-EF1E70A1C977}" name="Datasheet"/>
    <tableColumn id="7" xr3:uid="{00000000-0010-0000-0000-000007000000}" name="Product URL"/>
    <tableColumn id="8" xr3:uid="{00000000-0010-0000-0000-000008000000}" name="Vendor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mida-america-components-inc/CDRH4D28NP-100NC/105947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ti.com/lit/ds/symlink/cd4052b.pdf" TargetMode="External"/><Relationship Id="rId7" Type="http://schemas.openxmlformats.org/officeDocument/2006/relationships/hyperlink" Target="https://www.ti.com/general/docs/suppproductinfo.tsp?distId=10&amp;gotoUrl=https%3A%2F%2Fwww.ti.com%2Flit%2Fgpn%2Flm397" TargetMode="External"/><Relationship Id="rId12" Type="http://schemas.openxmlformats.org/officeDocument/2006/relationships/hyperlink" Target="https://www.digikey.ca/en/products/detail/ixys-integrated-circuits-division/CPC1106NTR/3077493" TargetMode="External"/><Relationship Id="rId2" Type="http://schemas.openxmlformats.org/officeDocument/2006/relationships/hyperlink" Target="https://www.infineon.com/dgdl/irlml2060pbf.pdf?fileId=5546d462533600a401535664b7fb25ee" TargetMode="External"/><Relationship Id="rId1" Type="http://schemas.openxmlformats.org/officeDocument/2006/relationships/hyperlink" Target="https://www.digikey.ca/en/products/detail/hirose-electric-co-ltd/ZX62WRD-B-5PC/3761053" TargetMode="External"/><Relationship Id="rId6" Type="http://schemas.openxmlformats.org/officeDocument/2006/relationships/hyperlink" Target="https://www.panjit.com.tw/upload/datasheet/BAT54TW_SERIES.pdf" TargetMode="External"/><Relationship Id="rId11" Type="http://schemas.openxmlformats.org/officeDocument/2006/relationships/hyperlink" Target="https://www.digikey.ca/en/products/detail/infineon-technologies/irlml2060trpbf/2271899" TargetMode="External"/><Relationship Id="rId5" Type="http://schemas.openxmlformats.org/officeDocument/2006/relationships/hyperlink" Target="https://www.onsemi.com/pdf/datasheet/mbrm120l-d.pdf" TargetMode="External"/><Relationship Id="rId10" Type="http://schemas.openxmlformats.org/officeDocument/2006/relationships/hyperlink" Target="https://www.digikey.ca/en/products/detail/molex/0500588000/634442" TargetMode="External"/><Relationship Id="rId4" Type="http://schemas.openxmlformats.org/officeDocument/2006/relationships/hyperlink" Target="https://www.digikey.ca/en/products/detail/molex/0510470700/4693261" TargetMode="External"/><Relationship Id="rId9" Type="http://schemas.openxmlformats.org/officeDocument/2006/relationships/hyperlink" Target="https://www.digikey.ca/en/products/detail/molex/0530470710/242858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10" workbookViewId="0">
      <pane xSplit="1" topLeftCell="H1" activePane="topRight" state="frozen"/>
      <selection pane="topRight" activeCell="R10" sqref="R10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3" width="23.140625" customWidth="1"/>
    <col min="4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9.85546875" bestFit="1" customWidth="1"/>
    <col min="10" max="10" width="7.7109375" customWidth="1"/>
    <col min="11" max="11" width="25" customWidth="1"/>
    <col min="12" max="12" width="9.140625" style="4"/>
    <col min="13" max="13" width="12.42578125" customWidth="1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100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111</v>
      </c>
      <c r="B6" s="5">
        <f>SUM(M8:M41)</f>
        <v>78.73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135</v>
      </c>
      <c r="G7" t="s">
        <v>106</v>
      </c>
      <c r="H7" t="s">
        <v>102</v>
      </c>
      <c r="I7" t="s">
        <v>13</v>
      </c>
      <c r="J7" t="s">
        <v>14</v>
      </c>
      <c r="K7" t="s">
        <v>105</v>
      </c>
      <c r="L7" s="4" t="s">
        <v>104</v>
      </c>
      <c r="M7" t="s">
        <v>112</v>
      </c>
    </row>
    <row r="8" spans="1:13" x14ac:dyDescent="0.25">
      <c r="A8" s="2" t="s">
        <v>15</v>
      </c>
      <c r="B8">
        <v>2</v>
      </c>
      <c r="C8" t="s">
        <v>16</v>
      </c>
      <c r="D8" t="s">
        <v>16</v>
      </c>
      <c r="E8" t="s">
        <v>17</v>
      </c>
      <c r="F8" t="s">
        <v>18</v>
      </c>
      <c r="H8" t="s">
        <v>174</v>
      </c>
      <c r="I8" t="s">
        <v>175</v>
      </c>
      <c r="J8" s="4">
        <v>4.09</v>
      </c>
      <c r="K8" t="s">
        <v>173</v>
      </c>
      <c r="L8" s="4">
        <v>1.61</v>
      </c>
      <c r="M8" s="5">
        <f>Table1[[#This Row],[Qnty]]*(Table1[[#This Row],[Price]]+Table1[[#This Row],[Price2]])</f>
        <v>11.4</v>
      </c>
    </row>
    <row r="9" spans="1:13" x14ac:dyDescent="0.25">
      <c r="A9" s="2" t="s">
        <v>19</v>
      </c>
      <c r="B9">
        <v>6</v>
      </c>
      <c r="C9" t="s">
        <v>20</v>
      </c>
      <c r="D9" t="s">
        <v>21</v>
      </c>
      <c r="E9" t="s">
        <v>170</v>
      </c>
      <c r="F9" t="s">
        <v>169</v>
      </c>
      <c r="H9" t="s">
        <v>168</v>
      </c>
      <c r="I9" t="s">
        <v>101</v>
      </c>
      <c r="J9" s="4">
        <v>3.36</v>
      </c>
      <c r="M9" s="5">
        <f>Table1[[#This Row],[Qnty]]*(Table1[[#This Row],[Price]]+Table1[[#This Row],[Price2]])</f>
        <v>20.16</v>
      </c>
    </row>
    <row r="10" spans="1:13" ht="30" x14ac:dyDescent="0.25">
      <c r="A10" s="2" t="s">
        <v>22</v>
      </c>
      <c r="B10">
        <v>8</v>
      </c>
      <c r="C10" t="s">
        <v>23</v>
      </c>
      <c r="D10" t="s">
        <v>24</v>
      </c>
      <c r="E10" t="s">
        <v>25</v>
      </c>
      <c r="F10" t="s">
        <v>26</v>
      </c>
      <c r="J10" s="4"/>
      <c r="M10" s="5">
        <f>Table1[[#This Row],[Qnty]]*(Table1[[#This Row],[Price]]+Table1[[#This Row],[Price2]])</f>
        <v>0</v>
      </c>
    </row>
    <row r="11" spans="1:13" x14ac:dyDescent="0.25">
      <c r="A11" s="2" t="s">
        <v>27</v>
      </c>
      <c r="B11">
        <v>1</v>
      </c>
      <c r="C11" t="s">
        <v>28</v>
      </c>
      <c r="D11" t="s">
        <v>24</v>
      </c>
      <c r="E11" t="s">
        <v>25</v>
      </c>
      <c r="F11" s="2" t="s">
        <v>145</v>
      </c>
      <c r="G11" t="s">
        <v>143</v>
      </c>
      <c r="H11" t="s">
        <v>144</v>
      </c>
      <c r="I11" t="s">
        <v>101</v>
      </c>
      <c r="J11" s="4">
        <v>0.41</v>
      </c>
      <c r="M11" s="5">
        <f>Table1[[#This Row],[Qnty]]*(Table1[[#This Row],[Price]]+Table1[[#This Row],[Price2]])</f>
        <v>0.41</v>
      </c>
    </row>
    <row r="12" spans="1:13" x14ac:dyDescent="0.25">
      <c r="A12" s="2" t="s">
        <v>29</v>
      </c>
      <c r="B12">
        <v>1</v>
      </c>
      <c r="C12" t="s">
        <v>30</v>
      </c>
      <c r="D12" t="s">
        <v>24</v>
      </c>
      <c r="E12" t="s">
        <v>25</v>
      </c>
      <c r="F12" t="s">
        <v>26</v>
      </c>
      <c r="J12" s="4"/>
      <c r="M12" s="5">
        <f>Table1[[#This Row],[Qnty]]*(Table1[[#This Row],[Price]]+Table1[[#This Row],[Price2]])</f>
        <v>0</v>
      </c>
    </row>
    <row r="13" spans="1:13" x14ac:dyDescent="0.25">
      <c r="A13" s="2" t="s">
        <v>31</v>
      </c>
      <c r="B13">
        <v>1</v>
      </c>
      <c r="C13" t="s">
        <v>32</v>
      </c>
      <c r="D13" t="s">
        <v>24</v>
      </c>
      <c r="E13" t="s">
        <v>25</v>
      </c>
      <c r="F13" t="s">
        <v>26</v>
      </c>
      <c r="J13" s="4"/>
      <c r="M13" s="5">
        <f>Table1[[#This Row],[Qnty]]*(Table1[[#This Row],[Price]]+Table1[[#This Row],[Price2]])</f>
        <v>0</v>
      </c>
    </row>
    <row r="14" spans="1:13" x14ac:dyDescent="0.25">
      <c r="A14" s="2" t="s">
        <v>33</v>
      </c>
      <c r="B14">
        <v>1</v>
      </c>
      <c r="C14" t="s">
        <v>34</v>
      </c>
      <c r="D14" t="s">
        <v>24</v>
      </c>
      <c r="E14" t="s">
        <v>142</v>
      </c>
      <c r="F14" s="2" t="s">
        <v>139</v>
      </c>
      <c r="G14" t="s">
        <v>140</v>
      </c>
      <c r="H14" t="s">
        <v>141</v>
      </c>
      <c r="I14" t="s">
        <v>101</v>
      </c>
      <c r="J14" s="4">
        <v>1.0900000000000001</v>
      </c>
      <c r="M14" s="5">
        <f>Table1[[#This Row],[Qnty]]*(Table1[[#This Row],[Price]]+Table1[[#This Row],[Price2]])</f>
        <v>1.0900000000000001</v>
      </c>
    </row>
    <row r="15" spans="1:13" x14ac:dyDescent="0.25">
      <c r="A15" s="2" t="s">
        <v>35</v>
      </c>
      <c r="B15">
        <v>1</v>
      </c>
      <c r="C15" t="s">
        <v>36</v>
      </c>
      <c r="D15" t="s">
        <v>36</v>
      </c>
      <c r="E15" t="s">
        <v>152</v>
      </c>
      <c r="F15" t="s">
        <v>171</v>
      </c>
      <c r="H15" t="s">
        <v>172</v>
      </c>
      <c r="I15" t="s">
        <v>101</v>
      </c>
      <c r="J15" s="4">
        <v>0.33</v>
      </c>
      <c r="M15" s="5">
        <f>Table1[[#This Row],[Qnty]]*(Table1[[#This Row],[Price]]+Table1[[#This Row],[Price2]])</f>
        <v>0.33</v>
      </c>
    </row>
    <row r="16" spans="1:13" x14ac:dyDescent="0.25">
      <c r="A16" s="2" t="s">
        <v>37</v>
      </c>
      <c r="B16">
        <v>1</v>
      </c>
      <c r="C16" t="s">
        <v>38</v>
      </c>
      <c r="D16" t="s">
        <v>38</v>
      </c>
      <c r="E16" t="s">
        <v>39</v>
      </c>
      <c r="F16" t="s">
        <v>166</v>
      </c>
      <c r="J16" s="4"/>
      <c r="M16" s="5">
        <f>Table1[[#This Row],[Qnty]]*(Table1[[#This Row],[Price]]+Table1[[#This Row],[Price2]])</f>
        <v>0</v>
      </c>
    </row>
    <row r="17" spans="1:15" x14ac:dyDescent="0.25">
      <c r="A17" s="2" t="s">
        <v>40</v>
      </c>
      <c r="B17">
        <v>1</v>
      </c>
      <c r="C17" t="s">
        <v>126</v>
      </c>
      <c r="D17" t="s">
        <v>127</v>
      </c>
      <c r="E17" t="s">
        <v>128</v>
      </c>
      <c r="F17" t="s">
        <v>133</v>
      </c>
      <c r="G17" s="3" t="s">
        <v>124</v>
      </c>
      <c r="H17" t="s">
        <v>125</v>
      </c>
      <c r="I17" t="s">
        <v>101</v>
      </c>
      <c r="J17" s="4">
        <v>0.76</v>
      </c>
      <c r="M17" s="5">
        <f>Table1[[#This Row],[Qnty]]*(Table1[[#This Row],[Price]]+Table1[[#This Row],[Price2]])</f>
        <v>0.76</v>
      </c>
    </row>
    <row r="18" spans="1:15" ht="15.75" customHeight="1" x14ac:dyDescent="0.25">
      <c r="A18" s="2" t="s">
        <v>146</v>
      </c>
      <c r="B18">
        <v>1</v>
      </c>
      <c r="C18" s="2" t="s">
        <v>147</v>
      </c>
      <c r="D18" t="s">
        <v>147</v>
      </c>
      <c r="E18" t="s">
        <v>148</v>
      </c>
      <c r="F18" t="s">
        <v>149</v>
      </c>
      <c r="G18" s="3" t="s">
        <v>150</v>
      </c>
      <c r="H18" t="s">
        <v>151</v>
      </c>
      <c r="I18" t="s">
        <v>101</v>
      </c>
      <c r="J18" s="4">
        <v>0.55000000000000004</v>
      </c>
      <c r="M18" s="5">
        <f>Table1[[#This Row],[Qnty]]*(Table1[[#This Row],[Price]]+Table1[[#This Row],[Price2]])</f>
        <v>0.55000000000000004</v>
      </c>
    </row>
    <row r="19" spans="1:15" x14ac:dyDescent="0.25">
      <c r="A19" s="2" t="s">
        <v>41</v>
      </c>
      <c r="B19">
        <v>2</v>
      </c>
      <c r="C19" t="s">
        <v>42</v>
      </c>
      <c r="D19" t="s">
        <v>42</v>
      </c>
      <c r="E19" t="s">
        <v>43</v>
      </c>
      <c r="F19" t="s">
        <v>136</v>
      </c>
      <c r="J19" s="4"/>
      <c r="M19" s="5">
        <f>Table1[[#This Row],[Qnty]]*(Table1[[#This Row],[Price]]+Table1[[#This Row],[Price2]])</f>
        <v>0</v>
      </c>
      <c r="O19" t="s">
        <v>118</v>
      </c>
    </row>
    <row r="20" spans="1:15" x14ac:dyDescent="0.25">
      <c r="A20" s="2" t="s">
        <v>44</v>
      </c>
      <c r="B20">
        <v>1</v>
      </c>
      <c r="C20" t="s">
        <v>45</v>
      </c>
      <c r="D20" t="s">
        <v>45</v>
      </c>
      <c r="E20" t="s">
        <v>46</v>
      </c>
      <c r="F20" t="s">
        <v>116</v>
      </c>
      <c r="H20" s="3" t="s">
        <v>115</v>
      </c>
      <c r="I20" t="s">
        <v>101</v>
      </c>
      <c r="J20" s="4">
        <v>0.61</v>
      </c>
      <c r="K20" s="3" t="s">
        <v>103</v>
      </c>
      <c r="L20" s="4">
        <v>0.52</v>
      </c>
      <c r="M20" s="5">
        <f>Table1[[#This Row],[Qnty]]*(Table1[[#This Row],[Price]]+Table1[[#This Row],[Price2]])</f>
        <v>1.1299999999999999</v>
      </c>
      <c r="O20" s="3" t="s">
        <v>117</v>
      </c>
    </row>
    <row r="21" spans="1:15" x14ac:dyDescent="0.25">
      <c r="A21" s="2" t="s">
        <v>47</v>
      </c>
      <c r="B21">
        <v>1</v>
      </c>
      <c r="C21" t="s">
        <v>48</v>
      </c>
      <c r="D21" t="s">
        <v>48</v>
      </c>
      <c r="E21" t="s">
        <v>49</v>
      </c>
      <c r="F21" t="s">
        <v>50</v>
      </c>
      <c r="G21" t="s">
        <v>122</v>
      </c>
      <c r="H21" t="s">
        <v>120</v>
      </c>
      <c r="I21" t="s">
        <v>121</v>
      </c>
      <c r="J21" s="4">
        <v>0.59299999999999997</v>
      </c>
      <c r="M21" s="5">
        <f>Table1[[#This Row],[Qnty]]*(Table1[[#This Row],[Price]]+Table1[[#This Row],[Price2]])</f>
        <v>0.59299999999999997</v>
      </c>
    </row>
    <row r="22" spans="1:15" x14ac:dyDescent="0.25">
      <c r="A22" s="2" t="s">
        <v>51</v>
      </c>
      <c r="B22">
        <v>1</v>
      </c>
      <c r="C22" t="s">
        <v>52</v>
      </c>
      <c r="D22" t="s">
        <v>52</v>
      </c>
      <c r="E22" t="s">
        <v>53</v>
      </c>
      <c r="F22" t="s">
        <v>54</v>
      </c>
      <c r="J22" s="4"/>
      <c r="M22" s="5">
        <f>Table1[[#This Row],[Qnty]]*(Table1[[#This Row],[Price]]+Table1[[#This Row],[Price2]])</f>
        <v>0</v>
      </c>
      <c r="O22" t="s">
        <v>123</v>
      </c>
    </row>
    <row r="23" spans="1:15" x14ac:dyDescent="0.25">
      <c r="A23" s="2" t="s">
        <v>57</v>
      </c>
      <c r="B23">
        <v>1</v>
      </c>
      <c r="C23" t="s">
        <v>58</v>
      </c>
      <c r="D23" t="s">
        <v>58</v>
      </c>
      <c r="E23" t="s">
        <v>59</v>
      </c>
      <c r="F23" t="s">
        <v>129</v>
      </c>
      <c r="H23" s="3" t="s">
        <v>60</v>
      </c>
      <c r="I23" t="s">
        <v>101</v>
      </c>
      <c r="J23" s="4">
        <v>1.76</v>
      </c>
      <c r="M23" s="5">
        <f>Table1[[#This Row],[Qnty]]*(Table1[[#This Row],[Price]]+Table1[[#This Row],[Price2]])</f>
        <v>1.76</v>
      </c>
    </row>
    <row r="24" spans="1:15" x14ac:dyDescent="0.25">
      <c r="A24" s="2" t="s">
        <v>61</v>
      </c>
      <c r="B24">
        <v>1</v>
      </c>
      <c r="C24" t="s">
        <v>62</v>
      </c>
      <c r="D24" t="s">
        <v>63</v>
      </c>
      <c r="E24" s="6" t="s">
        <v>155</v>
      </c>
      <c r="F24" s="2" t="s">
        <v>134</v>
      </c>
      <c r="G24" t="s">
        <v>130</v>
      </c>
      <c r="H24" s="3" t="s">
        <v>131</v>
      </c>
      <c r="I24" t="s">
        <v>132</v>
      </c>
      <c r="J24" s="4">
        <v>1.48</v>
      </c>
      <c r="M24" s="5">
        <f>Table1[[#This Row],[Qnty]]*(Table1[[#This Row],[Price]]+Table1[[#This Row],[Price2]])</f>
        <v>1.48</v>
      </c>
    </row>
    <row r="25" spans="1:15" ht="45" x14ac:dyDescent="0.25">
      <c r="A25" s="2" t="s">
        <v>165</v>
      </c>
      <c r="B25">
        <v>15</v>
      </c>
      <c r="C25" t="s">
        <v>64</v>
      </c>
      <c r="D25" t="s">
        <v>64</v>
      </c>
      <c r="E25" t="s">
        <v>153</v>
      </c>
      <c r="F25" t="s">
        <v>65</v>
      </c>
      <c r="G25" s="3" t="s">
        <v>66</v>
      </c>
      <c r="H25" s="3" t="s">
        <v>107</v>
      </c>
      <c r="I25" t="s">
        <v>101</v>
      </c>
      <c r="J25" s="4">
        <v>0.63</v>
      </c>
      <c r="M25" s="5">
        <f>Table1[[#This Row],[Qnty]]*(Table1[[#This Row],[Price]]+Table1[[#This Row],[Price2]])</f>
        <v>9.4499999999999993</v>
      </c>
    </row>
    <row r="26" spans="1:15" ht="30" x14ac:dyDescent="0.25">
      <c r="A26" s="2" t="s">
        <v>67</v>
      </c>
      <c r="B26">
        <v>10</v>
      </c>
      <c r="C26" t="s">
        <v>68</v>
      </c>
      <c r="D26" t="s">
        <v>69</v>
      </c>
      <c r="E26" t="s">
        <v>70</v>
      </c>
      <c r="F26" t="s">
        <v>71</v>
      </c>
      <c r="J26" s="4"/>
      <c r="M26" s="5">
        <f>Table1[[#This Row],[Qnty]]*(Table1[[#This Row],[Price]]+Table1[[#This Row],[Price2]])</f>
        <v>0</v>
      </c>
    </row>
    <row r="27" spans="1:15" ht="30" x14ac:dyDescent="0.25">
      <c r="A27" s="2" t="s">
        <v>164</v>
      </c>
      <c r="B27">
        <v>12</v>
      </c>
      <c r="C27">
        <v>100</v>
      </c>
      <c r="D27" t="s">
        <v>69</v>
      </c>
      <c r="E27" t="s">
        <v>70</v>
      </c>
      <c r="F27" t="s">
        <v>71</v>
      </c>
      <c r="H27" t="s">
        <v>167</v>
      </c>
      <c r="I27" t="s">
        <v>101</v>
      </c>
      <c r="J27" s="4">
        <v>0.107</v>
      </c>
      <c r="M27" s="5">
        <f>Table1[[#This Row],[Qnty]]*(Table1[[#This Row],[Price]]+Table1[[#This Row],[Price2]])</f>
        <v>1.284</v>
      </c>
    </row>
    <row r="28" spans="1:15" ht="45" x14ac:dyDescent="0.25">
      <c r="A28" s="2" t="s">
        <v>163</v>
      </c>
      <c r="B28">
        <v>20</v>
      </c>
      <c r="C28" t="s">
        <v>72</v>
      </c>
      <c r="D28" t="s">
        <v>69</v>
      </c>
      <c r="E28" t="s">
        <v>70</v>
      </c>
      <c r="F28" t="s">
        <v>71</v>
      </c>
      <c r="J28" s="4"/>
      <c r="M28" s="5">
        <f>Table1[[#This Row],[Qnty]]*(Table1[[#This Row],[Price]]+Table1[[#This Row],[Price2]])</f>
        <v>0</v>
      </c>
    </row>
    <row r="29" spans="1:15" x14ac:dyDescent="0.25">
      <c r="A29" s="2" t="s">
        <v>73</v>
      </c>
      <c r="B29">
        <v>3</v>
      </c>
      <c r="C29" t="s">
        <v>74</v>
      </c>
      <c r="D29" t="s">
        <v>69</v>
      </c>
      <c r="E29" t="s">
        <v>70</v>
      </c>
      <c r="F29" t="s">
        <v>71</v>
      </c>
      <c r="J29" s="4"/>
      <c r="M29" s="5">
        <f>Table1[[#This Row],[Qnty]]*(Table1[[#This Row],[Price]]+Table1[[#This Row],[Price2]])</f>
        <v>0</v>
      </c>
    </row>
    <row r="30" spans="1:15" x14ac:dyDescent="0.25">
      <c r="A30" s="2" t="s">
        <v>75</v>
      </c>
      <c r="B30">
        <v>3</v>
      </c>
      <c r="C30" t="s">
        <v>76</v>
      </c>
      <c r="D30" t="s">
        <v>69</v>
      </c>
      <c r="E30" t="s">
        <v>70</v>
      </c>
      <c r="F30" t="s">
        <v>71</v>
      </c>
      <c r="J30" s="4"/>
      <c r="M30" s="5">
        <f>Table1[[#This Row],[Qnty]]*(Table1[[#This Row],[Price]]+Table1[[#This Row],[Price2]])</f>
        <v>0</v>
      </c>
    </row>
    <row r="31" spans="1:15" x14ac:dyDescent="0.25">
      <c r="A31" s="2" t="s">
        <v>77</v>
      </c>
      <c r="B31">
        <v>1</v>
      </c>
      <c r="C31" t="s">
        <v>78</v>
      </c>
      <c r="D31" t="s">
        <v>69</v>
      </c>
      <c r="E31" t="s">
        <v>70</v>
      </c>
      <c r="F31" t="s">
        <v>71</v>
      </c>
      <c r="J31" s="4"/>
      <c r="M31" s="5">
        <f>Table1[[#This Row],[Qnty]]*(Table1[[#This Row],[Price]]+Table1[[#This Row],[Price2]])</f>
        <v>0</v>
      </c>
    </row>
    <row r="32" spans="1:15" x14ac:dyDescent="0.25">
      <c r="A32" s="2" t="s">
        <v>79</v>
      </c>
      <c r="B32">
        <v>1</v>
      </c>
      <c r="C32" t="s">
        <v>80</v>
      </c>
      <c r="D32" t="s">
        <v>69</v>
      </c>
      <c r="E32" t="s">
        <v>70</v>
      </c>
      <c r="F32" t="s">
        <v>71</v>
      </c>
      <c r="J32" s="4"/>
      <c r="M32" s="5">
        <f>Table1[[#This Row],[Qnty]]*(Table1[[#This Row],[Price]]+Table1[[#This Row],[Price2]])</f>
        <v>0</v>
      </c>
    </row>
    <row r="33" spans="1:13" x14ac:dyDescent="0.25">
      <c r="A33" s="2" t="s">
        <v>81</v>
      </c>
      <c r="B33">
        <v>1</v>
      </c>
      <c r="C33" t="s">
        <v>82</v>
      </c>
      <c r="D33" t="s">
        <v>69</v>
      </c>
      <c r="E33" t="s">
        <v>70</v>
      </c>
      <c r="F33" t="s">
        <v>71</v>
      </c>
      <c r="J33" s="4"/>
      <c r="M33" s="5">
        <f>Table1[[#This Row],[Qnty]]*(Table1[[#This Row],[Price]]+Table1[[#This Row],[Price2]])</f>
        <v>0</v>
      </c>
    </row>
    <row r="34" spans="1:13" x14ac:dyDescent="0.25">
      <c r="A34" s="2" t="s">
        <v>83</v>
      </c>
      <c r="B34">
        <v>1</v>
      </c>
      <c r="C34" t="s">
        <v>84</v>
      </c>
      <c r="D34" t="s">
        <v>69</v>
      </c>
      <c r="E34" t="s">
        <v>70</v>
      </c>
      <c r="F34" t="s">
        <v>71</v>
      </c>
      <c r="J34" s="4"/>
      <c r="M34" s="5">
        <f>Table1[[#This Row],[Qnty]]*(Table1[[#This Row],[Price]]+Table1[[#This Row],[Price2]])</f>
        <v>0</v>
      </c>
    </row>
    <row r="35" spans="1:13" x14ac:dyDescent="0.25">
      <c r="A35" s="2" t="s">
        <v>85</v>
      </c>
      <c r="B35">
        <v>1</v>
      </c>
      <c r="C35" t="s">
        <v>86</v>
      </c>
      <c r="D35" t="s">
        <v>69</v>
      </c>
      <c r="E35" t="s">
        <v>70</v>
      </c>
      <c r="F35" t="s">
        <v>71</v>
      </c>
      <c r="J35" s="4"/>
      <c r="M35" s="5">
        <f>Table1[[#This Row],[Qnty]]*(Table1[[#This Row],[Price]]+Table1[[#This Row],[Price2]])</f>
        <v>0</v>
      </c>
    </row>
    <row r="36" spans="1:13" x14ac:dyDescent="0.25">
      <c r="A36" s="2" t="s">
        <v>87</v>
      </c>
      <c r="B36">
        <v>1</v>
      </c>
      <c r="C36" t="s">
        <v>88</v>
      </c>
      <c r="D36" t="s">
        <v>69</v>
      </c>
      <c r="E36" t="s">
        <v>70</v>
      </c>
      <c r="F36" t="s">
        <v>71</v>
      </c>
      <c r="J36" s="4"/>
      <c r="M36" s="5">
        <f>Table1[[#This Row],[Qnty]]*(Table1[[#This Row],[Price]]+Table1[[#This Row],[Price2]])</f>
        <v>0</v>
      </c>
    </row>
    <row r="37" spans="1:13" ht="30" x14ac:dyDescent="0.25">
      <c r="A37" s="2" t="s">
        <v>138</v>
      </c>
      <c r="B37">
        <v>9</v>
      </c>
      <c r="C37" t="s">
        <v>89</v>
      </c>
      <c r="D37" t="s">
        <v>55</v>
      </c>
      <c r="E37" t="s">
        <v>56</v>
      </c>
      <c r="F37" t="s">
        <v>156</v>
      </c>
      <c r="G37" t="s">
        <v>137</v>
      </c>
      <c r="H37" t="s">
        <v>119</v>
      </c>
      <c r="I37" t="s">
        <v>101</v>
      </c>
      <c r="J37" s="4">
        <v>0.57699999999999996</v>
      </c>
      <c r="M37" s="5">
        <f>Table1[[#This Row],[Qnty]]*(Table1[[#This Row],[Price]]+Table1[[#This Row],[Price2]])</f>
        <v>5.1929999999999996</v>
      </c>
    </row>
    <row r="38" spans="1:13" x14ac:dyDescent="0.25">
      <c r="A38" s="2" t="s">
        <v>90</v>
      </c>
      <c r="B38">
        <v>3</v>
      </c>
      <c r="C38" t="s">
        <v>91</v>
      </c>
      <c r="D38" t="s">
        <v>91</v>
      </c>
      <c r="E38" t="s">
        <v>154</v>
      </c>
      <c r="G38" s="3" t="s">
        <v>113</v>
      </c>
      <c r="H38" t="s">
        <v>114</v>
      </c>
      <c r="I38" t="s">
        <v>101</v>
      </c>
      <c r="J38" s="4">
        <v>1.96</v>
      </c>
      <c r="M38" s="5">
        <f>Table1[[#This Row],[Qnty]]*(Table1[[#This Row],[Price]]+Table1[[#This Row],[Price2]])</f>
        <v>5.88</v>
      </c>
    </row>
    <row r="39" spans="1:13" x14ac:dyDescent="0.25">
      <c r="A39" s="2" t="s">
        <v>92</v>
      </c>
      <c r="B39">
        <v>1</v>
      </c>
      <c r="C39" t="s">
        <v>93</v>
      </c>
      <c r="D39" t="s">
        <v>93</v>
      </c>
      <c r="E39" t="s">
        <v>94</v>
      </c>
      <c r="F39" t="s">
        <v>95</v>
      </c>
      <c r="G39" s="3" t="s">
        <v>96</v>
      </c>
      <c r="H39" t="s">
        <v>108</v>
      </c>
      <c r="I39" t="s">
        <v>101</v>
      </c>
      <c r="J39" s="4">
        <v>0.81</v>
      </c>
      <c r="M39" s="5">
        <f>Table1[[#This Row],[Qnty]]*(Table1[[#This Row],[Price]]+Table1[[#This Row],[Price2]])</f>
        <v>0.81</v>
      </c>
    </row>
    <row r="40" spans="1:13" x14ac:dyDescent="0.25">
      <c r="A40" s="2" t="s">
        <v>97</v>
      </c>
      <c r="B40">
        <v>1</v>
      </c>
      <c r="C40" t="s">
        <v>98</v>
      </c>
      <c r="D40" t="s">
        <v>98</v>
      </c>
      <c r="E40" t="s">
        <v>99</v>
      </c>
      <c r="G40" t="s">
        <v>109</v>
      </c>
      <c r="H40" t="s">
        <v>110</v>
      </c>
      <c r="I40" t="s">
        <v>101</v>
      </c>
      <c r="J40" s="4">
        <v>9.61</v>
      </c>
      <c r="M40" s="5">
        <f>Table1[[#This Row],[Qnty]]*(Table1[[#This Row],[Price]]+Table1[[#This Row],[Price2]])</f>
        <v>9.61</v>
      </c>
    </row>
    <row r="41" spans="1:13" x14ac:dyDescent="0.25">
      <c r="A41" s="2" t="s">
        <v>157</v>
      </c>
      <c r="B41">
        <v>4</v>
      </c>
      <c r="C41" t="s">
        <v>158</v>
      </c>
      <c r="D41" t="s">
        <v>158</v>
      </c>
      <c r="E41" t="s">
        <v>159</v>
      </c>
      <c r="F41" t="s">
        <v>162</v>
      </c>
      <c r="G41" t="s">
        <v>160</v>
      </c>
      <c r="H41" s="3" t="s">
        <v>161</v>
      </c>
      <c r="I41" t="s">
        <v>101</v>
      </c>
      <c r="J41" s="4">
        <v>1.71</v>
      </c>
      <c r="M41" s="5">
        <f>Table1[[#This Row],[Qnty]]*(Table1[[#This Row],[Price]]+Table1[[#This Row],[Price2]])</f>
        <v>6.84</v>
      </c>
    </row>
  </sheetData>
  <phoneticPr fontId="19" type="noConversion"/>
  <hyperlinks>
    <hyperlink ref="H23" r:id="rId1" xr:uid="{DD8AD352-FB06-4715-B587-8B7434FCD99F}"/>
    <hyperlink ref="G25" r:id="rId2" xr:uid="{5EFE7EEC-7A33-4705-B297-C4BD3E05DA2C}"/>
    <hyperlink ref="G39" r:id="rId3" xr:uid="{71FE485A-AA2E-4950-BE10-E132C884D307}"/>
    <hyperlink ref="K20" r:id="rId4" xr:uid="{DB18BABB-D85D-4D81-84B1-06B4803F7A71}"/>
    <hyperlink ref="G17" r:id="rId5" xr:uid="{6E03D079-3A0C-4BF5-810D-97558264CB66}"/>
    <hyperlink ref="G18" r:id="rId6" xr:uid="{7C702CAB-8E1E-429C-9A90-1E47838C9BF7}"/>
    <hyperlink ref="G38" r:id="rId7" xr:uid="{ACFE634D-160F-4B71-8DB2-7FFC85727160}"/>
    <hyperlink ref="H24" r:id="rId8" xr:uid="{7C8D1661-4DCD-43AD-B870-FF77BABDB784}"/>
    <hyperlink ref="H20" r:id="rId9" xr:uid="{257864EB-78CF-4B88-864D-5BF4D3EC4937}"/>
    <hyperlink ref="O20" r:id="rId10" xr:uid="{438620CA-1198-495F-B2D1-DE18D03FD0CF}"/>
    <hyperlink ref="H25" r:id="rId11" xr:uid="{50608FB6-E114-4108-91A8-FC7B919453D0}"/>
    <hyperlink ref="H41" r:id="rId12" xr:uid="{8161F553-B981-424E-8CA4-DA1BB9415ECC}"/>
  </hyperlinks>
  <pageMargins left="0.7" right="0.7" top="0.75" bottom="0.75" header="0.3" footer="0.3"/>
  <pageSetup orientation="portrait" horizontalDpi="4294967293" verticalDpi="0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</cp:lastModifiedBy>
  <dcterms:created xsi:type="dcterms:W3CDTF">2021-10-21T00:26:34Z</dcterms:created>
  <dcterms:modified xsi:type="dcterms:W3CDTF">2021-10-27T14:50:27Z</dcterms:modified>
</cp:coreProperties>
</file>