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USST\power-and-electrical\RADSAT-SK Timer\"/>
    </mc:Choice>
  </mc:AlternateContent>
  <xr:revisionPtr revIDLastSave="0" documentId="13_ncr:1_{A28E265C-CDC4-4F18-8D80-529C66E8E711}" xr6:coauthVersionLast="47" xr6:coauthVersionMax="47" xr10:uidLastSave="{00000000-0000-0000-0000-000000000000}"/>
  <bookViews>
    <workbookView minimized="1" xWindow="345" yWindow="735" windowWidth="16200" windowHeight="8265" xr2:uid="{00000000-000D-0000-FFFF-FFFF00000000}"/>
  </bookViews>
  <sheets>
    <sheet name="RADSAT-SK Time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1" i="1" l="1"/>
  <c r="M18" i="1"/>
  <c r="M8" i="1"/>
  <c r="M9" i="1"/>
  <c r="M10" i="1"/>
  <c r="M11" i="1"/>
  <c r="M12" i="1"/>
  <c r="M13" i="1"/>
  <c r="M14" i="1"/>
  <c r="M15" i="1"/>
  <c r="M16" i="1"/>
  <c r="M17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B6" i="1" l="1"/>
</calcChain>
</file>

<file path=xl/sharedStrings.xml><?xml version="1.0" encoding="utf-8"?>
<sst xmlns="http://schemas.openxmlformats.org/spreadsheetml/2006/main" count="227" uniqueCount="165">
  <si>
    <t>Source:</t>
  </si>
  <si>
    <t>C:\Users\riley\USST\RADSAT-SK\power-and-electrical\RADSAT-SK Timer\RADSAT-SK Timer.sch</t>
  </si>
  <si>
    <t>Date:</t>
  </si>
  <si>
    <t>Tool:</t>
  </si>
  <si>
    <t>Eeschema (5.1.10)-1</t>
  </si>
  <si>
    <t>Generator:</t>
  </si>
  <si>
    <t>C:\Program Files\KiCad\bin\scripting\plugins/bom_csv_grouped_by_value_with_fp.py</t>
  </si>
  <si>
    <t>Component Count:</t>
  </si>
  <si>
    <t>Ref</t>
  </si>
  <si>
    <t>Qnty</t>
  </si>
  <si>
    <t>Value</t>
  </si>
  <si>
    <t>Cmp name</t>
  </si>
  <si>
    <t>Footprint</t>
  </si>
  <si>
    <t>Vendor</t>
  </si>
  <si>
    <t>Price</t>
  </si>
  <si>
    <t xml:space="preserve">BT201, BT202, </t>
  </si>
  <si>
    <t>Battery_Cell</t>
  </si>
  <si>
    <t>Battery:BatteryHolder_Keystone_1060_1x2032</t>
  </si>
  <si>
    <t>Single-cell battery</t>
  </si>
  <si>
    <t xml:space="preserve">C101, C102, C105, C106, C107, C108, </t>
  </si>
  <si>
    <t>330u</t>
  </si>
  <si>
    <t>CP</t>
  </si>
  <si>
    <t>Capacitor_Tantalum_SMD:CP_EIA-7343-31_Kemet-D</t>
  </si>
  <si>
    <t>Polarized capacitor</t>
  </si>
  <si>
    <t xml:space="preserve">C103, C104, C109, C110, C111, C112, C113, C114, </t>
  </si>
  <si>
    <t>100n</t>
  </si>
  <si>
    <t>C</t>
  </si>
  <si>
    <t>Capacitor_SMD:C_0805_2012Metric</t>
  </si>
  <si>
    <t>Unpolarized capacitor</t>
  </si>
  <si>
    <t xml:space="preserve">C204, </t>
  </si>
  <si>
    <t>10uF</t>
  </si>
  <si>
    <t xml:space="preserve">C205, </t>
  </si>
  <si>
    <t>0.1uF</t>
  </si>
  <si>
    <t xml:space="preserve">C207, </t>
  </si>
  <si>
    <t>1.5nF</t>
  </si>
  <si>
    <t xml:space="preserve">C208, </t>
  </si>
  <si>
    <t>22uF</t>
  </si>
  <si>
    <t xml:space="preserve">D101, </t>
  </si>
  <si>
    <t>LED</t>
  </si>
  <si>
    <t>Light emitting diode</t>
  </si>
  <si>
    <t xml:space="preserve">D201, </t>
  </si>
  <si>
    <t>D_Zener</t>
  </si>
  <si>
    <t>Diode_SMD:D_0805_2012Metric</t>
  </si>
  <si>
    <t>Zener diode</t>
  </si>
  <si>
    <t xml:space="preserve">D203, </t>
  </si>
  <si>
    <t xml:space="preserve">J101, J103, </t>
  </si>
  <si>
    <t>Conn_02x26_Odd_Even</t>
  </si>
  <si>
    <t>Connector_PinSocket_2.54mm:PinSocket_2x26_P2.54mm_Vertical</t>
  </si>
  <si>
    <t xml:space="preserve">J201, </t>
  </si>
  <si>
    <t>Conn_01x07</t>
  </si>
  <si>
    <t>Connector_Molex:Molex_PicoBlade_53047-0710_1x07_P1.25mm_Vertical</t>
  </si>
  <si>
    <t xml:space="preserve">J202, </t>
  </si>
  <si>
    <t>Conn_01x05</t>
  </si>
  <si>
    <t>Connector_Hirose:Hirose_DF13-05P-1.25DSA_1x05_P1.25mm_Vertical</t>
  </si>
  <si>
    <t xml:space="preserve">Generic connector, single row, 01x05, </t>
  </si>
  <si>
    <t xml:space="preserve">J203, </t>
  </si>
  <si>
    <t>Conn_01x03</t>
  </si>
  <si>
    <t>Connector_Hirose:Hirose_DF13-03P-1.25DSA_1x03_P1.25mm_Vertical</t>
  </si>
  <si>
    <t xml:space="preserve">Generic connector, single row, 01x03, </t>
  </si>
  <si>
    <t>Conn_01x02</t>
  </si>
  <si>
    <t>Connector_Hirose:Hirose_DF13-02P-1.25DSA_1x02_P1.25mm_Vertical</t>
  </si>
  <si>
    <t xml:space="preserve">J210, </t>
  </si>
  <si>
    <t>ZX62WRD-B-5PC</t>
  </si>
  <si>
    <t>CONN_ZX62WRD-B-5PC_HIR:CONN_ZX62WRD-B-5PC_HIR</t>
  </si>
  <si>
    <t>https://www.digikey.ca/en/products/detail/hirose-electric-co-ltd/ZX62WRD-B-5PC/3761053</t>
  </si>
  <si>
    <t xml:space="preserve">L201, </t>
  </si>
  <si>
    <t>10uH</t>
  </si>
  <si>
    <t>L</t>
  </si>
  <si>
    <t>IRLML2060</t>
  </si>
  <si>
    <t>1.2A Id, 60V Vds, 480mOhm Rds, N-Channel HEXFET Power MOSFET, SOT-23</t>
  </si>
  <si>
    <t>https://www.infineon.com/dgdl/irlml2060pbf.pdf?fileId=5546d462533600a401535664b7fb25ee</t>
  </si>
  <si>
    <t xml:space="preserve">R101, R103, R107, R113, R114, R117, R118, R124, R126, R203, </t>
  </si>
  <si>
    <t>1M</t>
  </si>
  <si>
    <t>R</t>
  </si>
  <si>
    <t>Resistor_SMD:R_0805_2012Metric</t>
  </si>
  <si>
    <t>Resistor</t>
  </si>
  <si>
    <t xml:space="preserve">R102, R111, R115, R116, R133, R134, R202, R204, R209, R210, R211, R212, </t>
  </si>
  <si>
    <t xml:space="preserve">R104, R108, R109, R110, R112, R119, R120, R127, R128, R129, R130, R131, R132, R135, R136, R138, </t>
  </si>
  <si>
    <t>1k</t>
  </si>
  <si>
    <t xml:space="preserve">R105, R121, R122, </t>
  </si>
  <si>
    <t>3.48M</t>
  </si>
  <si>
    <t xml:space="preserve">R106, R123, R125, </t>
  </si>
  <si>
    <t>442K</t>
  </si>
  <si>
    <t xml:space="preserve">R137, </t>
  </si>
  <si>
    <t>5.1M</t>
  </si>
  <si>
    <t xml:space="preserve">R201, </t>
  </si>
  <si>
    <t>300k</t>
  </si>
  <si>
    <t xml:space="preserve">R205, </t>
  </si>
  <si>
    <t>60.4K</t>
  </si>
  <si>
    <t xml:space="preserve">R206, </t>
  </si>
  <si>
    <t>15k</t>
  </si>
  <si>
    <t xml:space="preserve">R207, </t>
  </si>
  <si>
    <t>619k</t>
  </si>
  <si>
    <t xml:space="preserve">R208, </t>
  </si>
  <si>
    <t>200k</t>
  </si>
  <si>
    <t>SW_Push</t>
  </si>
  <si>
    <t>Push button switch, generic, two pins</t>
  </si>
  <si>
    <t xml:space="preserve">U101, U102, U103, </t>
  </si>
  <si>
    <t>LM397MF</t>
  </si>
  <si>
    <t xml:space="preserve">U104, </t>
  </si>
  <si>
    <t>CD4052B</t>
  </si>
  <si>
    <t>Package_SO:TSSOP-16_4.4x5mm_P0.65mm</t>
  </si>
  <si>
    <t>CMOS double 4-channel analog multiplexer/demultiplexer, TSSOP-16/DIP-16/SOIC-16</t>
  </si>
  <si>
    <t>http://www.ti.com/lit/ds/symlink/cd4052b.pdf</t>
  </si>
  <si>
    <t xml:space="preserve">U202, </t>
  </si>
  <si>
    <t>LTC3440EMSPBF</t>
  </si>
  <si>
    <t>Package_SO:MSOP-10_3x3mm_P0.5mm</t>
  </si>
  <si>
    <t>10/20/2021  6:26PM</t>
  </si>
  <si>
    <t>digikey</t>
  </si>
  <si>
    <t>Product URL</t>
  </si>
  <si>
    <t>https://www.digikey.ca/en/products/detail/molex/0510470700/4693261</t>
  </si>
  <si>
    <t>Price2</t>
  </si>
  <si>
    <t>Related Components</t>
  </si>
  <si>
    <t>Datasheet</t>
  </si>
  <si>
    <t>https://www.digikey.ca/en/products/detail/infineon-technologies/irlml2060trpbf/2271899</t>
  </si>
  <si>
    <t>https://www.digikey.ca/en/products/detail/texas-instruments/CD4052BPWRG3/2596791</t>
  </si>
  <si>
    <t>https://www.analog.com/media/en/technical-documentation/data-sheets/3440fd.pdf</t>
  </si>
  <si>
    <t>https://www.digikey.ca/en/products/detail/analog-devices-inc/LTC3440EMS-PBF/890929?s=N4IgTCBcDaIDIBUDCBmALGgDAUQLIGUAFAIQDEQBdAXyA</t>
  </si>
  <si>
    <t>Total Component Cost:</t>
  </si>
  <si>
    <t>Price total</t>
  </si>
  <si>
    <t>https://www.ti.com/general/docs/suppproductinfo.tsp?distId=10&amp;gotoUrl=https%3A%2F%2Fwww.ti.com%2Flit%2Fgpn%2Flm397</t>
  </si>
  <si>
    <t>https://www.digikey.ca/en/products/detail/texas-instruments/LM397MF/3701445</t>
  </si>
  <si>
    <t>https://www.digikey.ca/en/products/detail/molex/0530470710/242858</t>
  </si>
  <si>
    <t xml:space="preserve"> Molex Picoblade 53047 Header and accompanying Picoblade 51047 Connector</t>
  </si>
  <si>
    <t>https://www.digikey.ca/en/products/detail/molex/0500588000/634442</t>
  </si>
  <si>
    <t>crimps?</t>
  </si>
  <si>
    <t>https://www.digikey.ca/en/products/detail/hirose-electric-co-ltd/DF13-2P-1-25DSA-76/9170620</t>
  </si>
  <si>
    <t>https://www.mouser.ca/ProductDetail/Hirose-Connector/DF13-5P-125DSA?qs=Ux3WWAnHpjDJWf8XCjmDFw%3D%3D</t>
  </si>
  <si>
    <t>Mouser</t>
  </si>
  <si>
    <t>https://www.mouser.ca/datasheet/2/185/DF13_Catalog_D31687_en-2486995.pdf</t>
  </si>
  <si>
    <t>no vertical through hole?</t>
  </si>
  <si>
    <t>https://www.onsemi.com/pdf/datasheet/mbrm120l-d.pdf</t>
  </si>
  <si>
    <t>https://www.digikey.ca/en/products/detail/onsemi/MBRM120LT3G/1748989</t>
  </si>
  <si>
    <t>MBRM120LT3G</t>
  </si>
  <si>
    <t>D_Schottky</t>
  </si>
  <si>
    <t>Diode_SMD:D_Powermite_AK</t>
  </si>
  <si>
    <t>USB Connector</t>
  </si>
  <si>
    <t>https://products.sumida.com/products/pdf/CDRH4D28.pdf</t>
  </si>
  <si>
    <t>https://www.digikey.ca/en/products/detail/sumida-america-components-inc/CDRH4D28NP-100NC/1059478</t>
  </si>
  <si>
    <t>DIGIKEY</t>
  </si>
  <si>
    <t>DIODE SCHOTTKY 20V 1A POWERMITE | from boost circuit</t>
  </si>
  <si>
    <t>FIXED IND 10UH 1A 128.3 MOHM SMD  |  from boost circuit</t>
  </si>
  <si>
    <t>Description/Notes</t>
  </si>
  <si>
    <t>CSKB</t>
  </si>
  <si>
    <t>https://www.hirose.com/product/document?clcode=CL0536-0109-0-76&amp;productname=DF13-10P-1.25DSA(76)&amp;series=DF13&amp;documenttype=Catalog&amp;lang=en&amp;documentid=D31687_en</t>
  </si>
  <si>
    <t xml:space="preserve">J204, J205, J206, SW201, SW202, SW203, SW204, SW205, SW206, </t>
  </si>
  <si>
    <t>22 µF ±20% 6.3V Ceramic Capacitor X5R 1210 (3225 Metric)</t>
  </si>
  <si>
    <t>https://ds.yuden.co.jp/TYCOMPAS/ut/detail?pn=JMK325BJ226MY-T%20%20&amp;u=M</t>
  </si>
  <si>
    <t>https://www.digikey.ca/en/products/detail/taiyo-yuden/JMK325BJ226MY-T/930737?s=N4IgjCBcoLQExVAYygFwE4FcCmAaEA9lANogCsIAugL74wTQgqQBmAhgDYDOehJ5ADgDsVarRAJIpADqoABHDhyArQDE5ARrgAGAKRyAbADoAzADU5AYWzo2AWwCWSK2wAObJA9QF0cgBpkAEpyYHBg2nIAFCaKZHIAstgYTgCUokA</t>
  </si>
  <si>
    <t>Capacitor_SMD:C_1210_3225Metric</t>
  </si>
  <si>
    <t>https://www.yuden.co.jp/productdata/catalog/mlcc06_e.pdf</t>
  </si>
  <si>
    <t>https://www.digikey.ca/en/products/detail/taiyo-yuden/JMK212BJ106MG-T/1169928?s=N4IgTCBcDaICoEECSBNA8gAhQVQCIFEA5DAKQFkBpMARjACETqAGANjIHEQBdAXyA</t>
  </si>
  <si>
    <t>10 µF ±20% 6.3V Ceramic Capacitor X5R 0805 (2012 Metric)</t>
  </si>
  <si>
    <t>D204</t>
  </si>
  <si>
    <t>BAT54CDW</t>
  </si>
  <si>
    <t>Package_TO_SOT_SMD:SOT-363_SC-70-6_Handsoldering</t>
  </si>
  <si>
    <t>Diode Array 2 Pair Common Cathode Schottky 30 V 200mA (DC) Surface Mount 6-TSSOP, SC-88, SOT-363</t>
  </si>
  <si>
    <t>https://www.panjit.com.tw/upload/datasheet/BAT54TW_SERIES.pdf</t>
  </si>
  <si>
    <t>https://www.digikey.ca/en/products/detail/panjit-international-inc/BAT54CDW-R1-00001/14660464</t>
  </si>
  <si>
    <t>LED_SMD:LED_0603_1608Metric_Pad1.05x0.95mm_HandSolder</t>
  </si>
  <si>
    <t>Package_TO_SOT_SMD:SOT-23_Handsoldering</t>
  </si>
  <si>
    <t>e</t>
  </si>
  <si>
    <t>Package_TO_SOT_SMD:TSOT-23-5_HandSoldering</t>
  </si>
  <si>
    <t>**NONSTANDARD NEED TO CREATE***</t>
  </si>
  <si>
    <t xml:space="preserve">Q101, Q102, Q103, Q104, Q105, Q106, Q107, Q108, Q109, Q201, Q202, Q203, Q204, Q205, Q206,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</si>
</sst>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64" fontId="1" fillId="0" borderId="0" applyFont="0" applyFill="0" applyBorder="0" applyAlignment="0" applyProtection="0"/>
    <xf numFmtId="0" fontId="18" fillId="0" borderId="0" applyNumberFormat="0" applyFill="0" applyBorder="0" applyAlignment="0" applyProtection="0"/>
  </cellStyleXfs>
  <cellXfs count="7">
    <xf numFmtId="0" fontId="0" fillId="0" borderId="0" xfId="0"/>
    <xf numFmtId="22" fontId="0" fillId="0" borderId="0" xfId="0" applyNumberFormat="1"/>
    <xf numFmtId="0" fontId="0" fillId="0" borderId="0" xfId="0" applyAlignment="1">
      <alignment wrapText="1"/>
    </xf>
    <xf numFmtId="0" fontId="18" fillId="0" borderId="0" xfId="43"/>
    <xf numFmtId="164" fontId="0" fillId="0" borderId="0" xfId="42" applyFont="1"/>
    <xf numFmtId="164" fontId="0" fillId="0" borderId="0" xfId="0" applyNumberFormat="1"/>
    <xf numFmtId="0" fontId="16" fillId="0" borderId="0" xfId="0" applyFon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3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164" formatCode="_(&quot;$&quot;* #,##0.00_);_(&quot;$&quot;* \(#,##0.00\);_(&quot;$&quot;* &quot;-&quot;??_);_(@_)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7:M41" totalsRowShown="0">
  <autoFilter ref="A7:M41" xr:uid="{00000000-0009-0000-0100-000001000000}"/>
  <tableColumns count="13">
    <tableColumn id="1" xr3:uid="{00000000-0010-0000-0000-000001000000}" name="Ref" dataDxfId="1"/>
    <tableColumn id="2" xr3:uid="{00000000-0010-0000-0000-000002000000}" name="Qnty"/>
    <tableColumn id="3" xr3:uid="{00000000-0010-0000-0000-000003000000}" name="Value"/>
    <tableColumn id="4" xr3:uid="{00000000-0010-0000-0000-000004000000}" name="Cmp name"/>
    <tableColumn id="5" xr3:uid="{00000000-0010-0000-0000-000005000000}" name="Footprint"/>
    <tableColumn id="6" xr3:uid="{00000000-0010-0000-0000-000006000000}" name="Description/Notes"/>
    <tableColumn id="12" xr3:uid="{AC2AB4E9-9984-41C3-88C4-EF1E70A1C977}" name="Datasheet"/>
    <tableColumn id="7" xr3:uid="{00000000-0010-0000-0000-000007000000}" name="Product URL"/>
    <tableColumn id="8" xr3:uid="{00000000-0010-0000-0000-000008000000}" name="Vendor"/>
    <tableColumn id="9" xr3:uid="{00000000-0010-0000-0000-000009000000}" name="Price" dataCellStyle="Currency"/>
    <tableColumn id="10" xr3:uid="{7C21AC37-B81A-4891-A949-B8777B84C389}" name="Related Components"/>
    <tableColumn id="11" xr3:uid="{73FB3C5D-D954-4E05-BC68-91835A2C1577}" name="Price2" dataCellStyle="Currency"/>
    <tableColumn id="13" xr3:uid="{37B8C3F1-4773-42D9-BB38-8CAD10942CF3}" name="Price total" dataDxfId="0">
      <calculatedColumnFormula>Table1[[#This Row],[Qnty]]*(Table1[[#This Row],[Price]]+Table1[[#This Row],[Price2]])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a/en/products/detail/sumida-america-components-inc/CDRH4D28NP-100NC/1059478" TargetMode="External"/><Relationship Id="rId3" Type="http://schemas.openxmlformats.org/officeDocument/2006/relationships/hyperlink" Target="http://www.ti.com/lit/ds/symlink/cd4052b.pdf" TargetMode="External"/><Relationship Id="rId7" Type="http://schemas.openxmlformats.org/officeDocument/2006/relationships/hyperlink" Target="https://www.ti.com/general/docs/suppproductinfo.tsp?distId=10&amp;gotoUrl=https%3A%2F%2Fwww.ti.com%2Flit%2Fgpn%2Flm397" TargetMode="External"/><Relationship Id="rId2" Type="http://schemas.openxmlformats.org/officeDocument/2006/relationships/hyperlink" Target="https://www.infineon.com/dgdl/irlml2060pbf.pdf?fileId=5546d462533600a401535664b7fb25ee" TargetMode="External"/><Relationship Id="rId1" Type="http://schemas.openxmlformats.org/officeDocument/2006/relationships/hyperlink" Target="https://www.digikey.ca/en/products/detail/hirose-electric-co-ltd/ZX62WRD-B-5PC/3761053" TargetMode="External"/><Relationship Id="rId6" Type="http://schemas.openxmlformats.org/officeDocument/2006/relationships/hyperlink" Target="https://www.panjit.com.tw/upload/datasheet/BAT54TW_SERIES.pdf" TargetMode="External"/><Relationship Id="rId5" Type="http://schemas.openxmlformats.org/officeDocument/2006/relationships/hyperlink" Target="https://www.onsemi.com/pdf/datasheet/mbrm120l-d.pdf" TargetMode="External"/><Relationship Id="rId10" Type="http://schemas.openxmlformats.org/officeDocument/2006/relationships/table" Target="../tables/table1.xml"/><Relationship Id="rId4" Type="http://schemas.openxmlformats.org/officeDocument/2006/relationships/hyperlink" Target="https://www.digikey.ca/en/products/detail/molex/0510470700/4693261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1"/>
  <sheetViews>
    <sheetView tabSelected="1" topLeftCell="A13" workbookViewId="0">
      <pane xSplit="1" topLeftCell="B1" activePane="topRight" state="frozen"/>
      <selection pane="topRight" activeCell="E12" sqref="E12"/>
    </sheetView>
  </sheetViews>
  <sheetFormatPr defaultRowHeight="15" x14ac:dyDescent="0.25"/>
  <cols>
    <col min="1" max="1" width="40.85546875" style="2" customWidth="1"/>
    <col min="2" max="2" width="14.85546875" bestFit="1" customWidth="1"/>
    <col min="3" max="3" width="23.140625" customWidth="1"/>
    <col min="4" max="4" width="22" bestFit="1" customWidth="1"/>
    <col min="5" max="5" width="67.28515625" bestFit="1" customWidth="1"/>
    <col min="6" max="6" width="107.28515625" bestFit="1" customWidth="1"/>
    <col min="7" max="7" width="107.28515625" customWidth="1"/>
    <col min="8" max="8" width="87" bestFit="1" customWidth="1"/>
    <col min="9" max="9" width="9.85546875" bestFit="1" customWidth="1"/>
    <col min="10" max="10" width="7.7109375" customWidth="1"/>
    <col min="11" max="11" width="25" customWidth="1"/>
    <col min="12" max="12" width="9.140625" style="4"/>
  </cols>
  <sheetData>
    <row r="1" spans="1:13" x14ac:dyDescent="0.25">
      <c r="A1" s="2" t="s">
        <v>0</v>
      </c>
      <c r="B1" t="s">
        <v>1</v>
      </c>
    </row>
    <row r="2" spans="1:13" x14ac:dyDescent="0.25">
      <c r="A2" s="2" t="s">
        <v>2</v>
      </c>
      <c r="B2" s="1" t="s">
        <v>107</v>
      </c>
    </row>
    <row r="3" spans="1:13" x14ac:dyDescent="0.25">
      <c r="A3" s="2" t="s">
        <v>3</v>
      </c>
      <c r="B3" t="s">
        <v>4</v>
      </c>
    </row>
    <row r="4" spans="1:13" x14ac:dyDescent="0.25">
      <c r="A4" s="2" t="s">
        <v>5</v>
      </c>
      <c r="B4" t="s">
        <v>6</v>
      </c>
    </row>
    <row r="5" spans="1:13" x14ac:dyDescent="0.25">
      <c r="A5" s="2" t="s">
        <v>7</v>
      </c>
      <c r="B5">
        <v>116</v>
      </c>
    </row>
    <row r="6" spans="1:13" x14ac:dyDescent="0.25">
      <c r="A6" s="2" t="s">
        <v>118</v>
      </c>
      <c r="B6" s="5">
        <f>SUM(M8:M41)</f>
        <v>38.715999999999994</v>
      </c>
    </row>
    <row r="7" spans="1:13" x14ac:dyDescent="0.25">
      <c r="A7" s="2" t="s">
        <v>8</v>
      </c>
      <c r="B7" t="s">
        <v>9</v>
      </c>
      <c r="C7" t="s">
        <v>10</v>
      </c>
      <c r="D7" t="s">
        <v>11</v>
      </c>
      <c r="E7" t="s">
        <v>12</v>
      </c>
      <c r="F7" t="s">
        <v>142</v>
      </c>
      <c r="G7" t="s">
        <v>113</v>
      </c>
      <c r="H7" t="s">
        <v>109</v>
      </c>
      <c r="I7" t="s">
        <v>13</v>
      </c>
      <c r="J7" t="s">
        <v>14</v>
      </c>
      <c r="K7" t="s">
        <v>112</v>
      </c>
      <c r="L7" s="4" t="s">
        <v>111</v>
      </c>
      <c r="M7" t="s">
        <v>119</v>
      </c>
    </row>
    <row r="8" spans="1:13" x14ac:dyDescent="0.25">
      <c r="A8" s="2" t="s">
        <v>15</v>
      </c>
      <c r="B8">
        <v>2</v>
      </c>
      <c r="C8" t="s">
        <v>16</v>
      </c>
      <c r="D8" t="s">
        <v>16</v>
      </c>
      <c r="E8" t="s">
        <v>17</v>
      </c>
      <c r="F8" t="s">
        <v>18</v>
      </c>
      <c r="J8" s="4"/>
      <c r="M8" s="5">
        <f>Table1[[#This Row],[Qnty]]*(Table1[[#This Row],[Price]]+Table1[[#This Row],[Price2]])</f>
        <v>0</v>
      </c>
    </row>
    <row r="9" spans="1:13" x14ac:dyDescent="0.25">
      <c r="A9" s="2" t="s">
        <v>19</v>
      </c>
      <c r="B9">
        <v>6</v>
      </c>
      <c r="C9" t="s">
        <v>20</v>
      </c>
      <c r="D9" t="s">
        <v>21</v>
      </c>
      <c r="E9" t="s">
        <v>22</v>
      </c>
      <c r="F9" t="s">
        <v>23</v>
      </c>
      <c r="J9" s="4"/>
      <c r="M9" s="5">
        <f>Table1[[#This Row],[Qnty]]*(Table1[[#This Row],[Price]]+Table1[[#This Row],[Price2]])</f>
        <v>0</v>
      </c>
    </row>
    <row r="10" spans="1:13" ht="30" x14ac:dyDescent="0.25">
      <c r="A10" s="2" t="s">
        <v>24</v>
      </c>
      <c r="B10">
        <v>8</v>
      </c>
      <c r="C10" t="s">
        <v>25</v>
      </c>
      <c r="D10" t="s">
        <v>26</v>
      </c>
      <c r="E10" t="s">
        <v>27</v>
      </c>
      <c r="F10" t="s">
        <v>28</v>
      </c>
      <c r="J10" s="4"/>
      <c r="M10" s="5">
        <f>Table1[[#This Row],[Qnty]]*(Table1[[#This Row],[Price]]+Table1[[#This Row],[Price2]])</f>
        <v>0</v>
      </c>
    </row>
    <row r="11" spans="1:13" x14ac:dyDescent="0.25">
      <c r="A11" s="2" t="s">
        <v>29</v>
      </c>
      <c r="B11">
        <v>1</v>
      </c>
      <c r="C11" t="s">
        <v>30</v>
      </c>
      <c r="D11" t="s">
        <v>26</v>
      </c>
      <c r="E11" t="s">
        <v>27</v>
      </c>
      <c r="F11" s="2" t="s">
        <v>152</v>
      </c>
      <c r="G11" t="s">
        <v>150</v>
      </c>
      <c r="H11" t="s">
        <v>151</v>
      </c>
      <c r="I11" t="s">
        <v>108</v>
      </c>
      <c r="J11" s="4">
        <v>0.41</v>
      </c>
      <c r="M11" s="5">
        <f>Table1[[#This Row],[Qnty]]*(Table1[[#This Row],[Price]]+Table1[[#This Row],[Price2]])</f>
        <v>0.41</v>
      </c>
    </row>
    <row r="12" spans="1:13" x14ac:dyDescent="0.25">
      <c r="A12" s="2" t="s">
        <v>31</v>
      </c>
      <c r="B12">
        <v>1</v>
      </c>
      <c r="C12" t="s">
        <v>32</v>
      </c>
      <c r="D12" t="s">
        <v>26</v>
      </c>
      <c r="E12" t="s">
        <v>27</v>
      </c>
      <c r="F12" t="s">
        <v>28</v>
      </c>
      <c r="J12" s="4"/>
      <c r="M12" s="5">
        <f>Table1[[#This Row],[Qnty]]*(Table1[[#This Row],[Price]]+Table1[[#This Row],[Price2]])</f>
        <v>0</v>
      </c>
    </row>
    <row r="13" spans="1:13" x14ac:dyDescent="0.25">
      <c r="A13" s="2" t="s">
        <v>33</v>
      </c>
      <c r="B13">
        <v>1</v>
      </c>
      <c r="C13" t="s">
        <v>34</v>
      </c>
      <c r="D13" t="s">
        <v>26</v>
      </c>
      <c r="E13" t="s">
        <v>27</v>
      </c>
      <c r="F13" t="s">
        <v>28</v>
      </c>
      <c r="J13" s="4"/>
      <c r="M13" s="5">
        <f>Table1[[#This Row],[Qnty]]*(Table1[[#This Row],[Price]]+Table1[[#This Row],[Price2]])</f>
        <v>0</v>
      </c>
    </row>
    <row r="14" spans="1:13" x14ac:dyDescent="0.25">
      <c r="A14" s="2" t="s">
        <v>35</v>
      </c>
      <c r="B14">
        <v>1</v>
      </c>
      <c r="C14" t="s">
        <v>36</v>
      </c>
      <c r="D14" t="s">
        <v>26</v>
      </c>
      <c r="E14" t="s">
        <v>149</v>
      </c>
      <c r="F14" s="2" t="s">
        <v>146</v>
      </c>
      <c r="G14" t="s">
        <v>147</v>
      </c>
      <c r="H14" t="s">
        <v>148</v>
      </c>
      <c r="I14" t="s">
        <v>108</v>
      </c>
      <c r="J14" s="4">
        <v>1.0900000000000001</v>
      </c>
      <c r="M14" s="5">
        <f>Table1[[#This Row],[Qnty]]*(Table1[[#This Row],[Price]]+Table1[[#This Row],[Price2]])</f>
        <v>1.0900000000000001</v>
      </c>
    </row>
    <row r="15" spans="1:13" x14ac:dyDescent="0.25">
      <c r="A15" s="2" t="s">
        <v>37</v>
      </c>
      <c r="B15">
        <v>1</v>
      </c>
      <c r="C15" t="s">
        <v>38</v>
      </c>
      <c r="D15" t="s">
        <v>38</v>
      </c>
      <c r="E15" t="s">
        <v>159</v>
      </c>
      <c r="F15" t="s">
        <v>39</v>
      </c>
      <c r="J15" s="4"/>
      <c r="M15" s="5">
        <f>Table1[[#This Row],[Qnty]]*(Table1[[#This Row],[Price]]+Table1[[#This Row],[Price2]])</f>
        <v>0</v>
      </c>
    </row>
    <row r="16" spans="1:13" x14ac:dyDescent="0.25">
      <c r="A16" s="2" t="s">
        <v>40</v>
      </c>
      <c r="B16">
        <v>1</v>
      </c>
      <c r="C16" t="s">
        <v>41</v>
      </c>
      <c r="D16" t="s">
        <v>41</v>
      </c>
      <c r="E16" t="s">
        <v>42</v>
      </c>
      <c r="F16" t="s">
        <v>43</v>
      </c>
      <c r="J16" s="4"/>
      <c r="M16" s="5">
        <f>Table1[[#This Row],[Qnty]]*(Table1[[#This Row],[Price]]+Table1[[#This Row],[Price2]])</f>
        <v>0</v>
      </c>
    </row>
    <row r="17" spans="1:15" x14ac:dyDescent="0.25">
      <c r="A17" s="2" t="s">
        <v>44</v>
      </c>
      <c r="B17">
        <v>1</v>
      </c>
      <c r="C17" t="s">
        <v>133</v>
      </c>
      <c r="D17" t="s">
        <v>134</v>
      </c>
      <c r="E17" t="s">
        <v>135</v>
      </c>
      <c r="F17" t="s">
        <v>140</v>
      </c>
      <c r="G17" s="3" t="s">
        <v>131</v>
      </c>
      <c r="H17" t="s">
        <v>132</v>
      </c>
      <c r="I17" t="s">
        <v>108</v>
      </c>
      <c r="J17" s="4">
        <v>0.76</v>
      </c>
      <c r="M17" s="5">
        <f>Table1[[#This Row],[Qnty]]*(Table1[[#This Row],[Price]]+Table1[[#This Row],[Price2]])</f>
        <v>0.76</v>
      </c>
    </row>
    <row r="18" spans="1:15" ht="15.75" customHeight="1" x14ac:dyDescent="0.25">
      <c r="A18" s="2" t="s">
        <v>153</v>
      </c>
      <c r="B18">
        <v>1</v>
      </c>
      <c r="C18" s="2" t="s">
        <v>154</v>
      </c>
      <c r="D18" t="s">
        <v>154</v>
      </c>
      <c r="E18" t="s">
        <v>155</v>
      </c>
      <c r="F18" t="s">
        <v>156</v>
      </c>
      <c r="G18" s="3" t="s">
        <v>157</v>
      </c>
      <c r="H18" t="s">
        <v>158</v>
      </c>
      <c r="I18" t="s">
        <v>108</v>
      </c>
      <c r="J18" s="4">
        <v>0.55000000000000004</v>
      </c>
      <c r="M18" s="5">
        <f>Table1[[#This Row],[Qnty]]*(Table1[[#This Row],[Price]]+Table1[[#This Row],[Price2]])</f>
        <v>0.55000000000000004</v>
      </c>
    </row>
    <row r="19" spans="1:15" x14ac:dyDescent="0.25">
      <c r="A19" s="2" t="s">
        <v>45</v>
      </c>
      <c r="B19">
        <v>2</v>
      </c>
      <c r="C19" t="s">
        <v>46</v>
      </c>
      <c r="D19" t="s">
        <v>46</v>
      </c>
      <c r="E19" t="s">
        <v>47</v>
      </c>
      <c r="F19" t="s">
        <v>143</v>
      </c>
      <c r="J19" s="4"/>
      <c r="M19" s="5">
        <f>Table1[[#This Row],[Qnty]]*(Table1[[#This Row],[Price]]+Table1[[#This Row],[Price2]])</f>
        <v>0</v>
      </c>
      <c r="O19" t="s">
        <v>125</v>
      </c>
    </row>
    <row r="20" spans="1:15" x14ac:dyDescent="0.25">
      <c r="A20" s="2" t="s">
        <v>48</v>
      </c>
      <c r="B20">
        <v>1</v>
      </c>
      <c r="C20" t="s">
        <v>49</v>
      </c>
      <c r="D20" t="s">
        <v>49</v>
      </c>
      <c r="E20" t="s">
        <v>50</v>
      </c>
      <c r="F20" t="s">
        <v>123</v>
      </c>
      <c r="H20" t="s">
        <v>122</v>
      </c>
      <c r="I20" t="s">
        <v>108</v>
      </c>
      <c r="J20" s="4">
        <v>0.61</v>
      </c>
      <c r="K20" s="3" t="s">
        <v>110</v>
      </c>
      <c r="L20" s="4">
        <v>0.52</v>
      </c>
      <c r="M20" s="5">
        <f>Table1[[#This Row],[Qnty]]*(Table1[[#This Row],[Price]]+Table1[[#This Row],[Price2]])</f>
        <v>1.1299999999999999</v>
      </c>
      <c r="O20" t="s">
        <v>124</v>
      </c>
    </row>
    <row r="21" spans="1:15" x14ac:dyDescent="0.25">
      <c r="A21" s="2" t="s">
        <v>51</v>
      </c>
      <c r="B21">
        <v>1</v>
      </c>
      <c r="C21" t="s">
        <v>52</v>
      </c>
      <c r="D21" t="s">
        <v>52</v>
      </c>
      <c r="E21" t="s">
        <v>53</v>
      </c>
      <c r="F21" t="s">
        <v>54</v>
      </c>
      <c r="G21" t="s">
        <v>129</v>
      </c>
      <c r="H21" t="s">
        <v>127</v>
      </c>
      <c r="I21" t="s">
        <v>128</v>
      </c>
      <c r="J21" s="4">
        <v>0.59299999999999997</v>
      </c>
      <c r="M21" s="5">
        <f>Table1[[#This Row],[Qnty]]*(Table1[[#This Row],[Price]]+Table1[[#This Row],[Price2]])</f>
        <v>0.59299999999999997</v>
      </c>
    </row>
    <row r="22" spans="1:15" x14ac:dyDescent="0.25">
      <c r="A22" s="2" t="s">
        <v>55</v>
      </c>
      <c r="B22">
        <v>1</v>
      </c>
      <c r="C22" t="s">
        <v>56</v>
      </c>
      <c r="D22" t="s">
        <v>56</v>
      </c>
      <c r="E22" t="s">
        <v>57</v>
      </c>
      <c r="F22" t="s">
        <v>58</v>
      </c>
      <c r="J22" s="4"/>
      <c r="M22" s="5">
        <f>Table1[[#This Row],[Qnty]]*(Table1[[#This Row],[Price]]+Table1[[#This Row],[Price2]])</f>
        <v>0</v>
      </c>
      <c r="O22" t="s">
        <v>130</v>
      </c>
    </row>
    <row r="23" spans="1:15" x14ac:dyDescent="0.25">
      <c r="A23" s="2" t="s">
        <v>61</v>
      </c>
      <c r="B23">
        <v>1</v>
      </c>
      <c r="C23" t="s">
        <v>62</v>
      </c>
      <c r="D23" t="s">
        <v>62</v>
      </c>
      <c r="E23" t="s">
        <v>63</v>
      </c>
      <c r="F23" t="s">
        <v>136</v>
      </c>
      <c r="H23" s="3" t="s">
        <v>64</v>
      </c>
      <c r="I23" t="s">
        <v>108</v>
      </c>
      <c r="J23" s="4">
        <v>1.76</v>
      </c>
      <c r="M23" s="5">
        <f>Table1[[#This Row],[Qnty]]*(Table1[[#This Row],[Price]]+Table1[[#This Row],[Price2]])</f>
        <v>1.76</v>
      </c>
    </row>
    <row r="24" spans="1:15" x14ac:dyDescent="0.25">
      <c r="A24" s="2" t="s">
        <v>65</v>
      </c>
      <c r="B24">
        <v>1</v>
      </c>
      <c r="C24" t="s">
        <v>66</v>
      </c>
      <c r="D24" t="s">
        <v>67</v>
      </c>
      <c r="E24" s="6" t="s">
        <v>163</v>
      </c>
      <c r="F24" s="2" t="s">
        <v>141</v>
      </c>
      <c r="G24" t="s">
        <v>137</v>
      </c>
      <c r="H24" s="3" t="s">
        <v>138</v>
      </c>
      <c r="I24" t="s">
        <v>139</v>
      </c>
      <c r="J24" s="4">
        <v>1.48</v>
      </c>
      <c r="M24" s="5">
        <f>Table1[[#This Row],[Qnty]]*(Table1[[#This Row],[Price]]+Table1[[#This Row],[Price2]])</f>
        <v>1.48</v>
      </c>
    </row>
    <row r="25" spans="1:15" ht="45" x14ac:dyDescent="0.25">
      <c r="A25" s="2" t="s">
        <v>164</v>
      </c>
      <c r="B25">
        <v>15</v>
      </c>
      <c r="C25" t="s">
        <v>68</v>
      </c>
      <c r="D25" t="s">
        <v>68</v>
      </c>
      <c r="E25" t="s">
        <v>160</v>
      </c>
      <c r="F25" t="s">
        <v>69</v>
      </c>
      <c r="G25" s="3" t="s">
        <v>70</v>
      </c>
      <c r="H25" t="s">
        <v>114</v>
      </c>
      <c r="I25" t="s">
        <v>108</v>
      </c>
      <c r="J25" s="4">
        <v>0.63</v>
      </c>
      <c r="M25" s="5">
        <f>Table1[[#This Row],[Qnty]]*(Table1[[#This Row],[Price]]+Table1[[#This Row],[Price2]])</f>
        <v>9.4499999999999993</v>
      </c>
    </row>
    <row r="26" spans="1:15" ht="30" x14ac:dyDescent="0.25">
      <c r="A26" s="2" t="s">
        <v>71</v>
      </c>
      <c r="B26">
        <v>10</v>
      </c>
      <c r="C26" t="s">
        <v>72</v>
      </c>
      <c r="D26" t="s">
        <v>73</v>
      </c>
      <c r="E26" t="s">
        <v>74</v>
      </c>
      <c r="F26" t="s">
        <v>75</v>
      </c>
      <c r="J26" s="4"/>
      <c r="M26" s="5">
        <f>Table1[[#This Row],[Qnty]]*(Table1[[#This Row],[Price]]+Table1[[#This Row],[Price2]])</f>
        <v>0</v>
      </c>
    </row>
    <row r="27" spans="1:15" ht="30" x14ac:dyDescent="0.25">
      <c r="A27" s="2" t="s">
        <v>76</v>
      </c>
      <c r="B27">
        <v>12</v>
      </c>
      <c r="C27">
        <v>100</v>
      </c>
      <c r="D27" t="s">
        <v>73</v>
      </c>
      <c r="E27" t="s">
        <v>74</v>
      </c>
      <c r="F27" t="s">
        <v>75</v>
      </c>
      <c r="J27" s="4"/>
      <c r="M27" s="5">
        <f>Table1[[#This Row],[Qnty]]*(Table1[[#This Row],[Price]]+Table1[[#This Row],[Price2]])</f>
        <v>0</v>
      </c>
    </row>
    <row r="28" spans="1:15" ht="45" x14ac:dyDescent="0.25">
      <c r="A28" s="2" t="s">
        <v>77</v>
      </c>
      <c r="B28">
        <v>16</v>
      </c>
      <c r="C28" t="s">
        <v>78</v>
      </c>
      <c r="D28" t="s">
        <v>73</v>
      </c>
      <c r="E28" t="s">
        <v>74</v>
      </c>
      <c r="F28" t="s">
        <v>75</v>
      </c>
      <c r="J28" s="4"/>
      <c r="M28" s="5">
        <f>Table1[[#This Row],[Qnty]]*(Table1[[#This Row],[Price]]+Table1[[#This Row],[Price2]])</f>
        <v>0</v>
      </c>
    </row>
    <row r="29" spans="1:15" x14ac:dyDescent="0.25">
      <c r="A29" s="2" t="s">
        <v>79</v>
      </c>
      <c r="B29">
        <v>3</v>
      </c>
      <c r="C29" t="s">
        <v>80</v>
      </c>
      <c r="D29" t="s">
        <v>73</v>
      </c>
      <c r="E29" t="s">
        <v>74</v>
      </c>
      <c r="F29" t="s">
        <v>75</v>
      </c>
      <c r="J29" s="4"/>
      <c r="M29" s="5">
        <f>Table1[[#This Row],[Qnty]]*(Table1[[#This Row],[Price]]+Table1[[#This Row],[Price2]])</f>
        <v>0</v>
      </c>
    </row>
    <row r="30" spans="1:15" x14ac:dyDescent="0.25">
      <c r="A30" s="2" t="s">
        <v>81</v>
      </c>
      <c r="B30">
        <v>3</v>
      </c>
      <c r="C30" t="s">
        <v>82</v>
      </c>
      <c r="D30" t="s">
        <v>73</v>
      </c>
      <c r="E30" t="s">
        <v>74</v>
      </c>
      <c r="F30" t="s">
        <v>75</v>
      </c>
      <c r="J30" s="4"/>
      <c r="M30" s="5">
        <f>Table1[[#This Row],[Qnty]]*(Table1[[#This Row],[Price]]+Table1[[#This Row],[Price2]])</f>
        <v>0</v>
      </c>
    </row>
    <row r="31" spans="1:15" x14ac:dyDescent="0.25">
      <c r="A31" s="2" t="s">
        <v>83</v>
      </c>
      <c r="B31">
        <v>1</v>
      </c>
      <c r="C31" t="s">
        <v>84</v>
      </c>
      <c r="D31" t="s">
        <v>73</v>
      </c>
      <c r="E31" t="s">
        <v>74</v>
      </c>
      <c r="F31" t="s">
        <v>75</v>
      </c>
      <c r="J31" s="4"/>
      <c r="M31" s="5">
        <f>Table1[[#This Row],[Qnty]]*(Table1[[#This Row],[Price]]+Table1[[#This Row],[Price2]])</f>
        <v>0</v>
      </c>
    </row>
    <row r="32" spans="1:15" x14ac:dyDescent="0.25">
      <c r="A32" s="2" t="s">
        <v>85</v>
      </c>
      <c r="B32">
        <v>1</v>
      </c>
      <c r="C32" t="s">
        <v>86</v>
      </c>
      <c r="D32" t="s">
        <v>73</v>
      </c>
      <c r="E32" t="s">
        <v>74</v>
      </c>
      <c r="F32" t="s">
        <v>75</v>
      </c>
      <c r="J32" s="4"/>
      <c r="M32" s="5">
        <f>Table1[[#This Row],[Qnty]]*(Table1[[#This Row],[Price]]+Table1[[#This Row],[Price2]])</f>
        <v>0</v>
      </c>
    </row>
    <row r="33" spans="1:13" x14ac:dyDescent="0.25">
      <c r="A33" s="2" t="s">
        <v>87</v>
      </c>
      <c r="B33">
        <v>1</v>
      </c>
      <c r="C33" t="s">
        <v>88</v>
      </c>
      <c r="D33" t="s">
        <v>73</v>
      </c>
      <c r="E33" t="s">
        <v>74</v>
      </c>
      <c r="F33" t="s">
        <v>75</v>
      </c>
      <c r="J33" s="4"/>
      <c r="M33" s="5">
        <f>Table1[[#This Row],[Qnty]]*(Table1[[#This Row],[Price]]+Table1[[#This Row],[Price2]])</f>
        <v>0</v>
      </c>
    </row>
    <row r="34" spans="1:13" x14ac:dyDescent="0.25">
      <c r="A34" s="2" t="s">
        <v>89</v>
      </c>
      <c r="B34">
        <v>1</v>
      </c>
      <c r="C34" t="s">
        <v>90</v>
      </c>
      <c r="D34" t="s">
        <v>73</v>
      </c>
      <c r="E34" t="s">
        <v>74</v>
      </c>
      <c r="F34" t="s">
        <v>75</v>
      </c>
      <c r="J34" s="4"/>
      <c r="M34" s="5">
        <f>Table1[[#This Row],[Qnty]]*(Table1[[#This Row],[Price]]+Table1[[#This Row],[Price2]])</f>
        <v>0</v>
      </c>
    </row>
    <row r="35" spans="1:13" x14ac:dyDescent="0.25">
      <c r="A35" s="2" t="s">
        <v>91</v>
      </c>
      <c r="B35">
        <v>1</v>
      </c>
      <c r="C35" t="s">
        <v>92</v>
      </c>
      <c r="D35" t="s">
        <v>73</v>
      </c>
      <c r="E35" t="s">
        <v>74</v>
      </c>
      <c r="F35" t="s">
        <v>75</v>
      </c>
      <c r="J35" s="4"/>
      <c r="M35" s="5">
        <f>Table1[[#This Row],[Qnty]]*(Table1[[#This Row],[Price]]+Table1[[#This Row],[Price2]])</f>
        <v>0</v>
      </c>
    </row>
    <row r="36" spans="1:13" x14ac:dyDescent="0.25">
      <c r="A36" s="2" t="s">
        <v>93</v>
      </c>
      <c r="B36">
        <v>1</v>
      </c>
      <c r="C36" t="s">
        <v>94</v>
      </c>
      <c r="D36" t="s">
        <v>73</v>
      </c>
      <c r="E36" t="s">
        <v>74</v>
      </c>
      <c r="F36" t="s">
        <v>75</v>
      </c>
      <c r="J36" s="4"/>
      <c r="M36" s="5">
        <f>Table1[[#This Row],[Qnty]]*(Table1[[#This Row],[Price]]+Table1[[#This Row],[Price2]])</f>
        <v>0</v>
      </c>
    </row>
    <row r="37" spans="1:13" ht="30" x14ac:dyDescent="0.25">
      <c r="A37" s="2" t="s">
        <v>145</v>
      </c>
      <c r="B37">
        <v>9</v>
      </c>
      <c r="C37" t="s">
        <v>95</v>
      </c>
      <c r="D37" t="s">
        <v>59</v>
      </c>
      <c r="E37" t="s">
        <v>60</v>
      </c>
      <c r="F37" t="s">
        <v>96</v>
      </c>
      <c r="G37" t="s">
        <v>144</v>
      </c>
      <c r="H37" t="s">
        <v>126</v>
      </c>
      <c r="I37" t="s">
        <v>108</v>
      </c>
      <c r="J37" s="4">
        <v>0.57699999999999996</v>
      </c>
      <c r="M37" s="5">
        <f>Table1[[#This Row],[Qnty]]*(Table1[[#This Row],[Price]]+Table1[[#This Row],[Price2]])</f>
        <v>5.1929999999999996</v>
      </c>
    </row>
    <row r="38" spans="1:13" x14ac:dyDescent="0.25">
      <c r="A38" s="2" t="s">
        <v>97</v>
      </c>
      <c r="B38">
        <v>3</v>
      </c>
      <c r="C38" t="s">
        <v>98</v>
      </c>
      <c r="D38" t="s">
        <v>98</v>
      </c>
      <c r="E38" t="s">
        <v>162</v>
      </c>
      <c r="G38" s="3" t="s">
        <v>120</v>
      </c>
      <c r="H38" t="s">
        <v>121</v>
      </c>
      <c r="I38" t="s">
        <v>108</v>
      </c>
      <c r="J38" s="4">
        <v>1.96</v>
      </c>
      <c r="M38" s="5">
        <f>Table1[[#This Row],[Qnty]]*(Table1[[#This Row],[Price]]+Table1[[#This Row],[Price2]])</f>
        <v>5.88</v>
      </c>
    </row>
    <row r="39" spans="1:13" x14ac:dyDescent="0.25">
      <c r="A39" s="2" t="s">
        <v>99</v>
      </c>
      <c r="B39">
        <v>1</v>
      </c>
      <c r="C39" t="s">
        <v>100</v>
      </c>
      <c r="D39" t="s">
        <v>100</v>
      </c>
      <c r="E39" t="s">
        <v>101</v>
      </c>
      <c r="F39" t="s">
        <v>102</v>
      </c>
      <c r="G39" s="3" t="s">
        <v>103</v>
      </c>
      <c r="H39" t="s">
        <v>115</v>
      </c>
      <c r="I39" t="s">
        <v>108</v>
      </c>
      <c r="J39" s="4">
        <v>0.81</v>
      </c>
      <c r="M39" s="5">
        <f>Table1[[#This Row],[Qnty]]*(Table1[[#This Row],[Price]]+Table1[[#This Row],[Price2]])</f>
        <v>0.81</v>
      </c>
    </row>
    <row r="40" spans="1:13" x14ac:dyDescent="0.25">
      <c r="A40" s="2" t="s">
        <v>104</v>
      </c>
      <c r="B40">
        <v>1</v>
      </c>
      <c r="C40" t="s">
        <v>105</v>
      </c>
      <c r="D40" t="s">
        <v>105</v>
      </c>
      <c r="E40" t="s">
        <v>106</v>
      </c>
      <c r="G40" t="s">
        <v>116</v>
      </c>
      <c r="H40" t="s">
        <v>117</v>
      </c>
      <c r="I40" t="s">
        <v>108</v>
      </c>
      <c r="J40" s="4">
        <v>9.61</v>
      </c>
      <c r="M40" s="5">
        <f>Table1[[#This Row],[Qnty]]*(Table1[[#This Row],[Price]]+Table1[[#This Row],[Price2]])</f>
        <v>9.61</v>
      </c>
    </row>
    <row r="41" spans="1:13" x14ac:dyDescent="0.25">
      <c r="E41" t="s">
        <v>161</v>
      </c>
      <c r="J41" s="4"/>
      <c r="M41" s="5">
        <f>Table1[[#This Row],[Qnty]]*(Table1[[#This Row],[Price]]+Table1[[#This Row],[Price2]])</f>
        <v>0</v>
      </c>
    </row>
  </sheetData>
  <phoneticPr fontId="19" type="noConversion"/>
  <hyperlinks>
    <hyperlink ref="H23" r:id="rId1" xr:uid="{DD8AD352-FB06-4715-B587-8B7434FCD99F}"/>
    <hyperlink ref="G25" r:id="rId2" xr:uid="{5EFE7EEC-7A33-4705-B297-C4BD3E05DA2C}"/>
    <hyperlink ref="G39" r:id="rId3" xr:uid="{71FE485A-AA2E-4950-BE10-E132C884D307}"/>
    <hyperlink ref="K20" r:id="rId4" xr:uid="{DB18BABB-D85D-4D81-84B1-06B4803F7A71}"/>
    <hyperlink ref="G17" r:id="rId5" xr:uid="{6E03D079-3A0C-4BF5-810D-97558264CB66}"/>
    <hyperlink ref="G18" r:id="rId6" xr:uid="{7C702CAB-8E1E-429C-9A90-1E47838C9BF7}"/>
    <hyperlink ref="G38" r:id="rId7" xr:uid="{ACFE634D-160F-4B71-8DB2-7FFC85727160}"/>
    <hyperlink ref="H24" r:id="rId8" xr:uid="{7C8D1661-4DCD-43AD-B870-FF77BABDB784}"/>
  </hyperlinks>
  <pageMargins left="0.7" right="0.7" top="0.75" bottom="0.75" header="0.3" footer="0.3"/>
  <pageSetup orientation="portrait" horizontalDpi="4294967293" verticalDpi="0" r:id="rId9"/>
  <tableParts count="1">
    <tablePart r:id="rId1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RADSAT-SK Timer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Riley</cp:lastModifiedBy>
  <dcterms:created xsi:type="dcterms:W3CDTF">2021-10-21T00:26:34Z</dcterms:created>
  <dcterms:modified xsi:type="dcterms:W3CDTF">2021-10-25T00:42:38Z</dcterms:modified>
</cp:coreProperties>
</file>