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gogo/Library/Mobile Documents/com~apple~CloudDocs/2 AMC/🏆 魔渊 AMC8/AMC8 班前测试/resource/"/>
    </mc:Choice>
  </mc:AlternateContent>
  <xr:revisionPtr revIDLastSave="0" documentId="13_ncr:1_{BA5B7E22-F39C-8E48-992F-1DA1857CE6CF}" xr6:coauthVersionLast="47" xr6:coauthVersionMax="47" xr10:uidLastSave="{00000000-0000-0000-0000-000000000000}"/>
  <bookViews>
    <workbookView xWindow="3380" yWindow="1020" windowWidth="26860" windowHeight="17100" activeTab="1" xr2:uid="{1C2FDB1B-97A1-EA4D-AC6E-567DA76F2B4A}"/>
  </bookViews>
  <sheets>
    <sheet name="AMC 8" sheetId="1" r:id="rId1"/>
    <sheet name="评价文案"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1" i="1" l="1"/>
  <c r="M11" i="1" s="1"/>
  <c r="L8" i="1"/>
  <c r="N8" i="1" s="1"/>
  <c r="L10" i="1"/>
  <c r="N10" i="1" s="1"/>
  <c r="L9" i="1"/>
  <c r="N9" i="1" s="1"/>
  <c r="F58" i="1"/>
  <c r="D58" i="1"/>
  <c r="N11" i="1" l="1"/>
  <c r="M9" i="1"/>
  <c r="M8" i="1"/>
  <c r="M10" i="1"/>
</calcChain>
</file>

<file path=xl/sharedStrings.xml><?xml version="1.0" encoding="utf-8"?>
<sst xmlns="http://schemas.openxmlformats.org/spreadsheetml/2006/main" count="77" uniqueCount="36">
  <si>
    <t>题号</t>
    <phoneticPr fontId="2" type="noConversion"/>
  </si>
  <si>
    <t>满分</t>
    <phoneticPr fontId="2" type="noConversion"/>
  </si>
  <si>
    <t>得分</t>
    <phoneticPr fontId="2" type="noConversion"/>
  </si>
  <si>
    <t>题目类型</t>
    <phoneticPr fontId="2" type="noConversion"/>
  </si>
  <si>
    <t>总分</t>
    <phoneticPr fontId="2" type="noConversion"/>
  </si>
  <si>
    <t>代数</t>
    <phoneticPr fontId="2" type="noConversion"/>
  </si>
  <si>
    <t>几何</t>
    <phoneticPr fontId="2" type="noConversion"/>
  </si>
  <si>
    <r>
      <t>*只需填写</t>
    </r>
    <r>
      <rPr>
        <b/>
        <i/>
        <u/>
        <sz val="18"/>
        <color theme="1"/>
        <rFont val="等线"/>
        <family val="4"/>
        <charset val="134"/>
      </rPr>
      <t>得分</t>
    </r>
    <r>
      <rPr>
        <sz val="18"/>
        <color theme="1"/>
        <rFont val="等线"/>
        <family val="4"/>
        <charset val="134"/>
        <scheme val="minor"/>
      </rPr>
      <t>这一列（标黄列）即可 其它会自动计算</t>
    </r>
    <phoneticPr fontId="2" type="noConversion"/>
  </si>
  <si>
    <t>得分率</t>
    <phoneticPr fontId="2" type="noConversion"/>
  </si>
  <si>
    <t>评价等级</t>
    <phoneticPr fontId="2" type="noConversion"/>
  </si>
  <si>
    <t>排列组合</t>
    <phoneticPr fontId="2" type="noConversion"/>
  </si>
  <si>
    <t>数论</t>
    <phoneticPr fontId="2" type="noConversion"/>
  </si>
  <si>
    <t>评语</t>
    <phoneticPr fontId="2" type="noConversion"/>
  </si>
  <si>
    <t>分类</t>
    <phoneticPr fontId="2" type="noConversion"/>
  </si>
  <si>
    <t>统计、组合与概率</t>
  </si>
  <si>
    <t>代数</t>
  </si>
  <si>
    <t>几何</t>
  </si>
  <si>
    <t>数论</t>
  </si>
  <si>
    <t>E</t>
  </si>
  <si>
    <t>C</t>
  </si>
  <si>
    <t>D</t>
  </si>
  <si>
    <t>B</t>
  </si>
  <si>
    <t>A</t>
  </si>
  <si>
    <t>学生成绩</t>
  </si>
  <si>
    <t>建议</t>
  </si>
  <si>
    <t>答案</t>
  </si>
  <si>
    <t>我们都会根据你的具体情况，制定最合适的学习计划，帮助你不断进步。相信通过我们的共同努力，你一定能在AMC比赛中取得优异的成绩！</t>
  </si>
  <si>
    <t>最终评价</t>
  </si>
  <si>
    <t>基础班 (答对5-7题)</t>
    <phoneticPr fontId="2" type="noConversion"/>
  </si>
  <si>
    <t>强化班 (答对 8-10题)</t>
    <phoneticPr fontId="2" type="noConversion"/>
  </si>
  <si>
    <t>冲刺班 (答对11-13题)</t>
    <phoneticPr fontId="2" type="noConversion"/>
  </si>
  <si>
    <t>建议引导 AMC10 (答对14题以上)</t>
    <phoneticPr fontId="2" type="noConversion"/>
  </si>
  <si>
    <t>亲爱的同学，你目前答对8-10题，你已经有了不错的基础。在班课的前半部分，我们会重点复习代数中的基本运算和方程解法，以及几何中的基础图形和性质, 在班课的每个章节的后半部分, 你需要提前预习, 提升自己的专注力, 勇于挑战自我。
我们会继续巩固基础知识，并开始挑战中等难度的代数和几何题型。课下练习时，你可以每天做一些中级题型的习题，包括二次方程、函数、分数比例，以及中等难度的几何题目。通过这些练习，你将提升解题速度和准确性，为更高难度的题目打下基础。</t>
    <phoneticPr fontId="2" type="noConversion"/>
  </si>
  <si>
    <t>亲爱的同学，你目前答对5-7题，说明你已经有了一定的数学基础。在班课的前半部分，我们会重点复习代数中的基本运算和方程解法，以及几何中的基础图形和性质, 后半部分的内容需要你提前预习, 提升自己的专注力, 勇于挑战自我。
班课完成后, 在训练课中，你可以每周完成一些初级题型的习题，包括代数、几何、组合和数论的基础题目。坚持完成这些练习，有助于你巩固知识，打下坚实的基础。</t>
    <phoneticPr fontId="2" type="noConversion"/>
  </si>
  <si>
    <t>亲爱的同学，你目前答对11-13题，你已经具备了较强的数学基础。在班课的每个章节的后半部分, 你需要提前预习, 提升自己的专注力, 勇于挑战自我。在冲刺阶段，我们会集中训练高难度的代数和几何题型。
课下练习时，你可以每天做一些高级题型的习题，包括复杂的多项式运算、深入理解函数，以及高级几何定理和证明。通过这些高难度练习，你将进一步锻炼你的综合解题能力，并培养出色的逻辑思维和推理能力</t>
    <phoneticPr fontId="2" type="noConversion"/>
  </si>
  <si>
    <r>
      <t>亲爱的同学，你目前答对</t>
    </r>
    <r>
      <rPr>
        <sz val="12"/>
        <color theme="1"/>
        <rFont val="等线"/>
        <family val="2"/>
        <charset val="134"/>
        <scheme val="minor"/>
      </rPr>
      <t xml:space="preserve">14题以上，你已经展现了非常优秀的数学能力。我们建议你挑战更高水平的AMC10。在班课的每个章节的后半部分, 你需要提前预习, 提升自己的专注力, 勇于挑战自我。在冲刺阶段，我们会集中训练中高难度的题型, 这是你展现数学才华, 开发潜力大好机会。
课下练习时，你可以每天做一些AMC8中高难度的题型，涵盖代数、几何、组合和数论的高级题目。通过系统的练习和模拟考试，你将进一步提升分析和解决复杂问题的能力，为实际比赛做好充分准备。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</si>
</sst>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sz val="12"/>
      <color theme="1"/>
      <name val="等线"/>
      <family val="2"/>
      <scheme val="minor"/>
    </font>
    <font>
      <sz val="9"/>
      <name val="等线"/>
      <family val="2"/>
      <charset val="134"/>
      <scheme val="minor"/>
    </font>
    <font>
      <sz val="18"/>
      <color theme="1"/>
      <name val="等线"/>
      <family val="4"/>
      <charset val="134"/>
      <scheme val="minor"/>
    </font>
    <font>
      <b/>
      <sz val="16"/>
      <color theme="1"/>
      <name val="等线"/>
      <family val="4"/>
      <charset val="134"/>
      <scheme val="minor"/>
    </font>
    <font>
      <b/>
      <i/>
      <u/>
      <sz val="18"/>
      <color theme="1"/>
      <name val="等线"/>
      <family val="4"/>
      <charset val="134"/>
    </font>
    <font>
      <b/>
      <sz val="12"/>
      <color theme="1"/>
      <name val="等线"/>
      <family val="4"/>
      <charset val="134"/>
      <scheme val="minor"/>
    </font>
  </fonts>
  <fills count="4">
    <fill>
      <patternFill patternType="none"/>
    </fill>
    <fill>
      <patternFill patternType="gray125"/>
    </fill>
    <fill>
      <patternFill patternType="solid">
        <fgColor theme="7"/>
        <bgColor indexed="64"/>
      </patternFill>
    </fill>
    <fill>
      <patternFill patternType="solid">
        <fgColor theme="2"/>
        <bgColor indexed="64"/>
      </patternFill>
    </fill>
  </fills>
  <borders count="2">
    <border>
      <left/>
      <right/>
      <top/>
      <bottom/>
      <diagonal/>
    </border>
    <border>
      <left/>
      <right/>
      <top/>
      <bottom style="double">
        <color indexed="64"/>
      </bottom>
      <diagonal/>
    </border>
  </borders>
  <cellStyleXfs count="1">
    <xf numFmtId="0" fontId="0" fillId="0" borderId="0">
      <alignment vertical="center"/>
    </xf>
  </cellStyleXfs>
  <cellXfs count="13">
    <xf numFmtId="0" fontId="0" fillId="0" borderId="0" xfId="0">
      <alignment vertical="center"/>
    </xf>
    <xf numFmtId="0" fontId="6" fillId="3" borderId="0" xfId="0" applyFont="1" applyFill="1">
      <alignment vertical="center"/>
    </xf>
    <xf numFmtId="0" fontId="4" fillId="0" borderId="0" xfId="0" applyFont="1">
      <alignment vertical="center"/>
    </xf>
    <xf numFmtId="2"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0" fontId="4" fillId="3" borderId="0" xfId="0" applyFont="1" applyFill="1" applyAlignment="1">
      <alignment horizontal="center" vertical="center"/>
    </xf>
  </cellXfs>
  <cellStyles count="1">
    <cellStyle name="常规" xfId="0" builtinId="0"/>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CN"/>
        </a:p>
      </c:txPr>
    </c:title>
    <c:autoTitleDeleted val="0"/>
    <c:plotArea>
      <c:layout/>
      <c:radarChart>
        <c:radarStyle val="marker"/>
        <c:varyColors val="0"/>
        <c:ser>
          <c:idx val="0"/>
          <c:order val="0"/>
          <c:tx>
            <c:strRef>
              <c:f>'AMC 8'!$L$7</c:f>
              <c:strCache>
                <c:ptCount val="1"/>
                <c:pt idx="0">
                  <c:v>得分率</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'AMC 8'!$K$8:$K$11</c:f>
              <c:strCache>
                <c:ptCount val="4"/>
                <c:pt idx="0">
                  <c:v>代数</c:v>
                </c:pt>
                <c:pt idx="1">
                  <c:v>几何</c:v>
                </c:pt>
                <c:pt idx="2">
                  <c:v>排列组合</c:v>
                </c:pt>
                <c:pt idx="3">
                  <c:v>数论</c:v>
                </c:pt>
              </c:strCache>
            </c:strRef>
          </c:cat>
          <c:val>
            <c:numRef>
              <c:f>'AMC 8'!$L$8:$L$11</c:f>
              <c:numCache>
                <c:formatCode>0.00</c:formatCode>
                <c:ptCount val="4"/>
                <c:pt idx="0">
                  <c:v>0</c:v>
                </c:pt>
                <c:pt idx="1">
                  <c:v>0.125</c:v>
                </c:pt>
                <c:pt idx="2">
                  <c:v>0.4</c:v>
                </c:pt>
                <c:pt idx="3">
                  <c:v>0.75</c:v>
                </c:pt>
              </c:numCache>
            </c:numRef>
          </c:val>
          <c:extLst>
            <c:ext xmlns:c16="http://schemas.microsoft.com/office/drawing/2014/chart" uri="{C3380CC4-5D6E-409C-BE32-E72D297353CC}">
              <c16:uniqueId val="{00000000-6F97-4C36-84B8-5B790054CB67}"/>
            </c:ext>
          </c:extLst>
        </c:ser>
        <c:dLbls>
          <c:showLegendKey val="0"/>
          <c:showVal val="0"/>
          <c:showCatName val="0"/>
          <c:showSerName val="0"/>
          <c:showPercent val="0"/>
          <c:showBubbleSize val="0"/>
        </c:dLbls>
        <c:axId val="1089228463"/>
        <c:axId val="1876474127"/>
      </c:radarChart>
      <c:catAx>
        <c:axId val="10892284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CN"/>
          </a:p>
        </c:txPr>
        <c:crossAx val="1876474127"/>
        <c:crosses val="autoZero"/>
        <c:auto val="1"/>
        <c:lblAlgn val="ctr"/>
        <c:lblOffset val="100"/>
        <c:noMultiLvlLbl val="0"/>
      </c:catAx>
      <c:valAx>
        <c:axId val="1876474127"/>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CN"/>
          </a:p>
        </c:txPr>
        <c:crossAx val="1089228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20340</xdr:colOff>
      <xdr:row>16</xdr:row>
      <xdr:rowOff>180755</xdr:rowOff>
    </xdr:from>
    <xdr:to>
      <xdr:col>14</xdr:col>
      <xdr:colOff>635000</xdr:colOff>
      <xdr:row>30</xdr:row>
      <xdr:rowOff>176135</xdr:rowOff>
    </xdr:to>
    <xdr:graphicFrame macro="">
      <xdr:nvGraphicFramePr>
        <xdr:cNvPr id="2" name="图表 1">
          <a:extLst>
            <a:ext uri="{FF2B5EF4-FFF2-40B4-BE49-F238E27FC236}">
              <a16:creationId xmlns:a16="http://schemas.microsoft.com/office/drawing/2014/main" id="{63311460-62DD-D7CD-0D47-EE83A5C9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C9B66-D422-7B41-A181-08FDE25EEDCA}" name="Table1" displayName="Table1" ref="A1:B6" totalsRowShown="0" dataDxfId="2">
  <autoFilter ref="A1:B6" xr:uid="{252C9B66-D422-7B41-A181-08FDE25EEDCA}"/>
  <tableColumns count="2">
    <tableColumn id="1" xr3:uid="{BC47B036-C68C-D541-BA73-115994FEEFA8}" name="学生成绩" dataDxfId="1"/>
    <tableColumn id="2" xr3:uid="{05D6B829-81FF-A24C-89CF-6D9849FABA1C}" name="建议" dataDxfId="0"/>
  </tableColumns>
  <tableStyleInfo name="TableStyleLight9" showFirstColumn="0" showLastColumn="0" showRowStripes="1" showColumnStripes="0"/>
</table>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E1A-A1DA-D544-B03A-095ACE55C9B8}">
  <dimension ref="A2:N58"/>
  <sheetViews>
    <sheetView topLeftCell="C7" zoomScale="113" zoomScaleNormal="70" workbookViewId="0">
      <selection activeCell="K7" sqref="K7:N11"/>
    </sheetView>
  </sheetViews>
  <sheetFormatPr baseColWidth="10" defaultColWidth="11" defaultRowHeight="16"/>
  <cols>
    <col min="2" max="2" width="5.1640625" customWidth="1"/>
    <col min="3" max="3" width="17.33203125" customWidth="1"/>
    <col min="5" max="5" width="7.6640625" customWidth="1"/>
    <col min="9" max="9" width="17.6640625" customWidth="1"/>
    <col min="12" max="12" width="13.6640625" bestFit="1" customWidth="1"/>
  </cols>
  <sheetData>
    <row r="2" spans="1:14">
      <c r="A2" s="9" t="s">
        <v>7</v>
      </c>
      <c r="B2" s="9"/>
      <c r="C2" s="9"/>
      <c r="D2" s="9"/>
      <c r="E2" s="9"/>
      <c r="F2" s="9"/>
      <c r="G2" s="9"/>
      <c r="H2" s="9"/>
      <c r="I2" s="9"/>
    </row>
    <row r="3" spans="1:14">
      <c r="A3" s="9"/>
      <c r="B3" s="9"/>
      <c r="C3" s="9"/>
      <c r="D3" s="9"/>
      <c r="E3" s="9"/>
      <c r="F3" s="9"/>
      <c r="G3" s="9"/>
      <c r="H3" s="9"/>
      <c r="I3" s="9"/>
    </row>
    <row r="6" spans="1:14" ht="16" customHeight="1">
      <c r="A6" s="12" t="s">
        <v>0</v>
      </c>
      <c r="B6" s="12"/>
      <c r="C6" s="12" t="s">
        <v>25</v>
      </c>
      <c r="D6" s="12" t="s">
        <v>1</v>
      </c>
      <c r="E6" s="12"/>
      <c r="F6" s="12" t="s">
        <v>2</v>
      </c>
      <c r="G6" s="12"/>
      <c r="H6" s="12" t="s">
        <v>3</v>
      </c>
      <c r="I6" s="12"/>
      <c r="K6" s="2"/>
      <c r="L6" s="2"/>
      <c r="M6" s="2"/>
      <c r="N6" s="2"/>
    </row>
    <row r="7" spans="1:14" ht="16" customHeight="1">
      <c r="A7" s="12"/>
      <c r="B7" s="12"/>
      <c r="C7" s="12"/>
      <c r="D7" s="12"/>
      <c r="E7" s="12"/>
      <c r="F7" s="12"/>
      <c r="G7" s="12"/>
      <c r="H7" s="12"/>
      <c r="I7" s="12"/>
      <c r="K7" s="1" t="s">
        <v>13</v>
      </c>
      <c r="L7" s="1" t="s">
        <v>8</v>
      </c>
      <c r="M7" s="1" t="s">
        <v>9</v>
      </c>
      <c r="N7" s="1" t="s">
        <v>12</v>
      </c>
    </row>
    <row r="8" spans="1:14">
      <c r="A8" s="8">
        <v>1</v>
      </c>
      <c r="B8" s="8"/>
      <c r="C8" s="8" t="s">
        <v>18</v>
      </c>
      <c r="D8" s="8">
        <v>1</v>
      </c>
      <c r="E8" s="8"/>
      <c r="F8" s="10">
        <v>0</v>
      </c>
      <c r="G8" s="10"/>
      <c r="H8" s="8" t="s">
        <v>15</v>
      </c>
      <c r="I8" s="8"/>
      <c r="K8" t="s">
        <v>5</v>
      </c>
      <c r="L8" s="3">
        <f>(F8+F26+F40+F46)/(D8+D26+D40+D46)</f>
        <v>0</v>
      </c>
      <c r="M8" t="str">
        <f>IF(L8&gt;=0.8,"A",IF(L8&gt;=0.7,"B",IF(L8&gt;=0.6,"C",IF(L8&gt;=0,"F"))))</f>
        <v>F</v>
      </c>
      <c r="N8" t="str">
        <f>IF(L8&gt;=0.8,"学生对于代数知识点的掌握非常不错，距离更高的得分，最主要的是在见识更多相关题型和提升解题技巧上",IF(L8&gt;=0.7,"学生对于代数部分知识点的掌握有所欠缺，计算能力和对于不同题型的了解上均有提升空间，并且在做题技巧上的掌握也有不小进步的余地",IF(L8&gt;=0.6,"学生对于相关知识点结构有较大欠缺，目前最主要的任务是提升对于学生计算能力以及相关题型的理解之上，对于解题技巧的提升则是下一步的任务",IF(L8&gt;=0,"学生目前的知识点的掌握严重不足，所以第一步是完善相关知识点以及知识点之间的相互联系，以及基础类型的题型，然后再考虑计算能力和及解题技巧的提升"))))</f>
        <v>学生目前的知识点的掌握严重不足，所以第一步是完善相关知识点以及知识点之间的相互联系，以及基础类型的题型，然后再考虑计算能力和及解题技巧的提升</v>
      </c>
    </row>
    <row r="9" spans="1:14">
      <c r="A9" s="8"/>
      <c r="B9" s="8"/>
      <c r="C9" s="8"/>
      <c r="D9" s="8"/>
      <c r="E9" s="8"/>
      <c r="F9" s="10"/>
      <c r="G9" s="10"/>
      <c r="H9" s="8"/>
      <c r="I9" s="8"/>
      <c r="K9" t="s">
        <v>6</v>
      </c>
      <c r="L9" s="3">
        <f>(F18+F32+F36+F38+F42+F44+F54+F56)/(D56+D54+D44+D42+D38+D36+D32+D18)</f>
        <v>0.125</v>
      </c>
      <c r="M9" t="str">
        <f t="shared" ref="M9:M11" si="0">IF(L9&gt;=0.8,"A",IF(L9&gt;=0.7,"B",IF(L9&gt;=0.6,"C",IF(L9&gt;=0,"F"))))</f>
        <v>F</v>
      </c>
      <c r="N9" t="str">
        <f>IF(L9&gt;=0.8,"学生对于几何知识点的掌握非常不错，距离更高的得分，最主要的是在见识更多相关题型和提升解题技巧上",IF(L9&gt;=0.7,"学生对于几何部分知识点的掌握有所欠缺，计算能力和对于不同题型的了解上均有提升空间，并且在做题技巧上的掌握也有不小进步的余地",IF(L9&gt;=0.6,"学生对于相关知识点结构有较大欠缺，目前最主要的任务是提升对于学生计算能力以及相关题型的理解之上，对于解题技巧的提升则是下一步的任务",IF(L9&gt;=0,"学生目前的知识点的掌握严重不足，所以第一步是完善相关知识点以及知识点之间的相互联系，以及基础类型的题型，然后再考虑计算能力和及解题技巧的提升"))))</f>
        <v>学生目前的知识点的掌握严重不足，所以第一步是完善相关知识点以及知识点之间的相互联系，以及基础类型的题型，然后再考虑计算能力和及解题技巧的提升</v>
      </c>
    </row>
    <row r="10" spans="1:14">
      <c r="A10" s="8">
        <v>2</v>
      </c>
      <c r="B10" s="8"/>
      <c r="C10" s="8" t="s">
        <v>19</v>
      </c>
      <c r="D10" s="8">
        <v>1</v>
      </c>
      <c r="E10" s="8"/>
      <c r="F10" s="10">
        <v>1</v>
      </c>
      <c r="G10" s="10"/>
      <c r="H10" s="8" t="s">
        <v>15</v>
      </c>
      <c r="I10" s="8"/>
      <c r="K10" t="s">
        <v>10</v>
      </c>
      <c r="L10" s="3">
        <f>(F14+F16+F22+F48+F52)/(D48+D52+D22+D16+D14)</f>
        <v>0.4</v>
      </c>
      <c r="M10" t="str">
        <f t="shared" si="0"/>
        <v>F</v>
      </c>
      <c r="N10" t="str">
        <f>IF(L10&gt;=0.8,"学生对于排列组合知识点的掌握非常不错，距离更高的得分，最主要的是在见识更多相关题型和提升解题技巧上",IF(L10&gt;=0.7,"学生对于排列组合部分知识点的掌握有所欠缺，计算能力和对于不同题型的了解上均有提升空间，并且在做题技巧上的掌握也有不小进步的余地",IF(L10&gt;=0.6,"学生对于相关知识点结构有较大欠缺，目前最主要的任务是提升对于学生计算能力以及相关题型的理解之上，对于解题技巧的提升则是下一步的任务",IF(L10&gt;=0,"学生目前的知识点的掌握严重不足，所以第一步是完善相关知识点以及知识点之间的相互联系，以及基础类型的题型，然后再考虑计算能力和及解题技巧的提升"))))</f>
        <v>学生目前的知识点的掌握严重不足，所以第一步是完善相关知识点以及知识点之间的相互联系，以及基础类型的题型，然后再考虑计算能力和及解题技巧的提升</v>
      </c>
    </row>
    <row r="11" spans="1:14">
      <c r="A11" s="8"/>
      <c r="B11" s="8"/>
      <c r="C11" s="8"/>
      <c r="D11" s="8"/>
      <c r="E11" s="8"/>
      <c r="F11" s="10"/>
      <c r="G11" s="10"/>
      <c r="H11" s="8"/>
      <c r="I11" s="8"/>
      <c r="K11" t="s">
        <v>11</v>
      </c>
      <c r="L11" s="3">
        <f>(F10+F12+F24+F20+F28+F30+F34+F50)/(D50+D34+D30+D28+D20+D12+D10+D24)</f>
        <v>0.75</v>
      </c>
      <c r="M11" t="str">
        <f t="shared" si="0"/>
        <v>B</v>
      </c>
      <c r="N11" t="str">
        <f>IF(L11&gt;=0.8,"学生对于数论知识点的掌握非常不错，距离更高的得分，最主要的是在见识更多相关题型和提升解题技巧上",IF(L11&gt;=0.7,"学生对于数论部分知识点的掌握有所欠缺，计算能力和对于不同题型的了解上均有提升空间，并且在做题技巧上的掌握也有不小进步的余地",IF(L11&gt;=0.6,"学生对于相关知识点结构有较大欠缺，目前最主要的任务是提升对于学生计算能力以及相关题型的理解之上，对于解题技巧的提升则是下一步的任务",IF(L11&gt;=0,"学生目前的知识点的掌握严重不足，所以第一步是完善相关知识点以及知识点之间的相互联系，以及基础类型的题型，然后再考虑计算能力和及解题技巧的提升"))))</f>
        <v>学生对于数论部分知识点的掌握有所欠缺，计算能力和对于不同题型的了解上均有提升空间，并且在做题技巧上的掌握也有不小进步的余地</v>
      </c>
    </row>
    <row r="12" spans="1:14">
      <c r="A12" s="8">
        <v>3</v>
      </c>
      <c r="B12" s="8"/>
      <c r="C12" s="8" t="s">
        <v>20</v>
      </c>
      <c r="D12" s="8">
        <v>1</v>
      </c>
      <c r="E12" s="8"/>
      <c r="F12" s="10">
        <v>1</v>
      </c>
      <c r="G12" s="10"/>
      <c r="H12" s="8" t="s">
        <v>14</v>
      </c>
      <c r="I12" s="8"/>
    </row>
    <row r="13" spans="1:14">
      <c r="A13" s="8"/>
      <c r="B13" s="8"/>
      <c r="C13" s="8"/>
      <c r="D13" s="8"/>
      <c r="E13" s="8"/>
      <c r="F13" s="10"/>
      <c r="G13" s="10"/>
      <c r="H13" s="8"/>
      <c r="I13" s="8"/>
    </row>
    <row r="14" spans="1:14">
      <c r="A14" s="8">
        <v>4</v>
      </c>
      <c r="B14" s="8"/>
      <c r="C14" s="8" t="s">
        <v>21</v>
      </c>
      <c r="D14" s="8">
        <v>1</v>
      </c>
      <c r="E14" s="8"/>
      <c r="F14" s="10">
        <v>1</v>
      </c>
      <c r="G14" s="10"/>
      <c r="H14" s="8" t="s">
        <v>15</v>
      </c>
      <c r="I14" s="8"/>
    </row>
    <row r="15" spans="1:14">
      <c r="A15" s="8"/>
      <c r="B15" s="8"/>
      <c r="C15" s="8"/>
      <c r="D15" s="8"/>
      <c r="E15" s="8"/>
      <c r="F15" s="10"/>
      <c r="G15" s="10"/>
      <c r="H15" s="8"/>
      <c r="I15" s="8"/>
    </row>
    <row r="16" spans="1:14">
      <c r="A16" s="8">
        <v>5</v>
      </c>
      <c r="B16" s="8"/>
      <c r="C16" s="8" t="s">
        <v>19</v>
      </c>
      <c r="D16" s="8">
        <v>1</v>
      </c>
      <c r="E16" s="8"/>
      <c r="F16" s="10">
        <v>0</v>
      </c>
      <c r="G16" s="10"/>
      <c r="H16" s="8" t="s">
        <v>15</v>
      </c>
      <c r="I16" s="8"/>
    </row>
    <row r="17" spans="1:9">
      <c r="A17" s="8"/>
      <c r="B17" s="8"/>
      <c r="C17" s="8"/>
      <c r="D17" s="8"/>
      <c r="E17" s="8"/>
      <c r="F17" s="10"/>
      <c r="G17" s="10"/>
      <c r="H17" s="8"/>
      <c r="I17" s="8"/>
    </row>
    <row r="18" spans="1:9">
      <c r="A18" s="8">
        <v>6</v>
      </c>
      <c r="B18" s="8"/>
      <c r="C18" s="8" t="s">
        <v>22</v>
      </c>
      <c r="D18" s="8">
        <v>1</v>
      </c>
      <c r="E18" s="8"/>
      <c r="F18" s="10">
        <v>0</v>
      </c>
      <c r="G18" s="10"/>
      <c r="H18" s="8" t="s">
        <v>14</v>
      </c>
      <c r="I18" s="8"/>
    </row>
    <row r="19" spans="1:9">
      <c r="A19" s="8"/>
      <c r="B19" s="8"/>
      <c r="C19" s="8"/>
      <c r="D19" s="8"/>
      <c r="E19" s="8"/>
      <c r="F19" s="10"/>
      <c r="G19" s="10"/>
      <c r="H19" s="8"/>
      <c r="I19" s="8"/>
    </row>
    <row r="20" spans="1:9">
      <c r="A20" s="8">
        <v>7</v>
      </c>
      <c r="B20" s="8"/>
      <c r="C20" s="8" t="s">
        <v>19</v>
      </c>
      <c r="D20" s="8">
        <v>1</v>
      </c>
      <c r="E20" s="8"/>
      <c r="F20" s="10">
        <v>0</v>
      </c>
      <c r="G20" s="10"/>
      <c r="H20" s="8" t="s">
        <v>11</v>
      </c>
      <c r="I20" s="8"/>
    </row>
    <row r="21" spans="1:9">
      <c r="A21" s="8"/>
      <c r="B21" s="8"/>
      <c r="C21" s="8"/>
      <c r="D21" s="8"/>
      <c r="E21" s="8"/>
      <c r="F21" s="10"/>
      <c r="G21" s="10"/>
      <c r="H21" s="8"/>
      <c r="I21" s="8"/>
    </row>
    <row r="22" spans="1:9">
      <c r="A22" s="8">
        <v>8</v>
      </c>
      <c r="B22" s="8"/>
      <c r="C22" s="8" t="s">
        <v>19</v>
      </c>
      <c r="D22" s="8">
        <v>1</v>
      </c>
      <c r="E22" s="8"/>
      <c r="F22" s="10">
        <v>0</v>
      </c>
      <c r="G22" s="10"/>
      <c r="H22" s="8" t="s">
        <v>17</v>
      </c>
      <c r="I22" s="8"/>
    </row>
    <row r="23" spans="1:9">
      <c r="A23" s="8"/>
      <c r="B23" s="8"/>
      <c r="C23" s="8"/>
      <c r="D23" s="8"/>
      <c r="E23" s="8"/>
      <c r="F23" s="10"/>
      <c r="G23" s="10"/>
      <c r="H23" s="8"/>
      <c r="I23" s="8"/>
    </row>
    <row r="24" spans="1:9">
      <c r="A24" s="8">
        <v>9</v>
      </c>
      <c r="B24" s="8"/>
      <c r="C24" s="8" t="s">
        <v>20</v>
      </c>
      <c r="D24" s="8">
        <v>1</v>
      </c>
      <c r="E24" s="8"/>
      <c r="F24" s="10">
        <v>1</v>
      </c>
      <c r="G24" s="10"/>
      <c r="H24" s="8" t="s">
        <v>16</v>
      </c>
      <c r="I24" s="8"/>
    </row>
    <row r="25" spans="1:9">
      <c r="A25" s="8"/>
      <c r="B25" s="8"/>
      <c r="C25" s="8"/>
      <c r="D25" s="8"/>
      <c r="E25" s="8"/>
      <c r="F25" s="10"/>
      <c r="G25" s="10"/>
      <c r="H25" s="8"/>
      <c r="I25" s="8"/>
    </row>
    <row r="26" spans="1:9">
      <c r="A26" s="8">
        <v>10</v>
      </c>
      <c r="B26" s="8"/>
      <c r="C26" s="8" t="s">
        <v>19</v>
      </c>
      <c r="D26" s="8">
        <v>1</v>
      </c>
      <c r="E26" s="8"/>
      <c r="F26" s="10">
        <v>0</v>
      </c>
      <c r="G26" s="10"/>
      <c r="H26" s="8" t="s">
        <v>14</v>
      </c>
      <c r="I26" s="8"/>
    </row>
    <row r="27" spans="1:9">
      <c r="A27" s="8"/>
      <c r="B27" s="8"/>
      <c r="C27" s="8"/>
      <c r="D27" s="8"/>
      <c r="E27" s="8"/>
      <c r="F27" s="10"/>
      <c r="G27" s="10"/>
      <c r="H27" s="8"/>
      <c r="I27" s="8"/>
    </row>
    <row r="28" spans="1:9">
      <c r="A28" s="8">
        <v>11</v>
      </c>
      <c r="B28" s="8"/>
      <c r="C28" s="8" t="s">
        <v>18</v>
      </c>
      <c r="D28" s="8">
        <v>1</v>
      </c>
      <c r="E28" s="8"/>
      <c r="F28" s="10">
        <v>1</v>
      </c>
      <c r="G28" s="10"/>
      <c r="H28" s="8" t="s">
        <v>15</v>
      </c>
      <c r="I28" s="8"/>
    </row>
    <row r="29" spans="1:9">
      <c r="A29" s="8"/>
      <c r="B29" s="8"/>
      <c r="C29" s="8"/>
      <c r="D29" s="8"/>
      <c r="E29" s="8"/>
      <c r="F29" s="10"/>
      <c r="G29" s="10"/>
      <c r="H29" s="8"/>
      <c r="I29" s="8"/>
    </row>
    <row r="30" spans="1:9">
      <c r="A30" s="8">
        <v>12</v>
      </c>
      <c r="B30" s="8"/>
      <c r="C30" s="8" t="s">
        <v>22</v>
      </c>
      <c r="D30" s="8">
        <v>1</v>
      </c>
      <c r="E30" s="8"/>
      <c r="F30" s="10">
        <v>1</v>
      </c>
      <c r="G30" s="10"/>
      <c r="H30" s="8" t="s">
        <v>11</v>
      </c>
      <c r="I30" s="8"/>
    </row>
    <row r="31" spans="1:9">
      <c r="A31" s="8"/>
      <c r="B31" s="8"/>
      <c r="C31" s="8"/>
      <c r="D31" s="8"/>
      <c r="E31" s="8"/>
      <c r="F31" s="10"/>
      <c r="G31" s="10"/>
      <c r="H31" s="8"/>
      <c r="I31" s="8"/>
    </row>
    <row r="32" spans="1:9">
      <c r="A32" s="8">
        <v>13</v>
      </c>
      <c r="B32" s="8"/>
      <c r="C32" s="8" t="s">
        <v>21</v>
      </c>
      <c r="D32" s="8">
        <v>1</v>
      </c>
      <c r="E32" s="8"/>
      <c r="F32" s="10">
        <v>1</v>
      </c>
      <c r="G32" s="10"/>
      <c r="H32" s="8" t="s">
        <v>14</v>
      </c>
      <c r="I32" s="8"/>
    </row>
    <row r="33" spans="1:9">
      <c r="A33" s="8"/>
      <c r="B33" s="8"/>
      <c r="C33" s="8"/>
      <c r="D33" s="8"/>
      <c r="E33" s="8"/>
      <c r="F33" s="10"/>
      <c r="G33" s="10"/>
      <c r="H33" s="8"/>
      <c r="I33" s="8"/>
    </row>
    <row r="34" spans="1:9">
      <c r="A34" s="8">
        <v>14</v>
      </c>
      <c r="B34" s="8"/>
      <c r="C34" s="8" t="s">
        <v>20</v>
      </c>
      <c r="D34" s="8">
        <v>1</v>
      </c>
      <c r="E34" s="8"/>
      <c r="F34" s="10">
        <v>1</v>
      </c>
      <c r="G34" s="10"/>
      <c r="H34" s="8" t="s">
        <v>14</v>
      </c>
      <c r="I34" s="8"/>
    </row>
    <row r="35" spans="1:9">
      <c r="A35" s="8"/>
      <c r="B35" s="8"/>
      <c r="C35" s="8"/>
      <c r="D35" s="8"/>
      <c r="E35" s="8"/>
      <c r="F35" s="10"/>
      <c r="G35" s="10"/>
      <c r="H35" s="8"/>
      <c r="I35" s="8"/>
    </row>
    <row r="36" spans="1:9">
      <c r="A36" s="8">
        <v>15</v>
      </c>
      <c r="B36" s="8"/>
      <c r="C36" s="8" t="s">
        <v>19</v>
      </c>
      <c r="D36" s="8">
        <v>1</v>
      </c>
      <c r="E36" s="8"/>
      <c r="F36" s="10">
        <v>0</v>
      </c>
      <c r="G36" s="10"/>
      <c r="H36" s="8" t="s">
        <v>15</v>
      </c>
      <c r="I36" s="8"/>
    </row>
    <row r="37" spans="1:9">
      <c r="A37" s="8"/>
      <c r="B37" s="8"/>
      <c r="C37" s="8"/>
      <c r="D37" s="8"/>
      <c r="E37" s="8"/>
      <c r="F37" s="10"/>
      <c r="G37" s="10"/>
      <c r="H37" s="8"/>
      <c r="I37" s="8"/>
    </row>
    <row r="38" spans="1:9">
      <c r="A38" s="8">
        <v>16</v>
      </c>
      <c r="B38" s="8"/>
      <c r="C38" s="8" t="s">
        <v>18</v>
      </c>
      <c r="D38" s="8">
        <v>1</v>
      </c>
      <c r="E38" s="8"/>
      <c r="F38" s="10">
        <v>0</v>
      </c>
      <c r="G38" s="10"/>
      <c r="H38" s="8" t="s">
        <v>15</v>
      </c>
      <c r="I38" s="8"/>
    </row>
    <row r="39" spans="1:9">
      <c r="A39" s="8"/>
      <c r="B39" s="8"/>
      <c r="C39" s="8"/>
      <c r="D39" s="8"/>
      <c r="E39" s="8"/>
      <c r="F39" s="10"/>
      <c r="G39" s="10"/>
      <c r="H39" s="8"/>
      <c r="I39" s="8"/>
    </row>
    <row r="40" spans="1:9">
      <c r="A40" s="8">
        <v>17</v>
      </c>
      <c r="B40" s="8"/>
      <c r="C40" s="8" t="s">
        <v>21</v>
      </c>
      <c r="D40" s="8">
        <v>1</v>
      </c>
      <c r="E40" s="8"/>
      <c r="F40" s="10">
        <v>0</v>
      </c>
      <c r="G40" s="10"/>
      <c r="H40" s="8" t="s">
        <v>17</v>
      </c>
      <c r="I40" s="8"/>
    </row>
    <row r="41" spans="1:9">
      <c r="A41" s="8"/>
      <c r="B41" s="8"/>
      <c r="C41" s="8"/>
      <c r="D41" s="8"/>
      <c r="E41" s="8"/>
      <c r="F41" s="10"/>
      <c r="G41" s="10"/>
      <c r="H41" s="8"/>
      <c r="I41" s="8"/>
    </row>
    <row r="42" spans="1:9">
      <c r="A42" s="8">
        <v>18</v>
      </c>
      <c r="B42" s="8"/>
      <c r="C42" s="8" t="s">
        <v>22</v>
      </c>
      <c r="D42" s="8">
        <v>1</v>
      </c>
      <c r="E42" s="8"/>
      <c r="F42" s="10">
        <v>0</v>
      </c>
      <c r="G42" s="10"/>
      <c r="H42" s="8" t="s">
        <v>16</v>
      </c>
      <c r="I42" s="8"/>
    </row>
    <row r="43" spans="1:9">
      <c r="A43" s="8"/>
      <c r="B43" s="8"/>
      <c r="C43" s="8"/>
      <c r="D43" s="8"/>
      <c r="E43" s="8"/>
      <c r="F43" s="10"/>
      <c r="G43" s="10"/>
      <c r="H43" s="8"/>
      <c r="I43" s="8"/>
    </row>
    <row r="44" spans="1:9">
      <c r="A44" s="8">
        <v>19</v>
      </c>
      <c r="B44" s="8"/>
      <c r="C44" s="8" t="s">
        <v>21</v>
      </c>
      <c r="D44" s="8">
        <v>1</v>
      </c>
      <c r="E44" s="8"/>
      <c r="F44" s="10">
        <v>0</v>
      </c>
      <c r="G44" s="10"/>
      <c r="H44" s="8" t="s">
        <v>17</v>
      </c>
      <c r="I44" s="8"/>
    </row>
    <row r="45" spans="1:9">
      <c r="A45" s="8"/>
      <c r="B45" s="8"/>
      <c r="C45" s="8"/>
      <c r="D45" s="8"/>
      <c r="E45" s="8"/>
      <c r="F45" s="10"/>
      <c r="G45" s="10"/>
      <c r="H45" s="8"/>
      <c r="I45" s="8"/>
    </row>
    <row r="46" spans="1:9">
      <c r="A46" s="8">
        <v>20</v>
      </c>
      <c r="B46" s="8"/>
      <c r="C46" s="8" t="s">
        <v>21</v>
      </c>
      <c r="D46" s="8">
        <v>1</v>
      </c>
      <c r="E46" s="8"/>
      <c r="F46" s="10">
        <v>0</v>
      </c>
      <c r="G46" s="10"/>
      <c r="H46" s="8" t="s">
        <v>14</v>
      </c>
      <c r="I46" s="8"/>
    </row>
    <row r="47" spans="1:9">
      <c r="A47" s="8"/>
      <c r="B47" s="8"/>
      <c r="C47" s="8"/>
      <c r="D47" s="8"/>
      <c r="E47" s="8"/>
      <c r="F47" s="10"/>
      <c r="G47" s="10"/>
      <c r="H47" s="8"/>
      <c r="I47" s="8"/>
    </row>
    <row r="48" spans="1:9">
      <c r="A48" s="8">
        <v>21</v>
      </c>
      <c r="B48" s="8"/>
      <c r="C48" s="8" t="s">
        <v>22</v>
      </c>
      <c r="D48" s="8">
        <v>1</v>
      </c>
      <c r="E48" s="8"/>
      <c r="F48" s="10">
        <v>0</v>
      </c>
      <c r="G48" s="10"/>
      <c r="H48" s="8" t="s">
        <v>14</v>
      </c>
      <c r="I48" s="8"/>
    </row>
    <row r="49" spans="1:9">
      <c r="A49" s="8"/>
      <c r="B49" s="8"/>
      <c r="C49" s="8"/>
      <c r="D49" s="8"/>
      <c r="E49" s="8"/>
      <c r="F49" s="10"/>
      <c r="G49" s="10"/>
      <c r="H49" s="8"/>
      <c r="I49" s="8"/>
    </row>
    <row r="50" spans="1:9">
      <c r="A50" s="8">
        <v>22</v>
      </c>
      <c r="B50" s="8"/>
      <c r="C50" s="8" t="s">
        <v>18</v>
      </c>
      <c r="D50" s="8">
        <v>1</v>
      </c>
      <c r="E50" s="8"/>
      <c r="F50" s="10">
        <v>0</v>
      </c>
      <c r="G50" s="10"/>
      <c r="H50" s="8" t="s">
        <v>15</v>
      </c>
      <c r="I50" s="8"/>
    </row>
    <row r="51" spans="1:9">
      <c r="A51" s="8"/>
      <c r="B51" s="8"/>
      <c r="C51" s="8"/>
      <c r="D51" s="8"/>
      <c r="E51" s="8"/>
      <c r="F51" s="10"/>
      <c r="G51" s="10"/>
      <c r="H51" s="8"/>
      <c r="I51" s="8"/>
    </row>
    <row r="52" spans="1:9">
      <c r="A52" s="8">
        <v>23</v>
      </c>
      <c r="B52" s="8"/>
      <c r="C52" s="8" t="s">
        <v>21</v>
      </c>
      <c r="D52" s="8">
        <v>1</v>
      </c>
      <c r="E52" s="8"/>
      <c r="F52" s="10">
        <v>1</v>
      </c>
      <c r="G52" s="10"/>
      <c r="H52" s="8" t="s">
        <v>14</v>
      </c>
      <c r="I52" s="8"/>
    </row>
    <row r="53" spans="1:9">
      <c r="A53" s="8"/>
      <c r="B53" s="8"/>
      <c r="C53" s="8"/>
      <c r="D53" s="8"/>
      <c r="E53" s="8"/>
      <c r="F53" s="10"/>
      <c r="G53" s="10"/>
      <c r="H53" s="8"/>
      <c r="I53" s="8"/>
    </row>
    <row r="54" spans="1:9">
      <c r="A54" s="8">
        <v>24</v>
      </c>
      <c r="B54" s="8"/>
      <c r="C54" s="8" t="s">
        <v>22</v>
      </c>
      <c r="D54" s="8">
        <v>1</v>
      </c>
      <c r="E54" s="8"/>
      <c r="F54" s="10">
        <v>0</v>
      </c>
      <c r="G54" s="10"/>
      <c r="H54" s="8" t="s">
        <v>16</v>
      </c>
      <c r="I54" s="8"/>
    </row>
    <row r="55" spans="1:9">
      <c r="A55" s="8"/>
      <c r="B55" s="8"/>
      <c r="C55" s="8"/>
      <c r="D55" s="8"/>
      <c r="E55" s="8"/>
      <c r="F55" s="10"/>
      <c r="G55" s="10"/>
      <c r="H55" s="8"/>
      <c r="I55" s="8"/>
    </row>
    <row r="56" spans="1:9">
      <c r="A56" s="8">
        <v>25</v>
      </c>
      <c r="B56" s="8"/>
      <c r="C56" s="8" t="s">
        <v>22</v>
      </c>
      <c r="D56" s="8">
        <v>1</v>
      </c>
      <c r="E56" s="8"/>
      <c r="F56" s="10">
        <v>0</v>
      </c>
      <c r="G56" s="10"/>
      <c r="H56" s="8" t="s">
        <v>16</v>
      </c>
      <c r="I56" s="8"/>
    </row>
    <row r="57" spans="1:9" ht="17" thickBot="1">
      <c r="A57" s="11"/>
      <c r="B57" s="11"/>
      <c r="C57" s="8"/>
      <c r="D57" s="8"/>
      <c r="E57" s="8"/>
      <c r="F57" s="10"/>
      <c r="G57" s="10"/>
      <c r="H57" s="8"/>
      <c r="I57" s="8"/>
    </row>
    <row r="58" spans="1:9" ht="17" thickTop="1">
      <c r="A58" s="8" t="s">
        <v>4</v>
      </c>
      <c r="B58" s="8"/>
      <c r="C58" s="4"/>
      <c r="D58" s="8">
        <f>SUM(D8:E57)</f>
        <v>25</v>
      </c>
      <c r="E58" s="8"/>
      <c r="F58" s="8">
        <f>SUM(F8:G57)</f>
        <v>9</v>
      </c>
      <c r="G58" s="8"/>
    </row>
  </sheetData>
  <mergeCells count="134">
    <mergeCell ref="H16:I17"/>
    <mergeCell ref="A6:B7"/>
    <mergeCell ref="D6:E7"/>
    <mergeCell ref="F6:G7"/>
    <mergeCell ref="H6:I7"/>
    <mergeCell ref="A8:B9"/>
    <mergeCell ref="D8:E9"/>
    <mergeCell ref="F8:G9"/>
    <mergeCell ref="H8:I9"/>
    <mergeCell ref="C8:C9"/>
    <mergeCell ref="C6:C7"/>
    <mergeCell ref="A18:B19"/>
    <mergeCell ref="D18:E19"/>
    <mergeCell ref="F18:G19"/>
    <mergeCell ref="H18:I19"/>
    <mergeCell ref="A14:B15"/>
    <mergeCell ref="D14:E15"/>
    <mergeCell ref="F14:G15"/>
    <mergeCell ref="H14:I15"/>
    <mergeCell ref="A10:B11"/>
    <mergeCell ref="D10:E11"/>
    <mergeCell ref="F10:G11"/>
    <mergeCell ref="H10:I11"/>
    <mergeCell ref="A12:B13"/>
    <mergeCell ref="D12:E13"/>
    <mergeCell ref="F12:G13"/>
    <mergeCell ref="H12:I13"/>
    <mergeCell ref="C10:C11"/>
    <mergeCell ref="C12:C13"/>
    <mergeCell ref="C14:C15"/>
    <mergeCell ref="C16:C17"/>
    <mergeCell ref="C18:C19"/>
    <mergeCell ref="A16:B17"/>
    <mergeCell ref="D16:E17"/>
    <mergeCell ref="F16:G17"/>
    <mergeCell ref="A24:B25"/>
    <mergeCell ref="D24:E25"/>
    <mergeCell ref="F24:G25"/>
    <mergeCell ref="H24:I25"/>
    <mergeCell ref="A20:B21"/>
    <mergeCell ref="D20:E21"/>
    <mergeCell ref="F20:G21"/>
    <mergeCell ref="H20:I21"/>
    <mergeCell ref="A30:B31"/>
    <mergeCell ref="D30:E31"/>
    <mergeCell ref="F30:G31"/>
    <mergeCell ref="H30:I31"/>
    <mergeCell ref="A26:B27"/>
    <mergeCell ref="D26:E27"/>
    <mergeCell ref="F26:G27"/>
    <mergeCell ref="H26:I27"/>
    <mergeCell ref="A22:B23"/>
    <mergeCell ref="D22:E23"/>
    <mergeCell ref="F22:G23"/>
    <mergeCell ref="H22:I23"/>
    <mergeCell ref="C20:C21"/>
    <mergeCell ref="C22:C23"/>
    <mergeCell ref="C24:C25"/>
    <mergeCell ref="C26:C27"/>
    <mergeCell ref="A32:B33"/>
    <mergeCell ref="D32:E33"/>
    <mergeCell ref="F32:G33"/>
    <mergeCell ref="H32:I33"/>
    <mergeCell ref="A28:B29"/>
    <mergeCell ref="D28:E29"/>
    <mergeCell ref="F28:G29"/>
    <mergeCell ref="H28:I29"/>
    <mergeCell ref="A38:B39"/>
    <mergeCell ref="D38:E39"/>
    <mergeCell ref="F38:G39"/>
    <mergeCell ref="H38:I39"/>
    <mergeCell ref="C28:C29"/>
    <mergeCell ref="C30:C31"/>
    <mergeCell ref="C32:C33"/>
    <mergeCell ref="A40:B41"/>
    <mergeCell ref="D40:E41"/>
    <mergeCell ref="F40:G41"/>
    <mergeCell ref="H40:I41"/>
    <mergeCell ref="A34:B35"/>
    <mergeCell ref="D34:E35"/>
    <mergeCell ref="F34:G35"/>
    <mergeCell ref="H34:I35"/>
    <mergeCell ref="A36:B37"/>
    <mergeCell ref="D36:E37"/>
    <mergeCell ref="F36:G37"/>
    <mergeCell ref="H36:I37"/>
    <mergeCell ref="C34:C35"/>
    <mergeCell ref="C36:C37"/>
    <mergeCell ref="C38:C39"/>
    <mergeCell ref="C40:C41"/>
    <mergeCell ref="C54:C55"/>
    <mergeCell ref="C56:C57"/>
    <mergeCell ref="F42:G43"/>
    <mergeCell ref="H42:I43"/>
    <mergeCell ref="A44:B45"/>
    <mergeCell ref="A46:B47"/>
    <mergeCell ref="H44:I45"/>
    <mergeCell ref="H46:I47"/>
    <mergeCell ref="C42:C43"/>
    <mergeCell ref="C44:C45"/>
    <mergeCell ref="C46:C47"/>
    <mergeCell ref="D46:E47"/>
    <mergeCell ref="D48:E49"/>
    <mergeCell ref="D50:E51"/>
    <mergeCell ref="D52:E53"/>
    <mergeCell ref="A42:B43"/>
    <mergeCell ref="D42:E43"/>
    <mergeCell ref="C48:C49"/>
    <mergeCell ref="C50:C51"/>
    <mergeCell ref="C52:C53"/>
    <mergeCell ref="A58:B58"/>
    <mergeCell ref="D58:E58"/>
    <mergeCell ref="F58:G58"/>
    <mergeCell ref="A2:I3"/>
    <mergeCell ref="H48:I49"/>
    <mergeCell ref="H50:I51"/>
    <mergeCell ref="H52:I53"/>
    <mergeCell ref="H54:I55"/>
    <mergeCell ref="H56:I57"/>
    <mergeCell ref="D54:E55"/>
    <mergeCell ref="D56:E57"/>
    <mergeCell ref="F44:G45"/>
    <mergeCell ref="F46:G47"/>
    <mergeCell ref="F48:G49"/>
    <mergeCell ref="F50:G51"/>
    <mergeCell ref="F52:G53"/>
    <mergeCell ref="F54:G55"/>
    <mergeCell ref="F56:G57"/>
    <mergeCell ref="A48:B49"/>
    <mergeCell ref="A50:B51"/>
    <mergeCell ref="A52:B53"/>
    <mergeCell ref="A54:B55"/>
    <mergeCell ref="A56:B57"/>
    <mergeCell ref="D44:E45"/>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629E7-8A47-494D-AD5E-7A92CD4FEFA2}">
  <dimension ref="A1:B6"/>
  <sheetViews>
    <sheetView tabSelected="1" topLeftCell="A2" workbookViewId="0">
      <selection activeCell="B2" sqref="B2"/>
    </sheetView>
  </sheetViews>
  <sheetFormatPr baseColWidth="10" defaultRowHeight="16"/>
  <cols>
    <col min="1" max="1" width="29.83203125" bestFit="1" customWidth="1"/>
    <col min="2" max="2" width="102.83203125" customWidth="1"/>
  </cols>
  <sheetData>
    <row r="1" spans="1:2" ht="33" customHeight="1">
      <c r="A1" t="s">
        <v>23</v>
      </c>
      <c r="B1" t="s">
        <v>24</v>
      </c>
    </row>
    <row r="2" spans="1:2" ht="169" customHeight="1">
      <c r="A2" s="4" t="s">
        <v>28</v>
      </c>
      <c r="B2" s="6" t="s">
        <v>33</v>
      </c>
    </row>
    <row r="3" spans="1:2" ht="117" customHeight="1">
      <c r="A3" s="4" t="s">
        <v>29</v>
      </c>
      <c r="B3" s="5" t="s">
        <v>32</v>
      </c>
    </row>
    <row r="4" spans="1:2" ht="123" customHeight="1">
      <c r="A4" s="4" t="s">
        <v>30</v>
      </c>
      <c r="B4" s="5" t="s">
        <v>34</v>
      </c>
    </row>
    <row r="5" spans="1:2" ht="132" customHeight="1">
      <c r="A5" s="4" t="s">
        <v>31</v>
      </c>
      <c r="B5" s="7" t="s">
        <v>35</v>
      </c>
    </row>
    <row r="6" spans="1:2" ht="34">
      <c r="A6" s="4" t="s">
        <v>27</v>
      </c>
      <c r="B6" s="7" t="s">
        <v>26</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AMC 8</vt:lpstr>
      <vt:lpstr>评价文案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14546</dc:creator>
  <cp:lastModifiedBy>Mao Hai Mao</cp:lastModifiedBy>
  <dcterms:created xsi:type="dcterms:W3CDTF">2022-06-30T02:03:50Z</dcterms:created>
  <dcterms:modified xsi:type="dcterms:W3CDTF">2025-09-07T15:10:46Z</dcterms:modified>
</cp:coreProperties>
</file>